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<sst xmlns="http://schemas.openxmlformats.org/spreadsheetml/2006/main" count="7066" uniqueCount="1308">
  <si>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</si>
  <si>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</si>
  <si>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</si>
  <si>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</si>
  <si>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</si>
  <si>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</si>
  <si>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</si>
  <si>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</si>
  <si>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</si>
  <si>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</si>
  <si>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</si>
  <si>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</si>
  <si>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</si>
  <si>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</si>
  <si>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</si>
  <si>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</si>
  <si>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</si>
  <si>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</si>
  <si>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</si>
  <si>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</si>
  <si>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</si>
  <si>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</si>
  <si>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</si>
  <si>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</si>
  <si>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</si>
  <si>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</si>
  <si>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</si>
  <si>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</si>
  <si>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</si>
  <si>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</si>
  <si>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</si>
  <si>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</si>
  <si>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</si>
  <si>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</si>
  <si>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</si>
  <si>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</si>
  <si>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</si>
  <si>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</si>
  <si>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</si>
  <si>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</si>
  <si>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</si>
  <si>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</si>
  <si>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</si>
  <si>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</si>
  <si>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</si>
  <si>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</si>
  <si>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</si>
  <si>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</si>
  <si>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</si>
  <si>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</si>
  <si>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</si>
  <si>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</si>
  <si>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</si>
  <si>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</si>
  <si>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</si>
  <si>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</si>
  <si>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</si>
  <si>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</si>
  <si>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</si>
  <si>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</si>
  <si>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</si>
  <si>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</si>
  <si>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</si>
  <si>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</si>
  <si>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</si>
  <si>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</si>
  <si>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</si>
  <si>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</si>
  <si>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</si>
  <si>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</si>
  <si>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</si>
  <si>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</si>
  <si>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</si>
  <si>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</si>
  <si>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</si>
  <si>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</si>
  <si>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</si>
  <si>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</si>
  <si>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</si>
  <si>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</si>
  <si>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</si>
  <si>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</si>
  <si>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</si>
  <si>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</si>
  <si>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</si>
  <si>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</si>
  <si>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</si>
  <si>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</si>
  <si>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</si>
  <si>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</si>
  <si>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</si>
  <si>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</si>
  <si>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</si>
  <si>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</si>
  <si>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</si>
  <si>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</si>
  <si>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</si>
  <si>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</si>
  <si>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</si>
  <si>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</si>
  <si>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</si>
  <si>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</si>
  <si>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</si>
  <si>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</si>
  <si>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</si>
  <si>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</si>
  <si>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</si>
  <si>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</si>
  <si>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</si>
  <si>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</si>
  <si>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</si>
  <si>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</si>
  <si>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</si>
  <si>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</si>
  <si>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</si>
  <si>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</si>
  <si>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</si>
  <si>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</si>
  <si>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</si>
  <si>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</si>
  <si>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</si>
  <si>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</si>
  <si>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</si>
  <si>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</si>
  <si>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</si>
  <si>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</si>
  <si>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</si>
  <si>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</si>
  <si>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</si>
  <si>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</si>
  <si>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</si>
  <si>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</si>
  <si>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</si>
  <si>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</si>
  <si>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</si>
  <si>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</si>
  <si>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</si>
  <si>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</si>
  <si>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</si>
  <si>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</si>
  <si>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</si>
  <si>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</si>
  <si>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</si>
  <si>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</si>
  <si>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</si>
  <si>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</si>
  <si>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</si>
  <si>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</si>
  <si>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</si>
  <si>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</si>
  <si>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</si>
  <si>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</si>
  <si>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</si>
  <si>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</si>
  <si>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</si>
  <si>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</si>
  <si>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</si>
  <si>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</si>
  <si>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</si>
  <si>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</si>
  <si>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</si>
  <si>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</si>
  <si>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</si>
  <si>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</si>
  <si>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</si>
  <si>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</si>
  <si>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</si>
  <si>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</si>
  <si>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</si>
  <si>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</si>
  <si>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</si>
  <si>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</si>
  <si>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</si>
  <si>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</si>
  <si>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</si>
  <si>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</si>
  <si>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</si>
  <si>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</si>
  <si>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</si>
  <si>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</si>
  <si>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</si>
  <si>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</si>
  <si>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</si>
  <si>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</si>
  <si>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</si>
  <si>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</si>
  <si>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</si>
  <si>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</si>
  <si>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</si>
  <si>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</si>
  <si>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</si>
  <si>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</si>
  <si>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</si>
  <si>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</si>
  <si>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</si>
  <si>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</si>
  <si>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</si>
  <si>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</si>
  <si>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</si>
  <si>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</si>
  <si>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</si>
  <si>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</si>
  <si>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</si>
  <si>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</si>
  <si>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</si>
  <si>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</si>
  <si>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</si>
  <si>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</si>
  <si>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</si>
  <si>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</si>
  <si>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</si>
  <si>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</si>
  <si>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</si>
  <si>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</si>
  <si>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colinnation</t>
  </si>
  <si>
    <t>adolfoboli</t>
  </si>
  <si>
    <t>infinidat</t>
  </si>
  <si>
    <t>calcaware</t>
  </si>
  <si>
    <t>nfvguy</t>
  </si>
  <si>
    <t>mrncciew</t>
  </si>
  <si>
    <t>santchiweb</t>
  </si>
  <si>
    <t>fjgotopo</t>
  </si>
  <si>
    <t>diivious</t>
  </si>
  <si>
    <t>wifibond</t>
  </si>
  <si>
    <t>corebtssecurity</t>
  </si>
  <si>
    <t>bigevilbeard</t>
  </si>
  <si>
    <t>al_rasheed</t>
  </si>
  <si>
    <t>conscianetsafe</t>
  </si>
  <si>
    <t>omniconnected</t>
  </si>
  <si>
    <t>cisco_support</t>
  </si>
  <si>
    <t>ciscopress</t>
  </si>
  <si>
    <t>1andonlymiket</t>
  </si>
  <si>
    <t>cisco_mobility</t>
  </si>
  <si>
    <t>esharq1</t>
  </si>
  <si>
    <t>ciscokiwi</t>
  </si>
  <si>
    <t>ciscodevnet</t>
  </si>
  <si>
    <t>ciscoenterprise</t>
  </si>
  <si>
    <t>ciscochampion</t>
  </si>
  <si>
    <t>chara_kontaxi</t>
  </si>
  <si>
    <t>rar_21</t>
  </si>
  <si>
    <t>blogciscoredes</t>
  </si>
  <si>
    <t>silviakspiva</t>
  </si>
  <si>
    <t>bettsyga</t>
  </si>
  <si>
    <t>tfonsecag</t>
  </si>
  <si>
    <t>cephalopodluke2</t>
  </si>
  <si>
    <t>crudinschi</t>
  </si>
  <si>
    <t>chidambara09</t>
  </si>
  <si>
    <t>ccie49534</t>
  </si>
  <si>
    <t>decisionssmart</t>
  </si>
  <si>
    <t>cisco</t>
  </si>
  <si>
    <t>ciscolivelatam</t>
  </si>
  <si>
    <t>ciscolive</t>
  </si>
  <si>
    <t>ciscolivemel</t>
  </si>
  <si>
    <t>ciscoliveeurope</t>
  </si>
  <si>
    <t>ciscoapac</t>
  </si>
  <si>
    <t>lauren</t>
  </si>
  <si>
    <t>ciscoanz</t>
  </si>
  <si>
    <t>runsafesecurity</t>
  </si>
  <si>
    <t>joehawk10101</t>
  </si>
  <si>
    <t>ecosteer</t>
  </si>
  <si>
    <t>pasquali_elena</t>
  </si>
  <si>
    <t>idc</t>
  </si>
  <si>
    <t>Retweet</t>
  </si>
  <si>
    <t>Mentions</t>
  </si>
  <si>
    <t>Replies to</t>
  </si>
  <si>
    <t>Just wrote a new blog! Using pyATS and Genie with Ansible to parse show commands and get back structured data. #ansible #python3 #pyATS #ciscolive https://t.co/REUItKGXI5</t>
  </si>
  <si>
    <t>_xD83C__xDFDD_We're headed to #CiscoLive in Cancun later this month! Will you be there? https://t.co/vj3GvNqMvs https://t.co/XRnA1Y5wPh</t>
  </si>
  <si>
    <t>Want to win a pass to the #CiscoLive of YOUR choice?
Submit your blog for consideration:
https://t.co/PJLpOnN4I4
#ITBlogAwards
#DevNet #DevOps #Coding #APIs
#CLEUR #CLMel #CLUS #CiscoLiveLA 
@CiscoLiveEurope @CiscoLiveMEL @CiscoLive @ciscolivelatam 
@CiscoDevNet @cisco https://t.co/Ep82v2x8Lv</t>
  </si>
  <si>
    <t>LAST CHANCE: The 2019 #ITBlogAwards are going on right now. Submit your blog, podcast or video for a chance before October 18. #maythebestblogwin #CiscoLive
https://t.co/spbZbu7gCt https://t.co/0WJP8ocAgd</t>
  </si>
  <si>
    <t>27 jan inleds Årets Mest Kunskapsfyllda Cisco-vecka, Cisco Live Barcelona! Upplev den med andra svenska kunder och våra erfarna experter som guidar: 
https://t.co/v4lHQ6dKRl #Ciscolive #Cisco #Ciscoliveeu @Cisco #event #barcelona #CCIE #CCDE #CCNP https://t.co/n6EAuxlMQB</t>
  </si>
  <si>
    <t>Do you like sharing with the #tech community?
Got a blog?
Want to get recognised AND rewarded?
Of course you do!
Submit your blog for the 2019 IT Blog Awards and you could win a pass to #CiscoLive!
https://t.co/m0k03qxSj0
#ITBlogAwards 
#CLUS #CLMel #CiscoSE #CiscoChampion https://t.co/CYE0bYBpeO</t>
  </si>
  <si>
    <t>@CiscoKiwi @CiscoLiveMEL @CiscoLive @CiscoANZ @CiscoChampion @silviakspiva @CiscoEnterprise @lauren @ciscoapac @CiscoLiveEurope Read about the history of the #DevNet Zone at #CiscoLive, and tell us which location you would choose.
https://t.co/dBYvZP8Y3n
#CLEUR #CLMel #CLUS #CiscoLiveLA https://t.co/FO5dL570V0</t>
  </si>
  <si>
    <t>R u going to miss this opportunity? Don’t think so!!! Blog on my friends  _xD83D__xDE09__xD83D__xDCAA__xD83C__xDFFB__xD83D__xDC4D__xD83C__xDFFB_ #CiscoLive #YouMakePossible https://t.co/9eNrJxgwez</t>
  </si>
  <si>
    <t>This is last chance to make submit for #ITBlogAwards and maybe win a free pass to #CiscoLive 
https://t.co/dEfbo6xc3a
#CiscoChampion https://t.co/t7EkTC9Mm1</t>
  </si>
  <si>
    <t>Essa é a ultima chance para você se inscrever no #ITBlogAwards que encerra-se essa semana e você até pode ganhar um free pass para o #CiscoLive 
https://t.co/i7rWfUQhdX
#CiscoChampion https://t.co/gcnuIeYGc6</t>
  </si>
  <si>
    <t>Les esperamos en Cisco Live  #ciscolive en Cancún del 28 al 31 de Octubre del 2019
Datasys Group https://t.co/O2uGDsZb43</t>
  </si>
  <si>
    <t>The strengths &amp;amp; weaknesses of conventional #cybersecurity tools and the necessity of cyberharding industrial IoT devices https://t.co/dN9l2LLn11 @JoeHawk10101
@RunSafeSecurity #ICS #SCADA #IIoT
#security  #CLUS #CiscoLive #rss_ics https://t.co/NdPF3m7kaS</t>
  </si>
  <si>
    <t>Data integration is the number one barrier to #IIoT adoption https://t.co/NmVkngHQgv @IDC @pasquali_elena @ecosteer 
#Industry40 #digitalTransformation #bigdata #str_iiot #CiscoLive #CLUS #Liveworx #CEBIT18 #CEBIT https://t.co/lEQQkWO0nc</t>
  </si>
  <si>
    <t>Excited, as I will be speaking about "Traffic Engineering with SR" at Cisco Live in Melbourne, Australia. @CiscoLiveMEL #SegmentRouting #CiscoLive #Cisco https://t.co/tP1sGj9Qgl</t>
  </si>
  <si>
    <t>https://www.linkedin.com/slink?code=eMt9bDe</t>
  </si>
  <si>
    <t>https://www.ciscolive.com/latam/en.html</t>
  </si>
  <si>
    <t>https://www.ciscofeedback.vovici.com/se/705E3ECD1D8DCE96</t>
  </si>
  <si>
    <t>https://www.conscia-netsafe.se/event/upplev-cisco-live-barcelona-2020-med-conscia-netsafe/</t>
  </si>
  <si>
    <t>https://blogs.cisco.com/developer/devnet-5-at-cisco-live</t>
  </si>
  <si>
    <t>https://www.cisco.com/c/en/us/training-events/events-webinars/influencer-hub/blog-awards.html</t>
  </si>
  <si>
    <t>https://twitter.com/silviakspiva/status/1184234292060143618</t>
  </si>
  <si>
    <t>https://ciscoredes.com.br/2019/10/07/blog-it-blog-2019-hosted-by-cisco/</t>
  </si>
  <si>
    <t>https://www.linkedin.com/slink?code=efubucy</t>
  </si>
  <si>
    <t>http://iiot-world.com/cybersecurity/the-antidote-to-industrial-iots-kryptonite/</t>
  </si>
  <si>
    <t>http://iiot-world.com/connected-industry/industrial-iot-and-the-data-sharing-economy/</t>
  </si>
  <si>
    <t>https://twitter.com/CiscoLiveMEL/status/1185329718561783808</t>
  </si>
  <si>
    <t>linkedin.com</t>
  </si>
  <si>
    <t>ciscolive.com</t>
  </si>
  <si>
    <t>vovici.com</t>
  </si>
  <si>
    <t>conscia-netsafe.se</t>
  </si>
  <si>
    <t>cisco.com</t>
  </si>
  <si>
    <t>twitter.com</t>
  </si>
  <si>
    <t>com.br</t>
  </si>
  <si>
    <t>iiot-world.com</t>
  </si>
  <si>
    <t>ansible python3 pyats ciscolive</t>
  </si>
  <si>
    <t>ansible</t>
  </si>
  <si>
    <t>itblogawards</t>
  </si>
  <si>
    <t>ciscolive cisco ciscoliveeu event barcelona ccie ccde ccnp</t>
  </si>
  <si>
    <t>tech</t>
  </si>
  <si>
    <t>devnet ciscolive cleur clmel clus ciscolivela</t>
  </si>
  <si>
    <t>itblogawards maythebestblogwin ciscolive</t>
  </si>
  <si>
    <t>tech ciscolive itblogawards clus clmel ciscose ciscochampion</t>
  </si>
  <si>
    <t>ciscolive youmakepossible</t>
  </si>
  <si>
    <t>itblogawards ciscolive ciscochampion</t>
  </si>
  <si>
    <t>ciscolive itblogawards devnet devops coding apis cleur clmel clus ciscolivela</t>
  </si>
  <si>
    <t>cybersecurity</t>
  </si>
  <si>
    <t>cybersecurity ics scada iiot security clus ciscolive rss_ics</t>
  </si>
  <si>
    <t>iiot</t>
  </si>
  <si>
    <t>segmentrouting ciscolive cisco</t>
  </si>
  <si>
    <t>iiot industry40 digitaltransformation bigdata str_iiot ciscolive clus liveworx cebit18 cebit</t>
  </si>
  <si>
    <t>https://pbs.twimg.com/media/EG8veAwWsAYKjQM.jpg</t>
  </si>
  <si>
    <t>https://pbs.twimg.com/media/EG0vVe-XkAAU6m0.jpg</t>
  </si>
  <si>
    <t>https://pbs.twimg.com/media/EG-b5MlUwAAQ5SW.jpg</t>
  </si>
  <si>
    <t>https://pbs.twimg.com/media/EHAGlg7X4AEALOr.jpg</t>
  </si>
  <si>
    <t>https://pbs.twimg.com/media/EG-VxkBUwAAXy27.jpg</t>
  </si>
  <si>
    <t>https://pbs.twimg.com/media/EHFFlk6XUAAH3pd.jpg</t>
  </si>
  <si>
    <t>https://pbs.twimg.com/media/EHFF5ZUX0AASif-.jpg</t>
  </si>
  <si>
    <t>https://pbs.twimg.com/media/EG8-z5sUUAA_yeo.jpg</t>
  </si>
  <si>
    <t>https://pbs.twimg.com/media/EHSsxfJXUAAhoIr.jpg</t>
  </si>
  <si>
    <t>https://pbs.twimg.com/media/EHVWKRyWsAEh5E5.jpg</t>
  </si>
  <si>
    <t>http://pbs.twimg.com/profile_images/1080328689483767808/Ynt8AAAS_normal.jpg</t>
  </si>
  <si>
    <t>http://pbs.twimg.com/profile_images/892536132554051584/-vYwQ9vp_normal.jpg</t>
  </si>
  <si>
    <t>http://pbs.twimg.com/profile_images/1185142195441012736/0wWQhZIz_normal.jpg</t>
  </si>
  <si>
    <t>http://pbs.twimg.com/profile_images/1078437603131777026/lIo8E2sM_normal.jpg</t>
  </si>
  <si>
    <t>http://pbs.twimg.com/profile_images/1151710893350068224/oLfAYcZj_normal.png</t>
  </si>
  <si>
    <t>http://pbs.twimg.com/profile_images/593803027737387008/RLmHoyff_normal.png</t>
  </si>
  <si>
    <t>http://pbs.twimg.com/profile_images/1167221061554966528/MZlseSTA_normal.jpg</t>
  </si>
  <si>
    <t>http://pbs.twimg.com/profile_images/1168160161992794112/FMbehqaJ_normal.jpg</t>
  </si>
  <si>
    <t>http://pbs.twimg.com/profile_images/1172209145283584001/3oyT_xwV_normal.jpg</t>
  </si>
  <si>
    <t>http://pbs.twimg.com/profile_images/1171058784434839556/q4d8GxhI_normal.png</t>
  </si>
  <si>
    <t>http://pbs.twimg.com/profile_images/1052662178111741952/1BirSsr0_normal.jpg</t>
  </si>
  <si>
    <t>http://pbs.twimg.com/profile_images/1086061999124025344/l86J9AL1_normal.jpg</t>
  </si>
  <si>
    <t>http://pbs.twimg.com/profile_images/378800000742401320/66f73793dbe8e4b40a53fb316f1fe981_normal.png</t>
  </si>
  <si>
    <t>http://pbs.twimg.com/profile_images/1021472324422230016/cV88qdP5_normal.jpg</t>
  </si>
  <si>
    <t>http://pbs.twimg.com/profile_images/1122976962975281154/9V1sPU5j_normal.png</t>
  </si>
  <si>
    <t>http://pbs.twimg.com/profile_images/915355851254153216/0fP5kYAw_normal.jpg</t>
  </si>
  <si>
    <t>http://pbs.twimg.com/profile_images/877243937127149568/0Plcxz5b_normal.jpg</t>
  </si>
  <si>
    <t>http://pbs.twimg.com/profile_images/1115044027781517312/lRH6CBnJ_normal.jpg</t>
  </si>
  <si>
    <t>http://pbs.twimg.com/profile_images/1158558178428112896/KC8ULtUL_normal.jpg</t>
  </si>
  <si>
    <t>http://pbs.twimg.com/profile_images/877243111667150848/H2R9ZvWu_normal.jpg</t>
  </si>
  <si>
    <t>http://pbs.twimg.com/profile_images/633279583551401984/p1Tof5Mv_normal.jpg</t>
  </si>
  <si>
    <t>http://pbs.twimg.com/profile_images/831938838935203840/eGVNy9b7_normal.jpg</t>
  </si>
  <si>
    <t>http://pbs.twimg.com/profile_images/1292683393/mafalda0_normal.JPG</t>
  </si>
  <si>
    <t>http://pbs.twimg.com/profile_images/671703757877411840/aQfkOk-4_normal.jpg</t>
  </si>
  <si>
    <t>http://pbs.twimg.com/profile_images/983190092721393664/ZNbe7LsJ_normal.jpg</t>
  </si>
  <si>
    <t>http://pbs.twimg.com/profile_images/760774125522518016/jhzjWv0i_normal.jpg</t>
  </si>
  <si>
    <t>http://pbs.twimg.com/profile_images/1119661444717522944/_KS8ysCk_normal.jpg</t>
  </si>
  <si>
    <t>http://pbs.twimg.com/profile_images/1013233600773308416/WpN5WXpW_normal.jpg</t>
  </si>
  <si>
    <t>15:32:53</t>
  </si>
  <si>
    <t>21:06:32</t>
  </si>
  <si>
    <t>21:20:09</t>
  </si>
  <si>
    <t>22:27:40</t>
  </si>
  <si>
    <t>22:29:52</t>
  </si>
  <si>
    <t>23:02:52</t>
  </si>
  <si>
    <t>23:03:30</t>
  </si>
  <si>
    <t>00:19:06</t>
  </si>
  <si>
    <t>00:36:43</t>
  </si>
  <si>
    <t>01:09:03</t>
  </si>
  <si>
    <t>01:19:42</t>
  </si>
  <si>
    <t>07:23:58</t>
  </si>
  <si>
    <t>13:01:31</t>
  </si>
  <si>
    <t>08:02:37</t>
  </si>
  <si>
    <t>14:49:47</t>
  </si>
  <si>
    <t>15:31:59</t>
  </si>
  <si>
    <t>15:39:01</t>
  </si>
  <si>
    <t>16:15:04</t>
  </si>
  <si>
    <t>17:02:32</t>
  </si>
  <si>
    <t>17:23:36</t>
  </si>
  <si>
    <t>21:05:36</t>
  </si>
  <si>
    <t>05:13:52</t>
  </si>
  <si>
    <t>17:12:00</t>
  </si>
  <si>
    <t>13:00:01</t>
  </si>
  <si>
    <t>23:11:29</t>
  </si>
  <si>
    <t>04:47:09</t>
  </si>
  <si>
    <t>21:05:38</t>
  </si>
  <si>
    <t>11:51:03</t>
  </si>
  <si>
    <t>12:13:51</t>
  </si>
  <si>
    <t>12:15:09</t>
  </si>
  <si>
    <t>22:27:11</t>
  </si>
  <si>
    <t>02:06:52</t>
  </si>
  <si>
    <t>12:30:17</t>
  </si>
  <si>
    <t>23:25:31</t>
  </si>
  <si>
    <t>03:40:21</t>
  </si>
  <si>
    <t>03:40:01</t>
  </si>
  <si>
    <t>16:11:20</t>
  </si>
  <si>
    <t>10:14:21</t>
  </si>
  <si>
    <t>16:00:05</t>
  </si>
  <si>
    <t>14:16:04</t>
  </si>
  <si>
    <t>https://twitter.com/colinnation/status/1141005871444631554</t>
  </si>
  <si>
    <t>https://twitter.com/adolfoboli/status/1183851606112112640</t>
  </si>
  <si>
    <t>https://twitter.com/infinidat/status/1184217422900936705</t>
  </si>
  <si>
    <t>https://twitter.com/calcaware/status/1184234413145673734</t>
  </si>
  <si>
    <t>https://twitter.com/nfvguy/status/1184234967108411392</t>
  </si>
  <si>
    <t>https://twitter.com/mrncciew/status/1184243270462799872</t>
  </si>
  <si>
    <t>https://twitter.com/santchiweb/status/1184243430077194240</t>
  </si>
  <si>
    <t>https://twitter.com/fjgotopo/status/1184262456396398592</t>
  </si>
  <si>
    <t>https://twitter.com/diivious/status/1184266887896748032</t>
  </si>
  <si>
    <t>https://twitter.com/wifibond/status/1184275025198637058</t>
  </si>
  <si>
    <t>https://twitter.com/corebtssecurity/status/1184277705849802752</t>
  </si>
  <si>
    <t>https://twitter.com/bigevilbeard/status/1184369377644367872</t>
  </si>
  <si>
    <t>https://twitter.com/al_rasheed/status/1184454322920267776</t>
  </si>
  <si>
    <t>https://twitter.com/conscianetsafe/status/1183654328093028352</t>
  </si>
  <si>
    <t>https://twitter.com/omniconnected/status/1184481568024383489</t>
  </si>
  <si>
    <t>https://twitter.com/cisco_support/status/1184492191315419136</t>
  </si>
  <si>
    <t>https://twitter.com/ciscopress/status/1184493960976326658</t>
  </si>
  <si>
    <t>https://twitter.com/1andonlymiket/status/1184503033641816066</t>
  </si>
  <si>
    <t>https://twitter.com/cisco_mobility/status/1184514976771383296</t>
  </si>
  <si>
    <t>https://twitter.com/esharq1/status/1184520278614958080</t>
  </si>
  <si>
    <t>https://twitter.com/ciscokiwi/status/1184576146760798214</t>
  </si>
  <si>
    <t>https://twitter.com/ciscodevnet/status/1184336637481766912</t>
  </si>
  <si>
    <t>https://twitter.com/ciscoenterprise/status/1184517360352407552</t>
  </si>
  <si>
    <t>https://twitter.com/ciscochampion/status/1184453944870932480</t>
  </si>
  <si>
    <t>https://twitter.com/ciscokiwi/status/1184245437080846336</t>
  </si>
  <si>
    <t>https://twitter.com/ciscokiwi/status/1184329913257480193</t>
  </si>
  <si>
    <t>https://twitter.com/ciscokiwi/status/1184576157422739456</t>
  </si>
  <si>
    <t>https://twitter.com/chara_kontaxi/status/1184798976450727936</t>
  </si>
  <si>
    <t>https://twitter.com/rar_21/status/1184804714317262849</t>
  </si>
  <si>
    <t>https://twitter.com/blogciscoredes/status/1184805040860647427</t>
  </si>
  <si>
    <t>https://twitter.com/ciscodevnet/status/1184651964610564096</t>
  </si>
  <si>
    <t>https://twitter.com/bettsyga/status/1184808851859742722</t>
  </si>
  <si>
    <t>https://twitter.com/tfonsecag/status/1184973745171156992</t>
  </si>
  <si>
    <t>https://twitter.com/cephalopodluke2/status/1185762650854187009</t>
  </si>
  <si>
    <t>https://twitter.com/crudinschi/status/1185762569543454720</t>
  </si>
  <si>
    <t>https://twitter.com/chidambara09/status/1185951645600866304</t>
  </si>
  <si>
    <t>https://twitter.com/ccie49534/status/1186224194213818368</t>
  </si>
  <si>
    <t>https://twitter.com/crudinschi/status/1185948812843651073</t>
  </si>
  <si>
    <t>https://twitter.com/decisionssmart/status/1186285025928593408</t>
  </si>
  <si>
    <t>1141005871444631554</t>
  </si>
  <si>
    <t>1183851606112112640</t>
  </si>
  <si>
    <t>1184217422900936705</t>
  </si>
  <si>
    <t>1184234413145673734</t>
  </si>
  <si>
    <t>1184234967108411392</t>
  </si>
  <si>
    <t>1184243270462799872</t>
  </si>
  <si>
    <t>1184243430077194240</t>
  </si>
  <si>
    <t>1184262456396398592</t>
  </si>
  <si>
    <t>1184266887896748032</t>
  </si>
  <si>
    <t>1184275025198637058</t>
  </si>
  <si>
    <t>1184277705849802752</t>
  </si>
  <si>
    <t>1184369377644367872</t>
  </si>
  <si>
    <t>1184454322920267776</t>
  </si>
  <si>
    <t>1183654328093028352</t>
  </si>
  <si>
    <t>1184481568024383489</t>
  </si>
  <si>
    <t>1184492191315419136</t>
  </si>
  <si>
    <t>1184493960976326658</t>
  </si>
  <si>
    <t>1184503033641816066</t>
  </si>
  <si>
    <t>1184514976771383296</t>
  </si>
  <si>
    <t>1184520278614958080</t>
  </si>
  <si>
    <t>1184576146760798214</t>
  </si>
  <si>
    <t>1184336637481766912</t>
  </si>
  <si>
    <t>1184517360352407552</t>
  </si>
  <si>
    <t>1184453944870932480</t>
  </si>
  <si>
    <t>1184245437080846336</t>
  </si>
  <si>
    <t>1184329913257480193</t>
  </si>
  <si>
    <t>1184576157422739456</t>
  </si>
  <si>
    <t>1184798976450727936</t>
  </si>
  <si>
    <t>1184804714317262849</t>
  </si>
  <si>
    <t>1184805040860647427</t>
  </si>
  <si>
    <t>1184234292060143618</t>
  </si>
  <si>
    <t>1184651964610564096</t>
  </si>
  <si>
    <t>1184808851859742722</t>
  </si>
  <si>
    <t>1184973745171156992</t>
  </si>
  <si>
    <t>1185762650854187009</t>
  </si>
  <si>
    <t>1185762569543454720</t>
  </si>
  <si>
    <t>1185951645600866304</t>
  </si>
  <si>
    <t>1186224194213818368</t>
  </si>
  <si>
    <t>1185948812843651073</t>
  </si>
  <si>
    <t>1186285025928593408</t>
  </si>
  <si>
    <t/>
  </si>
  <si>
    <t>709207775478304768</t>
  </si>
  <si>
    <t>en</t>
  </si>
  <si>
    <t>sv</t>
  </si>
  <si>
    <t>pt</t>
  </si>
  <si>
    <t>es</t>
  </si>
  <si>
    <t>1185329718561783808</t>
  </si>
  <si>
    <t>LinkedIn</t>
  </si>
  <si>
    <t>Twitter for Android</t>
  </si>
  <si>
    <t>Hootsuite Inc.</t>
  </si>
  <si>
    <t>Calcaware</t>
  </si>
  <si>
    <t>Twitter Web App</t>
  </si>
  <si>
    <t>Santchi App</t>
  </si>
  <si>
    <t>Twitter for iPhone</t>
  </si>
  <si>
    <t>Sprinklr</t>
  </si>
  <si>
    <t>TweetDeck</t>
  </si>
  <si>
    <t>Buffer</t>
  </si>
  <si>
    <t>TwinyBots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</si>
  <si>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</si>
  <si>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</si>
  <si>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</si>
  <si>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</si>
  <si>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</si>
  <si>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</si>
  <si>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</si>
  <si>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</si>
  <si>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</si>
  <si>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</si>
  <si>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</si>
  <si>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</si>
  <si>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</si>
  <si>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</si>
  <si>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</si>
  <si>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</si>
  <si>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</si>
  <si>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</si>
  <si>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</si>
  <si>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</si>
  <si>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</si>
  <si>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Colin McCarthy</t>
  </si>
  <si>
    <t>Adolfo Bolivar</t>
  </si>
  <si>
    <t>Infinidat</t>
  </si>
  <si>
    <t>Christopher Burnette</t>
  </si>
  <si>
    <t>Silvia</t>
  </si>
  <si>
    <t>Cisco</t>
  </si>
  <si>
    <t>Cisco DevNet</t>
  </si>
  <si>
    <t>Cisco Live Latam</t>
  </si>
  <si>
    <t>CiscoLive</t>
  </si>
  <si>
    <t>Cisco Live Melbourne</t>
  </si>
  <si>
    <t>Cisco Live Europe</t>
  </si>
  <si>
    <t>Martin Schoenbacher</t>
  </si>
  <si>
    <t>Rasika Nayanajith</t>
  </si>
  <si>
    <t>Santchi</t>
  </si>
  <si>
    <t>Francis Gotopo</t>
  </si>
  <si>
    <t>Donnie Savage</t>
  </si>
  <si>
    <t>Devaiah Nellamakada</t>
  </si>
  <si>
    <t>Core BTS Security &amp; #CoreSC19 Updates</t>
  </si>
  <si>
    <t>Stuart Clark</t>
  </si>
  <si>
    <t>Al Rasheed</t>
  </si>
  <si>
    <t>Cisco Champion</t>
  </si>
  <si>
    <t>Conscia Netsafe</t>
  </si>
  <si>
    <t>Erik Arnberg</t>
  </si>
  <si>
    <t>Cisco Community</t>
  </si>
  <si>
    <t>Cisco Press</t>
  </si>
  <si>
    <t>Ⓜⓘⓚⓔ Ⓣⓤⓡⓝⓔⓡ</t>
  </si>
  <si>
    <t>Cisco Mobility</t>
  </si>
  <si>
    <t>Scott Lee-Guard</t>
  </si>
  <si>
    <t>Sani Ishaq</t>
  </si>
  <si>
    <t>Cisco APAC</t>
  </si>
  <si>
    <t>Lauren M Friedman</t>
  </si>
  <si>
    <t>CiscoEnterprise</t>
  </si>
  <si>
    <t>Cisco ANZ</t>
  </si>
  <si>
    <t>Chara Kontaxi</t>
  </si>
  <si>
    <t>Rodrigo Rovere</t>
  </si>
  <si>
    <t>Blog CiscoRedes (aka @rar_21)</t>
  </si>
  <si>
    <t>Bettsy G</t>
  </si>
  <si>
    <t>Tatiana Fonseca G</t>
  </si>
  <si>
    <t>cephalopodlukebot</t>
  </si>
  <si>
    <t>Carolina Rudinschi, PhD</t>
  </si>
  <si>
    <t>RunSafe Security</t>
  </si>
  <si>
    <t>Joe Saunders</t>
  </si>
  <si>
    <t>Chidambara .ML.</t>
  </si>
  <si>
    <t>EcoSteer</t>
  </si>
  <si>
    <t>Elena Pasquali</t>
  </si>
  <si>
    <t>IDC</t>
  </si>
  <si>
    <t>Leonir Hoxha</t>
  </si>
  <si>
    <t>Smart Decisions</t>
  </si>
  <si>
    <t>Sr. Solutions Architect, Ansible Network Automation @redhat</t>
  </si>
  <si>
    <t>Working @HPE - Aruba</t>
  </si>
  <si>
    <t>Providing faster-than-all-flash performance, seven nines availability, and the data storage industry's lowest total cost of ownership. #ScaletoWin</t>
  </si>
  <si>
    <t>https://t.co/xMjqdfEYQu</t>
  </si>
  <si>
    <t>✨ Information Age Scribe ✍_xD83C__xDFFC__xD83D__xDC69__xD83C__xDFFB_‍_xD83D__xDCBB_</t>
  </si>
  <si>
    <t>Official info on Cisco news, events and technology innovation. For help, reach out to @Cisco_Support or @HeyCisco.</t>
  </si>
  <si>
    <t>Cisco #DevNet is your source for everything #developer at Cisco Systems.</t>
  </si>
  <si>
    <t>Cisco Live ofrece educación e inspiración a los innovadores de tecnología del mundo. Transforma tu perspectiva, carrera y potencial en 4 días.
#CiscoLiveLA</t>
  </si>
  <si>
    <t>Cisco Live is Cisco's annual user conference where partners and customers learn new technologies, discuss business trends, share ideas and network.  Use #CLUS.</t>
  </si>
  <si>
    <t>Cisco’s world-renowned annual IT customer and partner conference on 3-6 March 2020 in Melbourne, Australia.</t>
  </si>
  <si>
    <t>Cisco Live is your once-a-year opportunity to build your knowledge, sharpen your skills, and connect with your peers. Use #CLEUR.</t>
  </si>
  <si>
    <t>Manager and Architect for @Cisco #doubleCCIE (DC, R&amp;S). My Photography alter ego is @mas_vie Tweets are my own! #CiscoSE #CiscoCX</t>
  </si>
  <si>
    <t>CCIE#22989 (R&amp;S,Wireless), #CWNE 153 #CSCVIP 2014-2019 #CiscoChampion 2017-2019. #Vipassana meditator.</t>
  </si>
  <si>
    <t>We create fresh, modern web spaces tailored to the financial services sector. We’ve been working in the industry with IFAs for over 10 years.</t>
  </si>
  <si>
    <t>Wife+Mom+Engineer, Co-Founder/Director @SentirVzla. #CiscoSE.  Love Tech, _xD83D__xDC83_,_xD83C__xDF6B_ &amp; drive change|_xD83C__xDDFB__xD83C__xDDEA_ in the heart, living TO! LIFE4JC: John14:6.Tweets are my own</t>
  </si>
  <si>
    <t>American by Birth, Southern by the Grace of God; Developer, Architect, TME, Manager, all around coder. Quote: Welcome to America, Land of the Easily Offended</t>
  </si>
  <si>
    <t>Senior Wireless Engineer @ National Australia Bank |CWNE# 255| Ekahau Master| CCNP Wireless| 802.11 fanatic &amp; enthusiast!!!</t>
  </si>
  <si>
    <t>The go to spot for Cyber Security News &amp; 2019 @CoreBTS Security Conference updates #CoreSC19!
Use the link in our bio to REGISTER! ⏬</t>
  </si>
  <si>
    <t>Network Automation Developer @ Cisco Devnet | I am like Hugh Hefner, minus the mansion, exotic cars, girls, magazine &amp; money. So I have a robe. Tweets are mine.</t>
  </si>
  <si>
    <t>@vExpert ⭐️ ⭐️ @CiscoChampion @Nutanix NTC @VeeamVanguard | VCP6-DCV\NV2019 | Linux\☁️ + | NPP &amp; NCP 5 | @DCVMUG | @TechFieldDay Delegate | #KindnessMatters</t>
  </si>
  <si>
    <t>Cisco Champions are passionate experts who share their perspectives with the community. #CiscoChampion</t>
  </si>
  <si>
    <t>Cisco Community connects you to global Cisco experts. We invite you to our website to post your questions. See you there!</t>
  </si>
  <si>
    <t>The only authorized publisher for #Cisco #certification self-study &amp; networking technology materials. Alliance between @Pearson &amp; @Cisco.</t>
  </si>
  <si>
    <t>Cisco = Work | Fun = Running, Dogs, Tech, Bikes &amp; Cars | Tweets = MINE I love bad puns &amp; I cannot lie; U love them too so don't deny</t>
  </si>
  <si>
    <t>Provide anywhere, anytime access to network resources with the same quality of experience that a wired network delivers. #CiscoDNA #CiscoCMX</t>
  </si>
  <si>
    <t>Thinker of thoughts and #CiscoSE leader at the NZ_xD83C__xDDF3__xD83C__xDDFF_ of @CiscoANZ. Exec sponsor #CiscoEngage NZ. The real #CiscoKiwi. Fueled by coffee. Tweets =me ≠Cisco</t>
  </si>
  <si>
    <t>Ale_xD83E__xDD1F_</t>
  </si>
  <si>
    <t>Official twitter page of Cisco in Asia Pacific.</t>
  </si>
  <si>
    <t>Cat herding. But with people.</t>
  </si>
  <si>
    <t>#CiscoDNA Connect Anyone, Anywhere, on Any Device-More Securely, Reliably, and Seamlessly. #routing #switching.</t>
  </si>
  <si>
    <t>Cisco is a worldwide leader in networking that transforms how people connect, communicate and collaborate.</t>
  </si>
  <si>
    <t>Networking Professional, #CiscoSE #SEMaker #CCIE &amp; passionate #WirelessMobility advocate. Proud mom of TWINS+1_xD83D__xDE0E_ Love travelling &amp; cooking! Tweets are my own _xD83D__xDE09_</t>
  </si>
  <si>
    <t>I am Cisco Engineer ( CCIE#52315) and Cisco Instructor as well working with design of LAN / WAN / WLAN #CiscoChampion #CCIE  _xD83C__xDDE7__xD83C__xDDF7_ #CMNA Certification #vExpert</t>
  </si>
  <si>
    <t>Nosso canal onde iremos publicar todas as informações referentes ao nosso BLOG trazendo todos os tópicos sobre tecnologia. #vExpert #CiscoChampion _xD83C__xDDE7__xD83C__xDDF7_</t>
  </si>
  <si>
    <t>Co-founder of @IIoT_World, the first digital media outlet focused  on #IIoT. My focus is on #smartcities, #sustainability &amp; #digitaltransformation.</t>
  </si>
  <si>
    <t>Critical Infrastructure Cybersecurity</t>
  </si>
  <si>
    <t>CEO, RunSafe Security</t>
  </si>
  <si>
    <t>Be happy  Be healthy Be smile Be cool Be good human</t>
  </si>
  <si>
    <t>A blockchain and IoT software for #dataownership and #datasecurity: giving power back to dataowners, we enable a new #datasharing economy.</t>
  </si>
  <si>
    <t>EcoSteer Srl</t>
  </si>
  <si>
    <t>The premier global provider of market intelligence, advisory services, and events for the IT, telecommunications, and consumer technology markets</t>
  </si>
  <si>
    <t>Senior Consulting Engineer at Cisco. TranceLover, Blogger. CiscoLive Speaker. CCIE #49534</t>
  </si>
  <si>
    <t>We transform data into smart decisions.</t>
  </si>
  <si>
    <t>Raleigh, NC</t>
  </si>
  <si>
    <t>Colombia</t>
  </si>
  <si>
    <t>Boston | Herzliya</t>
  </si>
  <si>
    <t>Austin, TX</t>
  </si>
  <si>
    <t>Silicon Valley</t>
  </si>
  <si>
    <t>San Jose, CA</t>
  </si>
  <si>
    <t>Cancún, México</t>
  </si>
  <si>
    <t>San Diego, CA</t>
  </si>
  <si>
    <t>Barcelona, Spain</t>
  </si>
  <si>
    <t>The world is my office ...</t>
  </si>
  <si>
    <t>Melbourne</t>
  </si>
  <si>
    <t>Wirral</t>
  </si>
  <si>
    <t>North Carolina</t>
  </si>
  <si>
    <t>Melbourne, Victoria</t>
  </si>
  <si>
    <t>King Of Prussia, PA</t>
  </si>
  <si>
    <t>Mordor</t>
  </si>
  <si>
    <t>Virginia, USA</t>
  </si>
  <si>
    <t>Stockholm, Sverige</t>
  </si>
  <si>
    <t>Stockholm, Sweden</t>
  </si>
  <si>
    <t>802.11 spectrum</t>
  </si>
  <si>
    <t>Wellington City, New Zealand</t>
  </si>
  <si>
    <t>Uganda</t>
  </si>
  <si>
    <t>Republic of Singapore</t>
  </si>
  <si>
    <t>In Your Network</t>
  </si>
  <si>
    <t>Australia &amp; New Zealand</t>
  </si>
  <si>
    <t>Athens, Greece</t>
  </si>
  <si>
    <t>Brazil</t>
  </si>
  <si>
    <t>Campinas, Brasil</t>
  </si>
  <si>
    <t>Buenos Aires, Argentina</t>
  </si>
  <si>
    <t>San Jose, Costa Rica</t>
  </si>
  <si>
    <t>Cleveland</t>
  </si>
  <si>
    <t>McLean, VA</t>
  </si>
  <si>
    <t xml:space="preserve">Mysore  and  BERLIN </t>
  </si>
  <si>
    <t>Bolzano, Trentino-South Tyrol</t>
  </si>
  <si>
    <t>CEO</t>
  </si>
  <si>
    <t>Framingham, Massachusetts, USA</t>
  </si>
  <si>
    <t>Frankfurt on the Main, Germany</t>
  </si>
  <si>
    <t>New York, NY</t>
  </si>
  <si>
    <t>https://t.co/EX2v7LnYmx</t>
  </si>
  <si>
    <t>https://t.co/OCaRKzvTvw</t>
  </si>
  <si>
    <t>https://t.co/7ekOVPTWDa</t>
  </si>
  <si>
    <t>https://t.co/vx6B0WqrFs</t>
  </si>
  <si>
    <t>http://t.co/PPRgd85due</t>
  </si>
  <si>
    <t>https://t.co/mDiImjXaOX</t>
  </si>
  <si>
    <t>https://t.co/TktkkD8InR</t>
  </si>
  <si>
    <t>https://t.co/4PO6fYamvq</t>
  </si>
  <si>
    <t>https://t.co/5DpRJPpwHU</t>
  </si>
  <si>
    <t>https://t.co/ju6KJTDFYy</t>
  </si>
  <si>
    <t>https://t.co/YNLT4Aykuv</t>
  </si>
  <si>
    <t>http://t.co/wUvfn3OsAQ</t>
  </si>
  <si>
    <t>https://t.co/IEH6OIcwcu</t>
  </si>
  <si>
    <t>https://t.co/fQNb0vgabn</t>
  </si>
  <si>
    <t>https://t.co/vThOb2JQOs</t>
  </si>
  <si>
    <t>https://t.co/BJ2Y8Vb5pO</t>
  </si>
  <si>
    <t>https://t.co/q8zH2tDvcX</t>
  </si>
  <si>
    <t>https://t.co/Xj5c8sHIzR</t>
  </si>
  <si>
    <t>https://t.co/DfMev8JfLc</t>
  </si>
  <si>
    <t>http://t.co/yFgt7fAH8K</t>
  </si>
  <si>
    <t>https://t.co/ZTvSaFPKmc</t>
  </si>
  <si>
    <t>https://t.co/FnnH7AT02E</t>
  </si>
  <si>
    <t>https://t.co/EexscaIxCf</t>
  </si>
  <si>
    <t>http://t.co/UfMUUvxowY</t>
  </si>
  <si>
    <t>https://t.co/E5IN7ivqqD</t>
  </si>
  <si>
    <t>https://t.co/aFAPgK0OAP</t>
  </si>
  <si>
    <t>http://t.co/swkuOEW80U</t>
  </si>
  <si>
    <t>https://t.co/SYeufhLHqc</t>
  </si>
  <si>
    <t>https://t.co/We7qsyaoTT</t>
  </si>
  <si>
    <t>https://t.co/EIJYtsVLps</t>
  </si>
  <si>
    <t>https://t.co/Pnyx4F3vyR</t>
  </si>
  <si>
    <t>https://t.co/M99wluNRw6</t>
  </si>
  <si>
    <t>https://t.co/vvoLg2NhnB</t>
  </si>
  <si>
    <t>http://t.co/UmPpll7nrk</t>
  </si>
  <si>
    <t>http://t.co/mCI52NjPNF</t>
  </si>
  <si>
    <t>http://t.co/fAYHvcY6G2</t>
  </si>
  <si>
    <t>https://t.co/NS7kl0ltTc</t>
  </si>
  <si>
    <t>https://pbs.twimg.com/profile_banners/234663086/1561071502</t>
  </si>
  <si>
    <t>https://pbs.twimg.com/profile_banners/2228663594/1554217623</t>
  </si>
  <si>
    <t>https://pbs.twimg.com/profile_banners/709564705304498176/1571394893</t>
  </si>
  <si>
    <t>https://pbs.twimg.com/profile_banners/185898176/1570054693</t>
  </si>
  <si>
    <t>https://pbs.twimg.com/profile_banners/15749983/1542114191</t>
  </si>
  <si>
    <t>https://pbs.twimg.com/profile_banners/2241334020/1549137988</t>
  </si>
  <si>
    <t>https://pbs.twimg.com/profile_banners/780471444325146624/1561744557</t>
  </si>
  <si>
    <t>https://pbs.twimg.com/profile_banners/14927130/1564694222</t>
  </si>
  <si>
    <t>https://pbs.twimg.com/profile_banners/168861947/1567640432</t>
  </si>
  <si>
    <t>https://pbs.twimg.com/profile_banners/19335976/1566295165</t>
  </si>
  <si>
    <t>https://pbs.twimg.com/profile_banners/701722695428345856/1561924275</t>
  </si>
  <si>
    <t>https://pbs.twimg.com/profile_banners/1251280663/1398383884</t>
  </si>
  <si>
    <t>https://pbs.twimg.com/profile_banners/3060444101/1428591637</t>
  </si>
  <si>
    <t>https://pbs.twimg.com/profile_banners/114032317/1364853744</t>
  </si>
  <si>
    <t>https://pbs.twimg.com/profile_banners/82218312/1357350462</t>
  </si>
  <si>
    <t>https://pbs.twimg.com/profile_banners/729253581522505728/1462705659</t>
  </si>
  <si>
    <t>https://pbs.twimg.com/profile_banners/1171055281251504128/1568036819</t>
  </si>
  <si>
    <t>https://pbs.twimg.com/profile_banners/3155781352/1542726225</t>
  </si>
  <si>
    <t>https://pbs.twimg.com/profile_banners/28288992/1535493880</t>
  </si>
  <si>
    <t>https://pbs.twimg.com/profile_banners/1601435401/1546558955</t>
  </si>
  <si>
    <t>https://pbs.twimg.com/profile_banners/841298776346238978/1489617568</t>
  </si>
  <si>
    <t>https://pbs.twimg.com/profile_banners/87855391/1532545430</t>
  </si>
  <si>
    <t>https://pbs.twimg.com/profile_banners/14833030/1560866612</t>
  </si>
  <si>
    <t>https://pbs.twimg.com/profile_banners/952031228/1412610301</t>
  </si>
  <si>
    <t>https://pbs.twimg.com/profile_banners/31187920/1542392580</t>
  </si>
  <si>
    <t>https://pbs.twimg.com/profile_banners/709207775478304768/1567663058</t>
  </si>
  <si>
    <t>https://pbs.twimg.com/profile_banners/960170538005139457/1554682128</t>
  </si>
  <si>
    <t>https://pbs.twimg.com/profile_banners/119320361/1542119516</t>
  </si>
  <si>
    <t>https://pbs.twimg.com/profile_banners/15845841/1392256733</t>
  </si>
  <si>
    <t>https://pbs.twimg.com/profile_banners/398227635/1542392415</t>
  </si>
  <si>
    <t>https://pbs.twimg.com/profile_banners/132441932/1542151309</t>
  </si>
  <si>
    <t>https://pbs.twimg.com/profile_banners/3428109441/1445606189</t>
  </si>
  <si>
    <t>https://pbs.twimg.com/profile_banners/272156432/1486431213</t>
  </si>
  <si>
    <t>https://pbs.twimg.com/profile_banners/746364112754597888/1466789579</t>
  </si>
  <si>
    <t>https://pbs.twimg.com/profile_banners/264311716/1415122089</t>
  </si>
  <si>
    <t>https://pbs.twimg.com/profile_banners/3017688144/1564684132</t>
  </si>
  <si>
    <t>https://pbs.twimg.com/profile_banners/737142202481016832/1538216794</t>
  </si>
  <si>
    <t>https://pbs.twimg.com/profile_banners/583091246/1532012672</t>
  </si>
  <si>
    <t>https://pbs.twimg.com/profile_banners/105120385/1358293626</t>
  </si>
  <si>
    <t>https://pbs.twimg.com/profile_banners/1013232376758128643/1530730090</t>
  </si>
  <si>
    <t>http://abs.twimg.com/images/themes/theme1/bg.png</t>
  </si>
  <si>
    <t>http://abs.twimg.com/images/themes/theme14/bg.gif</t>
  </si>
  <si>
    <t>http://abs.twimg.com/images/themes/theme17/bg.gif</t>
  </si>
  <si>
    <t>http://abs.twimg.com/images/themes/theme10/bg.gif</t>
  </si>
  <si>
    <t>http://abs.twimg.com/images/themes/theme9/bg.gif</t>
  </si>
  <si>
    <t>http://abs.twimg.com/images/themes/theme18/bg.gif</t>
  </si>
  <si>
    <t>http://abs.twimg.com/images/themes/theme16/bg.gif</t>
  </si>
  <si>
    <t>http://abs.twimg.com/images/themes/theme5/bg.gif</t>
  </si>
  <si>
    <t>http://abs.twimg.com/images/themes/theme6/bg.gif</t>
  </si>
  <si>
    <t>http://pbs.twimg.com/profile_images/1113095531419451392/jmz_yo4k_normal.png</t>
  </si>
  <si>
    <t>http://pbs.twimg.com/profile_images/1184633124317085696/IJtKpAoG_normal.jpg</t>
  </si>
  <si>
    <t>http://pbs.twimg.com/profile_images/925717136281976832/UUA8Cz6q_normal.jpg</t>
  </si>
  <si>
    <t>http://pbs.twimg.com/profile_images/1108050462186659840/eCQyWPaL_normal.png</t>
  </si>
  <si>
    <t>http://pbs.twimg.com/profile_images/1169375075004493825/5i3XGNPz_normal.jpg</t>
  </si>
  <si>
    <t>http://pbs.twimg.com/profile_images/1167251212414025729/MFqD3vml_normal.jpg</t>
  </si>
  <si>
    <t>http://pbs.twimg.com/profile_images/1163752383295512577/9a2rNFJ9_normal.jpg</t>
  </si>
  <si>
    <t>http://pbs.twimg.com/profile_images/811958511483633664/WIv6f-fz_normal.jpg</t>
  </si>
  <si>
    <t>http://pbs.twimg.com/profile_images/842142822170038272/OPoVPqQr_normal.jpg</t>
  </si>
  <si>
    <t>http://pbs.twimg.com/profile_images/665116527469858817/-NNze6o4_normal.png</t>
  </si>
  <si>
    <t>http://pbs.twimg.com/profile_images/749441057260122113/81yVedL6_normal.jpg</t>
  </si>
  <si>
    <t>http://pbs.twimg.com/profile_images/1110344299718148096/gwqkYrTh_normal.png</t>
  </si>
  <si>
    <t>http://pbs.twimg.com/profile_images/746401119048470528/Q9tixcf0_normal.jpg</t>
  </si>
  <si>
    <t>http://pbs.twimg.com/profile_images/834539426936213505/5hdYiugd_normal.jpg</t>
  </si>
  <si>
    <t>http://pbs.twimg.com/profile_images/1100657597223485440/UDtFFVT2_normal.jpg</t>
  </si>
  <si>
    <t>http://pbs.twimg.com/profile_images/642777958319562752/OSTuJ_Z5_normal.jpg</t>
  </si>
  <si>
    <t>http://pbs.twimg.com/profile_images/1003000027969736704/3RvAEYWI_normal.jpg</t>
  </si>
  <si>
    <t>http://pbs.twimg.com/profile_images/1019961377115471873/H0YnuDPN_normal.jpg</t>
  </si>
  <si>
    <t>http://pbs.twimg.com/profile_images/1140288927577858048/nokN7b-d_normal.png</t>
  </si>
  <si>
    <t>http://pbs.twimg.com/profile_images/890578304155217920/cI-hFZqJ_normal.jpg</t>
  </si>
  <si>
    <t>Open Twitter Page for This Person</t>
  </si>
  <si>
    <t>https://twitter.com/colinnation</t>
  </si>
  <si>
    <t>https://twitter.com/adolfoboli</t>
  </si>
  <si>
    <t>https://twitter.com/infinidat</t>
  </si>
  <si>
    <t>https://twitter.com/calcaware</t>
  </si>
  <si>
    <t>https://twitter.com/silviakspiva</t>
  </si>
  <si>
    <t>https://twitter.com/cisco</t>
  </si>
  <si>
    <t>https://twitter.com/ciscodevnet</t>
  </si>
  <si>
    <t>https://twitter.com/ciscolivelatam</t>
  </si>
  <si>
    <t>https://twitter.com/ciscolive</t>
  </si>
  <si>
    <t>https://twitter.com/ciscolivemel</t>
  </si>
  <si>
    <t>https://twitter.com/ciscoliveeurope</t>
  </si>
  <si>
    <t>https://twitter.com/nfvguy</t>
  </si>
  <si>
    <t>https://twitter.com/mrncciew</t>
  </si>
  <si>
    <t>https://twitter.com/santchiweb</t>
  </si>
  <si>
    <t>https://twitter.com/fjgotopo</t>
  </si>
  <si>
    <t>https://twitter.com/diivious</t>
  </si>
  <si>
    <t>https://twitter.com/wifibond</t>
  </si>
  <si>
    <t>https://twitter.com/corebtssecurity</t>
  </si>
  <si>
    <t>https://twitter.com/bigevilbeard</t>
  </si>
  <si>
    <t>https://twitter.com/al_rasheed</t>
  </si>
  <si>
    <t>https://twitter.com/ciscochampion</t>
  </si>
  <si>
    <t>https://twitter.com/conscianetsafe</t>
  </si>
  <si>
    <t>https://twitter.com/omniconnected</t>
  </si>
  <si>
    <t>https://twitter.com/cisco_support</t>
  </si>
  <si>
    <t>https://twitter.com/ciscopress</t>
  </si>
  <si>
    <t>https://twitter.com/1andonlymiket</t>
  </si>
  <si>
    <t>https://twitter.com/cisco_mobility</t>
  </si>
  <si>
    <t>https://twitter.com/ciscokiwi</t>
  </si>
  <si>
    <t>https://twitter.com/esharq1</t>
  </si>
  <si>
    <t>https://twitter.com/ciscoapac</t>
  </si>
  <si>
    <t>https://twitter.com/lauren</t>
  </si>
  <si>
    <t>https://twitter.com/ciscoenterprise</t>
  </si>
  <si>
    <t>https://twitter.com/ciscoanz</t>
  </si>
  <si>
    <t>https://twitter.com/chara_kontaxi</t>
  </si>
  <si>
    <t>https://twitter.com/rar_21</t>
  </si>
  <si>
    <t>https://twitter.com/blogciscoredes</t>
  </si>
  <si>
    <t>https://twitter.com/bettsyga</t>
  </si>
  <si>
    <t>https://twitter.com/tfonsecag</t>
  </si>
  <si>
    <t>https://twitter.com/cephalopodluke2</t>
  </si>
  <si>
    <t>https://twitter.com/crudinschi</t>
  </si>
  <si>
    <t>https://twitter.com/runsafesecurity</t>
  </si>
  <si>
    <t>https://twitter.com/joehawk10101</t>
  </si>
  <si>
    <t>https://twitter.com/chidambara09</t>
  </si>
  <si>
    <t>https://twitter.com/ecosteer</t>
  </si>
  <si>
    <t>https://twitter.com/pasquali_elena</t>
  </si>
  <si>
    <t>https://twitter.com/idc</t>
  </si>
  <si>
    <t>https://twitter.com/ccie49534</t>
  </si>
  <si>
    <t>https://twitter.com/decisionssmart</t>
  </si>
  <si>
    <t>colinnation
Just wrote a new blog! Using pyATS
and Genie with Ansible to parse
show commands and get back structured
data. #ansible #python3 #pyATS
#ciscolive https://t.co/REUItKGXI5</t>
  </si>
  <si>
    <t>adolfoboli
Just wrote a new blog! Using pyATS
and Genie with Ansible to parse
show commands and get back structured
data. #ansible #python3 #pyATS
#ciscolive https://t.co/REUItKGXI5</t>
  </si>
  <si>
    <t>infinidat
_xD83C__xDFDD_We're headed to #CiscoLive in
Cancun later this month! Will you
be there? https://t.co/vj3GvNqMvs
https://t.co/XRnA1Y5wPh</t>
  </si>
  <si>
    <t>calcaware
Want to win a pass to the #CiscoLive
of YOUR choice? Submit your blog
for consideration: https://t.co/PJLpOnN4I4
#ITBlogAwards #DevNet #DevOps #Coding
#APIs #CLEUR #CLMel #CLUS #CiscoLiveLA
@CiscoLiveEurope @CiscoLiveMEL
@CiscoLive @ciscolivelatam @CiscoDevNet
@cisco https://t.co/Ep82v2x8Lv</t>
  </si>
  <si>
    <t>silviakspiva
Want to win a pass to the #CiscoLive
of YOUR choice? Submit your blog
for consideration: https://t.co/PJLpOnN4I4
#ITBlogAwards #DevNet #DevOps #Coding
#APIs #CLEUR #CLMel #CLUS #CiscoLiveLA
@CiscoLiveEurope @CiscoLiveMEL
@CiscoLive @ciscolivelatam @CiscoDevNet
@cisco https://t.co/Ep82v2x8Lv</t>
  </si>
  <si>
    <t xml:space="preserve">cisco
</t>
  </si>
  <si>
    <t>ciscodevnet
Want to win a pass to the #CiscoLive
of YOUR choice? Submit your blog
for consideration: https://t.co/PJLpOnN4I4
#ITBlogAwards #DevNet #DevOps #Coding
#APIs #CLEUR #CLMel #CLUS #CiscoLiveLA
@CiscoLiveEurope @CiscoLiveMEL
@CiscoLive @ciscolivelatam @CiscoDevNet
@cisco https://t.co/Ep82v2x8Lv</t>
  </si>
  <si>
    <t xml:space="preserve">ciscolivelatam
</t>
  </si>
  <si>
    <t xml:space="preserve">ciscolive
</t>
  </si>
  <si>
    <t xml:space="preserve">ciscolivemel
</t>
  </si>
  <si>
    <t xml:space="preserve">ciscoliveeurope
</t>
  </si>
  <si>
    <t>nfvguy
Want to win a pass to the #CiscoLive
of YOUR choice? Submit your blog
for consideration: https://t.co/PJLpOnN4I4
#ITBlogAwards #DevNet #DevOps #Coding
#APIs #CLEUR #CLMel #CLUS #CiscoLiveLA
@CiscoLiveEurope @CiscoLiveMEL
@CiscoLive @ciscolivelatam @CiscoDevNet
@cisco https://t.co/Ep82v2x8Lv</t>
  </si>
  <si>
    <t>mrncciew
Want to win a pass to the #CiscoLive
of YOUR choice? Submit your blog
for consideration: https://t.co/PJLpOnN4I4
#ITBlogAwards #DevNet #DevOps #Coding
#APIs #CLEUR #CLMel #CLUS #CiscoLiveLA
@CiscoLiveEurope @CiscoLiveMEL
@CiscoLive @ciscolivelatam @CiscoDevNet
@cisco https://t.co/Ep82v2x8Lv</t>
  </si>
  <si>
    <t>santchiweb
Want to win a pass to the #CiscoLive
of YOUR choice? Submit your blog
for consideration: https://t.co/PJLpOnN4I4
#ITBlogAwards #DevNet #DevOps #Coding
#APIs #CLEUR #CLMel #CLUS #CiscoLiveLA
@CiscoLiveEurope @CiscoLiveMEL
@CiscoLive @ciscolivelatam @CiscoDevNet
@cisco https://t.co/Ep82v2x8Lv</t>
  </si>
  <si>
    <t>fjgotopo
Want to win a pass to the #CiscoLive
of YOUR choice? Submit your blog
for consideration: https://t.co/PJLpOnN4I4
#ITBlogAwards #DevNet #DevOps #Coding
#APIs #CLEUR #CLMel #CLUS #CiscoLiveLA
@CiscoLiveEurope @CiscoLiveMEL
@CiscoLive @ciscolivelatam @CiscoDevNet
@cisco https://t.co/Ep82v2x8Lv</t>
  </si>
  <si>
    <t>diivious
Want to win a pass to the #CiscoLive
of YOUR choice? Submit your blog
for consideration: https://t.co/PJLpOnN4I4
#ITBlogAwards #DevNet #DevOps #Coding
#APIs #CLEUR #CLMel #CLUS #CiscoLiveLA
@CiscoLiveEurope @CiscoLiveMEL
@CiscoLive @ciscolivelatam @CiscoDevNet
@cisco https://t.co/Ep82v2x8Lv</t>
  </si>
  <si>
    <t>wifibond
Want to win a pass to the #CiscoLive
of YOUR choice? Submit your blog
for consideration: https://t.co/PJLpOnN4I4
#ITBlogAwards #DevNet #DevOps #Coding
#APIs #CLEUR #CLMel #CLUS #CiscoLiveLA
@CiscoLiveEurope @CiscoLiveMEL
@CiscoLive @ciscolivelatam @CiscoDevNet
@cisco https://t.co/Ep82v2x8Lv</t>
  </si>
  <si>
    <t>corebtssecurity
Want to win a pass to the #CiscoLive
of YOUR choice? Submit your blog
for consideration: https://t.co/PJLpOnN4I4
#ITBlogAwards #DevNet #DevOps #Coding
#APIs #CLEUR #CLMel #CLUS #CiscoLiveLA
@CiscoLiveEurope @CiscoLiveMEL
@CiscoLive @ciscolivelatam @CiscoDevNet
@cisco https://t.co/Ep82v2x8Lv</t>
  </si>
  <si>
    <t>bigevilbeard
Want to win a pass to the #CiscoLive
of YOUR choice? Submit your blog
for consideration: https://t.co/PJLpOnN4I4
#ITBlogAwards #DevNet #DevOps #Coding
#APIs #CLEUR #CLMel #CLUS #CiscoLiveLA
@CiscoLiveEurope @CiscoLiveMEL
@CiscoLive @ciscolivelatam @CiscoDevNet
@cisco https://t.co/Ep82v2x8Lv</t>
  </si>
  <si>
    <t>al_rasheed
LAST CHANCE: The 2019 #ITBlogAwards
are going on right now. Submit
your blog, podcast or video for
a chance before October 18. #maythebestblogwin
#CiscoLive https://t.co/spbZbu7gCt
https://t.co/0WJP8ocAgd</t>
  </si>
  <si>
    <t>ciscochampion
LAST CHANCE: The 2019 #ITBlogAwards
are going on right now. Submit
your blog, podcast or video for
a chance before October 18. #maythebestblogwin
#CiscoLive https://t.co/spbZbu7gCt
https://t.co/0WJP8ocAgd</t>
  </si>
  <si>
    <t>conscianetsafe
27 jan inleds Årets Mest Kunskapsfyllda
Cisco-vecka, Cisco Live Barcelona!
Upplev den med andra svenska kunder
och våra erfarna experter som guidar:
https://t.co/v4lHQ6dKRl #Ciscolive
#Cisco #Ciscoliveeu @Cisco #event
#barcelona #CCIE #CCDE #CCNP https://t.co/n6EAuxlMQB</t>
  </si>
  <si>
    <t>omniconnected
27 jan inleds Årets Mest Kunskapsfyllda
Cisco-vecka, Cisco Live Barcelona!
Upplev den med andra svenska kunder
och våra erfarna experter som guidar:
https://t.co/v4lHQ6dKRl #Ciscolive
#Cisco #Ciscoliveeu @Cisco #event
#barcelona #CCIE #CCDE #CCNP https://t.co/n6EAuxlMQB</t>
  </si>
  <si>
    <t>cisco_support
LAST CHANCE: The 2019 #ITBlogAwards
are going on right now. Submit
your blog, podcast or video for
a chance before October 18. #maythebestblogwin
#CiscoLive https://t.co/spbZbu7gCt
https://t.co/0WJP8ocAgd</t>
  </si>
  <si>
    <t>ciscopress
Want to win a pass to the #CiscoLive
of YOUR choice? Submit your blog
for consideration: https://t.co/PJLpOnN4I4
#ITBlogAwards #DevNet #DevOps #Coding
#APIs #CLEUR #CLMel #CLUS #CiscoLiveLA
@CiscoLiveEurope @CiscoLiveMEL
@CiscoLive @ciscolivelatam @CiscoDevNet
@cisco https://t.co/Ep82v2x8Lv</t>
  </si>
  <si>
    <t>1andonlymiket
Want to win a pass to the #CiscoLive
of YOUR choice? Submit your blog
for consideration: https://t.co/PJLpOnN4I4
#ITBlogAwards #DevNet #DevOps #Coding
#APIs #CLEUR #CLMel #CLUS #CiscoLiveLA
@CiscoLiveEurope @CiscoLiveMEL
@CiscoLive @ciscolivelatam @CiscoDevNet
@cisco https://t.co/Ep82v2x8Lv</t>
  </si>
  <si>
    <t>cisco_mobility
Do you like sharing with the #tech
community? Got a blog? Want to
get recognised AND rewarded? Of
course you do! Submit your blog
for the 2019 IT Blog Awards and
you could win a pass to #CiscoLive!
https://t.co/m0k03qxSj0 #ITBlogAwards
#CLUS #CLMel #CiscoSE #CiscoChampion
https://t.co/CYE0bYBpeO</t>
  </si>
  <si>
    <t>ciscokiwi
Do you like sharing with the #tech
community? Got a blog? Want to
get recognised AND rewarded? Of
course you do! Submit your blog
for the 2019 IT Blog Awards and
you could win a pass to #CiscoLive!
https://t.co/m0k03qxSj0 #ITBlogAwards
#CLUS #CLMel #CiscoSE #CiscoChampion
https://t.co/CYE0bYBpeO</t>
  </si>
  <si>
    <t>esharq1
Do you like sharing with the #tech
community? Got a blog? Want to
get recognised AND rewarded? Of
course you do! Submit your blog
for the 2019 IT Blog Awards and
you could win a pass to #CiscoLive!
https://t.co/m0k03qxSj0 #ITBlogAwards
#CLUS #CLMel #CiscoSE #CiscoChampion
https://t.co/CYE0bYBpeO</t>
  </si>
  <si>
    <t xml:space="preserve">ciscoapac
</t>
  </si>
  <si>
    <t xml:space="preserve">lauren
</t>
  </si>
  <si>
    <t>ciscoenterprise
Want to win a pass to the #CiscoLive
of YOUR choice? Submit your blog
for consideration: https://t.co/PJLpOnN4I4
#ITBlogAwards #DevNet #DevOps #Coding
#APIs #CLEUR #CLMel #CLUS #CiscoLiveLA
@CiscoLiveEurope @CiscoLiveMEL
@CiscoLive @ciscolivelatam @CiscoDevNet
@cisco https://t.co/Ep82v2x8Lv</t>
  </si>
  <si>
    <t xml:space="preserve">ciscoanz
</t>
  </si>
  <si>
    <t>chara_kontaxi
R u going to miss this opportunity?
Don’t think so!!! Blog on my friends
_xD83D__xDE09__xD83D__xDCAA__xD83C__xDFFB__xD83D__xDC4D__xD83C__xDFFB_ #CiscoLive #YouMakePossible
https://t.co/9eNrJxgwez</t>
  </si>
  <si>
    <t>rar_21
This is last chance to make submit
for #ITBlogAwards and maybe win
a free pass to #CiscoLive https://t.co/dEfbo6xc3a
#CiscoChampion https://t.co/t7EkTC9Mm1</t>
  </si>
  <si>
    <t>blogciscoredes
Essa é a ultima chance para você
se inscrever no #ITBlogAwards que
encerra-se essa semana e você até
pode ganhar um free pass para o
#CiscoLive https://t.co/i7rWfUQhdX
#CiscoChampion https://t.co/gcnuIeYGc6</t>
  </si>
  <si>
    <t>bettsyga
Want to win a pass to the #CiscoLive
of YOUR choice? Submit your blog
for consideration: https://t.co/PJLpOnN4I4
#ITBlogAwards #DevNet #DevOps #Coding
#APIs #CLEUR #CLMel #CLUS #CiscoLiveLA
@CiscoLiveEurope @CiscoLiveMEL
@CiscoLive @ciscolivelatam @CiscoDevNet
@cisco https://t.co/Ep82v2x8Lv</t>
  </si>
  <si>
    <t>tfonsecag
Les esperamos en Cisco Live #ciscolive
en Cancún del 28 al 31 de Octubre
del 2019 Datasys Group https://t.co/O2uGDsZb43</t>
  </si>
  <si>
    <t>cephalopodluke2
The strengths &amp;amp; weaknesses
of conventional #cybersecurity
tools and the necessity of cyberharding
industrial IoT devices https://t.co/dN9l2LLn11
@JoeHawk10101 @RunSafeSecurity
#ICS #SCADA #IIoT #security #CLUS
#CiscoLive #rss_ics https://t.co/NdPF3m7kaS</t>
  </si>
  <si>
    <t>crudinschi
Data integration is the number
one barrier to #IIoT adoption https://t.co/NmVkngHQgv
@IDC @pasquali_elena @ecosteer
#Industry40 #digitalTransformation
#bigdata #str_iiot #CiscoLive #CLUS
#Liveworx #CEBIT18 #CEBIT https://t.co/lEQQkWO0nc</t>
  </si>
  <si>
    <t xml:space="preserve">runsafesecurity
</t>
  </si>
  <si>
    <t xml:space="preserve">joehawk10101
</t>
  </si>
  <si>
    <t>chidambara09
Data integration is the number
one barrier to #IIoT adoption https://t.co/NmVkngHQgv
@IDC @pasquali_elena @ecosteer
#Industry40 #digitalTransformation
#bigdata #str_iiot #CiscoLive #CLUS
#Liveworx #CEBIT18 #CEBIT https://t.co/lEQQkWO0nc</t>
  </si>
  <si>
    <t xml:space="preserve">ecosteer
</t>
  </si>
  <si>
    <t xml:space="preserve">pasquali_elena
</t>
  </si>
  <si>
    <t xml:space="preserve">idc
</t>
  </si>
  <si>
    <t>ccie49534
Excited, as I will be speaking
about "Traffic Engineering with
SR" at Cisco Live in Melbourne,
Australia. @CiscoLiveMEL #SegmentRouting
#CiscoLive #Cisco https://t.co/tP1sGj9Qgl</t>
  </si>
  <si>
    <t>decisionssmart
Data integration is the number
one barrier to #IIoT adoption https://t.co/NmVkngHQgv
@IDC @pasquali_elena @ecosteer
#Industry40 #digitalTransformation
#bigdata #str_iiot #CiscoLive #CLUS
#Liveworx #CEBIT18 #CEBIT https://t.co/lEQQkWO0nc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</si>
  <si>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</si>
  <si>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</si>
  <si>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</si>
  <si>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</si>
  <si>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</si>
  <si>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</si>
  <si>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</si>
  <si>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</si>
  <si>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</si>
  <si>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</si>
  <si>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</si>
  <si>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</si>
  <si>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</si>
  <si>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</si>
  <si>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</si>
  <si>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</si>
  <si>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</si>
  <si>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</si>
  <si>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</si>
  <si>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</si>
  <si>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</si>
  <si>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</si>
  <si>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</si>
  <si>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</si>
  <si>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</si>
  <si>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</si>
  <si>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</si>
  <si>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</si>
  <si>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</si>
  <si>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</si>
  <si>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</si>
  <si>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</si>
  <si>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</si>
  <si>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</si>
  <si>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</si>
  <si>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</si>
  <si>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</si>
  <si>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</si>
  <si>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</si>
  <si>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</si>
  <si>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</si>
  <si>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</si>
  <si>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</si>
  <si>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</si>
  <si>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</si>
  <si>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</si>
  <si>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</si>
  <si>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</si>
  <si>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</si>
  <si>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</si>
  <si>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</si>
  <si>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</si>
  <si>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</si>
  <si>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</si>
  <si>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</si>
  <si>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</si>
  <si>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</si>
  <si>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</si>
  <si>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</si>
  <si>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</si>
  <si>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</si>
  <si>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</si>
  <si>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</si>
  <si>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</si>
  <si>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</si>
  <si>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</si>
  <si>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</si>
  <si>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</si>
  <si>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</si>
  <si>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</si>
  <si>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https://www.ciscofeedback.vovici.com/se/705E3ECD1D8DCE96 https://twitter.com/CiscoLiveMEL/status/1185329718561783808</t>
  </si>
  <si>
    <t>https://www.ciscofeedback.vovici.com/se/705E3ECD1D8DCE96 https://blogs.cisco.com/developer/devnet-5-at-cisco-live https://www.cisco.com/c/en/us/training-events/events-webinars/influencer-hub/blog-awards.html</t>
  </si>
  <si>
    <t>http://iiot-world.com/connected-industry/industrial-iot-and-the-data-sharing-economy/ http://iiot-world.com/cybersecurity/the-antidote-to-industrial-iots-kryptonite/</t>
  </si>
  <si>
    <t>https://ciscoredes.com.br/2019/10/07/blog-it-blog-2019-hosted-by-cisco/ https://www.ciscolive.com/latam/en.html https://twitter.com/silviakspiva/status/1184234292060143618 https://www.linkedin.com/slink?code=efubucy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</si>
  <si>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</si>
  <si>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</si>
  <si>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</si>
  <si>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</si>
  <si>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</si>
  <si>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</si>
  <si>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</si>
  <si>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</si>
  <si>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vovici.com twitter.com</t>
  </si>
  <si>
    <t>vovici.com cisco.com</t>
  </si>
  <si>
    <t>com.br ciscolive.com twitter.com linkedin.com</t>
  </si>
  <si>
    <t>Top Hashtags in Tweet in Entire Graph</t>
  </si>
  <si>
    <t>clus</t>
  </si>
  <si>
    <t>clmel</t>
  </si>
  <si>
    <t>devnet</t>
  </si>
  <si>
    <t>Top Hashtags in Tweet in G1</t>
  </si>
  <si>
    <t>segmentrouting</t>
  </si>
  <si>
    <t>devops</t>
  </si>
  <si>
    <t>coding</t>
  </si>
  <si>
    <t>apis</t>
  </si>
  <si>
    <t>cleur</t>
  </si>
  <si>
    <t>Top Hashtags in Tweet in G2</t>
  </si>
  <si>
    <t>ciscolivela</t>
  </si>
  <si>
    <t>ciscose</t>
  </si>
  <si>
    <t>Top Hashtags in Tweet in G3</t>
  </si>
  <si>
    <t>industry40</t>
  </si>
  <si>
    <t>digitaltransformation</t>
  </si>
  <si>
    <t>bigdata</t>
  </si>
  <si>
    <t>str_iiot</t>
  </si>
  <si>
    <t>liveworx</t>
  </si>
  <si>
    <t>cebit18</t>
  </si>
  <si>
    <t>Top Hashtags in Tweet in G4</t>
  </si>
  <si>
    <t>youmakepossible</t>
  </si>
  <si>
    <t>Top Hashtags in Tweet in G5</t>
  </si>
  <si>
    <t>ciscoliveeu</t>
  </si>
  <si>
    <t>event</t>
  </si>
  <si>
    <t>barcelona</t>
  </si>
  <si>
    <t>ccie</t>
  </si>
  <si>
    <t>ccde</t>
  </si>
  <si>
    <t>ccnp</t>
  </si>
  <si>
    <t>Top Hashtags in Tweet in G6</t>
  </si>
  <si>
    <t>python3</t>
  </si>
  <si>
    <t>pyats</t>
  </si>
  <si>
    <t>Top Hashtags in Tweet</t>
  </si>
  <si>
    <t>ciscolive segmentrouting cisco itblogawards devnet devops coding apis cleur clmel</t>
  </si>
  <si>
    <t>ciscolive tech itblogawards clmel clus devnet cleur ciscolivela ciscose ciscochampion</t>
  </si>
  <si>
    <t>iiot ciscolive clus cybersecurity industry40 digitaltransformation bigdata str_iiot liveworx cebit18</t>
  </si>
  <si>
    <t>ciscolive itblogawards ciscochampion youmakepossible</t>
  </si>
  <si>
    <t>Top Words in Tweet in Entire Graph</t>
  </si>
  <si>
    <t>Words in Sentiment List#1: Positive</t>
  </si>
  <si>
    <t>Words in Sentiment List#2: Negative</t>
  </si>
  <si>
    <t>Words in Sentiment List#3: Angry/Violent</t>
  </si>
  <si>
    <t>Non-categorized Words</t>
  </si>
  <si>
    <t>Total Words</t>
  </si>
  <si>
    <t>#ciscolive</t>
  </si>
  <si>
    <t>blog</t>
  </si>
  <si>
    <t>#clus</t>
  </si>
  <si>
    <t>#itblogawards</t>
  </si>
  <si>
    <t>Top Words in Tweet in G1</t>
  </si>
  <si>
    <t>want</t>
  </si>
  <si>
    <t>win</t>
  </si>
  <si>
    <t>pass</t>
  </si>
  <si>
    <t>choice</t>
  </si>
  <si>
    <t>submit</t>
  </si>
  <si>
    <t>consideration</t>
  </si>
  <si>
    <t>Top Words in Tweet in G2</t>
  </si>
  <si>
    <t>#clmel</t>
  </si>
  <si>
    <t>2019</t>
  </si>
  <si>
    <t>Top Words in Tweet in G3</t>
  </si>
  <si>
    <t>#iiot</t>
  </si>
  <si>
    <t>data</t>
  </si>
  <si>
    <t>integration</t>
  </si>
  <si>
    <t>number</t>
  </si>
  <si>
    <t>one</t>
  </si>
  <si>
    <t>barrier</t>
  </si>
  <si>
    <t>adoption</t>
  </si>
  <si>
    <t>Top Words in Tweet in G4</t>
  </si>
  <si>
    <t>chance</t>
  </si>
  <si>
    <t>free</t>
  </si>
  <si>
    <t>#ciscochampion</t>
  </si>
  <si>
    <t>essa</t>
  </si>
  <si>
    <t>você</t>
  </si>
  <si>
    <t>Top Words in Tweet in G5</t>
  </si>
  <si>
    <t>27</t>
  </si>
  <si>
    <t>jan</t>
  </si>
  <si>
    <t>inleds</t>
  </si>
  <si>
    <t>årets</t>
  </si>
  <si>
    <t>mest</t>
  </si>
  <si>
    <t>kunskapsfyllda</t>
  </si>
  <si>
    <t>vecka</t>
  </si>
  <si>
    <t>live</t>
  </si>
  <si>
    <t>Top Words in Tweet in G6</t>
  </si>
  <si>
    <t>wrote</t>
  </si>
  <si>
    <t>new</t>
  </si>
  <si>
    <t>using</t>
  </si>
  <si>
    <t>genie</t>
  </si>
  <si>
    <t>parse</t>
  </si>
  <si>
    <t>show</t>
  </si>
  <si>
    <t>commands</t>
  </si>
  <si>
    <t>Top Words in Tweet</t>
  </si>
  <si>
    <t>cisco ciscolivemel #ciscolive want win pass choice submit blog consideration</t>
  </si>
  <si>
    <t>blog #ciscolive submit #itblogawards #clmel #clus want win pass 2019</t>
  </si>
  <si>
    <t>#iiot #ciscolive #clus data integration number one barrier adoption idc</t>
  </si>
  <si>
    <t>#ciscolive chance #itblogawards free pass #ciscochampion essa você</t>
  </si>
  <si>
    <t>cisco 27 jan inleds årets mest kunskapsfyllda vecka live barcelona</t>
  </si>
  <si>
    <t>wrote new blog using pyats genie ansible parse show commands</t>
  </si>
  <si>
    <t>Top Word Pairs in Tweet in Entire Graph</t>
  </si>
  <si>
    <t>submit,blog</t>
  </si>
  <si>
    <t>pass,#ciscolive</t>
  </si>
  <si>
    <t>win,pass</t>
  </si>
  <si>
    <t>#cleur,#clmel</t>
  </si>
  <si>
    <t>#clmel,#clus</t>
  </si>
  <si>
    <t>#clus,#ciscolivela</t>
  </si>
  <si>
    <t>ciscolivemel,ciscolive</t>
  </si>
  <si>
    <t>want,win</t>
  </si>
  <si>
    <t>#ciscolive,choice</t>
  </si>
  <si>
    <t>choice,submit</t>
  </si>
  <si>
    <t>Top Word Pairs in Tweet in G1</t>
  </si>
  <si>
    <t>blog,consideration</t>
  </si>
  <si>
    <t>consideration,#itblogawards</t>
  </si>
  <si>
    <t>#itblogawards,#devnet</t>
  </si>
  <si>
    <t>#devnet,#devops</t>
  </si>
  <si>
    <t>Top Word Pairs in Tweet in G2</t>
  </si>
  <si>
    <t>sharing,#tech</t>
  </si>
  <si>
    <t>#tech,community</t>
  </si>
  <si>
    <t>community,blog</t>
  </si>
  <si>
    <t>Top Word Pairs in Tweet in G3</t>
  </si>
  <si>
    <t>data,integration</t>
  </si>
  <si>
    <t>integration,number</t>
  </si>
  <si>
    <t>number,one</t>
  </si>
  <si>
    <t>one,barrier</t>
  </si>
  <si>
    <t>barrier,#iiot</t>
  </si>
  <si>
    <t>#iiot,adoption</t>
  </si>
  <si>
    <t>adoption,idc</t>
  </si>
  <si>
    <t>idc,pasquali_elena</t>
  </si>
  <si>
    <t>pasquali_elena,ecosteer</t>
  </si>
  <si>
    <t>ecosteer,#industry40</t>
  </si>
  <si>
    <t>Top Word Pairs in Tweet in G4</t>
  </si>
  <si>
    <t>free,pass</t>
  </si>
  <si>
    <t>#ciscolive,#ciscochampion</t>
  </si>
  <si>
    <t>Top Word Pairs in Tweet in G5</t>
  </si>
  <si>
    <t>27,jan</t>
  </si>
  <si>
    <t>jan,inleds</t>
  </si>
  <si>
    <t>inleds,årets</t>
  </si>
  <si>
    <t>årets,mest</t>
  </si>
  <si>
    <t>mest,kunskapsfyllda</t>
  </si>
  <si>
    <t>kunskapsfyllda,cisco</t>
  </si>
  <si>
    <t>cisco,vecka</t>
  </si>
  <si>
    <t>vecka,cisco</t>
  </si>
  <si>
    <t>cisco,live</t>
  </si>
  <si>
    <t>live,barcelona</t>
  </si>
  <si>
    <t>Top Word Pairs in Tweet in G6</t>
  </si>
  <si>
    <t>wrote,new</t>
  </si>
  <si>
    <t>new,blog</t>
  </si>
  <si>
    <t>blog,using</t>
  </si>
  <si>
    <t>using,pyats</t>
  </si>
  <si>
    <t>pyats,genie</t>
  </si>
  <si>
    <t>genie,ansible</t>
  </si>
  <si>
    <t>ansible,parse</t>
  </si>
  <si>
    <t>parse,show</t>
  </si>
  <si>
    <t>show,commands</t>
  </si>
  <si>
    <t>commands,back</t>
  </si>
  <si>
    <t>Top Word Pairs in Tweet</t>
  </si>
  <si>
    <t>want,win  win,pass  pass,#ciscolive  #ciscolive,choice  choice,submit  submit,blog  blog,consideration  consideration,#itblogawards  #itblogawards,#devnet  #devnet,#devops</t>
  </si>
  <si>
    <t>submit,blog  win,pass  pass,#ciscolive  ciscolivemel,ciscolive  #cleur,#clmel  #clmel,#clus  #clus,#ciscolivela  sharing,#tech  #tech,community  community,blog</t>
  </si>
  <si>
    <t>data,integration  integration,number  number,one  one,barrier  barrier,#iiot  #iiot,adoption  adoption,idc  idc,pasquali_elena  pasquali_elena,ecosteer  ecosteer,#industry40</t>
  </si>
  <si>
    <t>free,pass  pass,#ciscolive  #ciscolive,#ciscochampion</t>
  </si>
  <si>
    <t>27,jan  jan,inleds  inleds,årets  årets,mest  mest,kunskapsfyllda  kunskapsfyllda,cisco  cisco,vecka  vecka,cisco  cisco,live  live,barcelona</t>
  </si>
  <si>
    <t>wrote,new  new,blog  blog,using  using,pyats  pyats,genie  genie,ansible  ansible,parse  parse,show  show,commands  commands,back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</si>
  <si>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</si>
  <si>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</si>
  <si>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</si>
  <si>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</si>
  <si>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</si>
  <si>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</si>
  <si>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</si>
  <si>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</si>
  <si>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</si>
  <si>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</si>
  <si>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</si>
  <si>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</si>
  <si>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</si>
  <si>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</si>
  <si>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</si>
  <si>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</si>
  <si>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ciscolivemel ciscoliveeurope ciscolive ciscolivelatam ciscodevnet cisco</t>
  </si>
  <si>
    <t>ciscolivemel ciscolive ciscoliveeurope ciscolivelatam ciscodevnet cisco ciscoanz ciscochampion silviakspiva ciscoenterprise</t>
  </si>
  <si>
    <t>idc pasquali_elena ecosteer joehawk10101 runsafesecurity</t>
  </si>
  <si>
    <t>Top Tweeters in Entire Graph</t>
  </si>
  <si>
    <t>Top Tweeters in G1</t>
  </si>
  <si>
    <t>Top Tweeters in G2</t>
  </si>
  <si>
    <t>Top Tweeters in G3</t>
  </si>
  <si>
    <t>Top Tweeters in G4</t>
  </si>
  <si>
    <t>Top Tweeters in G5</t>
  </si>
  <si>
    <t>Top Tweeters in G6</t>
  </si>
  <si>
    <t>Top Tweeters</t>
  </si>
  <si>
    <t>santchiweb calcaware ciscolive silviakspiva ciscoliveeurope bettsyga ciscopress ciscolivemel diivious fjgotopo</t>
  </si>
  <si>
    <t>al_rasheed ciscodevnet cisco_support cisco_mobility lauren ciscoapac ciscoenterprise ciscoanz ciscokiwi ciscochampion</t>
  </si>
  <si>
    <t>chidambara09 cephalopodluke2 idc decisionssmart crudinschi ecosteer runsafesecurity pasquali_elena joehawk10101</t>
  </si>
  <si>
    <t>infinidat chara_kontaxi rar_21 blogciscoredes tfonsecag</t>
  </si>
  <si>
    <t>cisco omniconnected conscianetsafe</t>
  </si>
  <si>
    <t>adolfoboli colinnation</t>
  </si>
  <si>
    <t>Top URLs in Tweet by Count</t>
  </si>
  <si>
    <t>https://blogs.cisco.com/developer/devnet-5-at-cisco-live https://www.ciscofeedback.vovici.com/se/705E3ECD1D8DCE96</t>
  </si>
  <si>
    <t>https://www.cisco.com/c/en/us/training-events/events-webinars/influencer-hub/blog-awards.html https://www.ciscofeedback.vovici.com/se/705E3ECD1D8DCE96</t>
  </si>
  <si>
    <t>Top URLs in Tweet by Salience</t>
  </si>
  <si>
    <t>Top Domains in Tweet by Count</t>
  </si>
  <si>
    <t>cisco.com vovici.com</t>
  </si>
  <si>
    <t>Top Domains in Tweet by Salience</t>
  </si>
  <si>
    <t>Top Hashtags in Tweet by Count</t>
  </si>
  <si>
    <t>ciscolive devnet cleur clmel clus ciscolivela</t>
  </si>
  <si>
    <t>iiot ciscolive clus industry40 digitaltransformation bigdata str_iiot liveworx cebit18 cebit</t>
  </si>
  <si>
    <t>Top Hashtags in Tweet by Salience</t>
  </si>
  <si>
    <t>devnet cleur clmel clus ciscolivela ciscolive</t>
  </si>
  <si>
    <t>itblogawards clus clmel ciscose ciscochampion tech ciscolive</t>
  </si>
  <si>
    <t>industry40 digitaltransformation bigdata str_iiot liveworx cebit18 cebit cybersecurity ics scada</t>
  </si>
  <si>
    <t>Top Words in Tweet by Count</t>
  </si>
  <si>
    <t>headed cancun later month</t>
  </si>
  <si>
    <t>want win pass choice submit blog consideration #itblogawards #devnet #devops</t>
  </si>
  <si>
    <t>ciscolivemel ciscolive ciscoliveeurope #devnet #cleur #clmel #clus #ciscolivela ciscokiwi ciscoanz</t>
  </si>
  <si>
    <t>chance last 2019 #itblogawards going right now submit blog podcast</t>
  </si>
  <si>
    <t>blog sharing #tech community want recognised rewarded course submit 2019</t>
  </si>
  <si>
    <t>blog #clmel #clus want submit win pass #itblogawards ciscolivemel ciscolive</t>
  </si>
  <si>
    <t>r u going miss opportunity don t think blog friends</t>
  </si>
  <si>
    <t>last chance make submit #itblogawards maybe win free pass #ciscochampion</t>
  </si>
  <si>
    <t>essa para você se é ultima chance inscrever #itblogawards que</t>
  </si>
  <si>
    <t>en del les esperamos cisco live cancún 28 al 31</t>
  </si>
  <si>
    <t>strengths weaknesses conventional #cybersecurity tools necessity cyberharding industrial iot devices</t>
  </si>
  <si>
    <t>#iiot #clus data integration number one barrier adoption idc pasquali_elena</t>
  </si>
  <si>
    <t>data integration number one barrier #iiot adoption idc pasquali_elena ecosteer</t>
  </si>
  <si>
    <t>excited speaking traffic engineering sr cisco live melbourne australia ciscolivemel</t>
  </si>
  <si>
    <t>Top Words in Tweet by Salience</t>
  </si>
  <si>
    <t>ciscokiwi ciscoanz ciscochampion silviakspiva ciscoenterprise lauren ciscoapac read history zone</t>
  </si>
  <si>
    <t>blog ciscolivemel ciscolive ciscoliveeurope #devnet #cleur #ciscolivela sharing #tech community</t>
  </si>
  <si>
    <t>data integration number one barrier adoption idc pasquali_elena ecosteer #industry40</t>
  </si>
  <si>
    <t>Top Word Pairs in Tweet by Count</t>
  </si>
  <si>
    <t>headed,#ciscolive  #ciscolive,cancun  cancun,later  later,month</t>
  </si>
  <si>
    <t>ciscolivemel,ciscolive  #cleur,#clmel  #clmel,#clus  #clus,#ciscolivela  ciscokiwi,ciscolivemel  ciscolive,ciscoanz  ciscoanz,ciscochampion  ciscochampion,silviakspiva  silviakspiva,ciscoenterprise  ciscoenterprise,lauren</t>
  </si>
  <si>
    <t>last,chance  chance,2019  2019,#itblogawards  #itblogawards,going  going,right  right,now  now,submit  submit,blog  blog,podcast  podcast,video</t>
  </si>
  <si>
    <t>sharing,#tech  #tech,community  community,blog  blog,want  want,recognised  recognised,rewarded  rewarded,course  course,submit  submit,blog  blog,2019</t>
  </si>
  <si>
    <t>r,u  u,going  going,miss  miss,opportunity  opportunity,don  don,t  t,think  think,blog  blog,friends  friends,#ciscolive</t>
  </si>
  <si>
    <t>last,chance  chance,make  make,submit  submit,#itblogawards  #itblogawards,maybe  maybe,win  win,free  free,pass  pass,#ciscolive  #ciscolive,#ciscochampion</t>
  </si>
  <si>
    <t>essa,é  é,ultima  ultima,chance  chance,para  para,você  você,se  se,inscrever  inscrever,#itblogawards  #itblogawards,que  que,encerra</t>
  </si>
  <si>
    <t>les,esperamos  esperamos,en  en,cisco  cisco,live  live,#ciscolive  #ciscolive,en  en,cancún  cancún,del  del,28  28,al</t>
  </si>
  <si>
    <t>strengths,weaknesses  weaknesses,conventional  conventional,#cybersecurity  #cybersecurity,tools  tools,necessity  necessity,cyberharding  cyberharding,industrial  industrial,iot  iot,devices  devices,joehawk10101</t>
  </si>
  <si>
    <t>excited,speaking  speaking,traffic  traffic,engineering  engineering,sr  sr,cisco  cisco,live  live,melbourne  melbourne,australia  australia,ciscolivemel  ciscolivemel,#segmentrouting</t>
  </si>
  <si>
    <t>Top Word Pairs in Tweet by Salience</t>
  </si>
  <si>
    <t>ciscokiwi,ciscolivemel  ciscolive,ciscoanz  ciscoanz,ciscochampion  ciscochampion,silviakspiva  silviakspiva,ciscoenterprise  ciscoenterprise,lauren  lauren,ciscoapac  ciscoapac,ciscoliveeurope  ciscoliveeurope,read  read,history</t>
  </si>
  <si>
    <t>ciscolivemel,ciscolive  #cleur,#clmel  #clmel,#clus  #clus,#ciscolivela  sharing,#tech  #tech,community  community,blog  blog,want  want,recognised  recognised,rewarded</t>
  </si>
  <si>
    <t>Word</t>
  </si>
  <si>
    <t>#devnet</t>
  </si>
  <si>
    <t>#cleur</t>
  </si>
  <si>
    <t>#ciscolivela</t>
  </si>
  <si>
    <t>#devops</t>
  </si>
  <si>
    <t>#coding</t>
  </si>
  <si>
    <t>#apis</t>
  </si>
  <si>
    <t>last</t>
  </si>
  <si>
    <t>going</t>
  </si>
  <si>
    <t>sharing</t>
  </si>
  <si>
    <t>#tech</t>
  </si>
  <si>
    <t>community</t>
  </si>
  <si>
    <t>recognised</t>
  </si>
  <si>
    <t>rewarded</t>
  </si>
  <si>
    <t>course</t>
  </si>
  <si>
    <t>awards</t>
  </si>
  <si>
    <t>#ciscose</t>
  </si>
  <si>
    <t>#industry40</t>
  </si>
  <si>
    <t>#digitaltransformation</t>
  </si>
  <si>
    <t>#bigdata</t>
  </si>
  <si>
    <t>#str_iiot</t>
  </si>
  <si>
    <t>#liveworx</t>
  </si>
  <si>
    <t>#cebit18</t>
  </si>
  <si>
    <t>#cebit</t>
  </si>
  <si>
    <t>#cisco</t>
  </si>
  <si>
    <t>right</t>
  </si>
  <si>
    <t>now</t>
  </si>
  <si>
    <t>podcast</t>
  </si>
  <si>
    <t>video</t>
  </si>
  <si>
    <t>before</t>
  </si>
  <si>
    <t>october</t>
  </si>
  <si>
    <t>18</t>
  </si>
  <si>
    <t>#maythebestblogwin</t>
  </si>
  <si>
    <t>strengths</t>
  </si>
  <si>
    <t>weaknesses</t>
  </si>
  <si>
    <t>conventional</t>
  </si>
  <si>
    <t>#cybersecurity</t>
  </si>
  <si>
    <t>tools</t>
  </si>
  <si>
    <t>necessity</t>
  </si>
  <si>
    <t>cyberharding</t>
  </si>
  <si>
    <t>industrial</t>
  </si>
  <si>
    <t>iot</t>
  </si>
  <si>
    <t>devices</t>
  </si>
  <si>
    <t>#ics</t>
  </si>
  <si>
    <t>#scada</t>
  </si>
  <si>
    <t>#security</t>
  </si>
  <si>
    <t>#rss_ics</t>
  </si>
  <si>
    <t>read</t>
  </si>
  <si>
    <t>history</t>
  </si>
  <si>
    <t>zone</t>
  </si>
  <si>
    <t>tell</t>
  </si>
  <si>
    <t>location</t>
  </si>
  <si>
    <t>choose</t>
  </si>
  <si>
    <t>upplev</t>
  </si>
  <si>
    <t>med</t>
  </si>
  <si>
    <t>andra</t>
  </si>
  <si>
    <t>svenska</t>
  </si>
  <si>
    <t>kunder</t>
  </si>
  <si>
    <t>och</t>
  </si>
  <si>
    <t>våra</t>
  </si>
  <si>
    <t>erfarna</t>
  </si>
  <si>
    <t>experter</t>
  </si>
  <si>
    <t>som</t>
  </si>
  <si>
    <t>guidar</t>
  </si>
  <si>
    <t>#ciscoliveeu</t>
  </si>
  <si>
    <t>#event</t>
  </si>
  <si>
    <t>#barcelona</t>
  </si>
  <si>
    <t>#ccie</t>
  </si>
  <si>
    <t>#ccde</t>
  </si>
  <si>
    <t>#ccnp</t>
  </si>
  <si>
    <t>back</t>
  </si>
  <si>
    <t>structured</t>
  </si>
  <si>
    <t>#ansible</t>
  </si>
  <si>
    <t>#python3</t>
  </si>
  <si>
    <t>#pyats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</si>
  <si>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</si>
  <si>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</si>
  <si>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</si>
  <si>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</si>
  <si>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</si>
  <si>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</si>
  <si>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</si>
  <si>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</si>
  <si>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</si>
  <si>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</si>
  <si>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</si>
  <si>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</si>
  <si>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</si>
  <si>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</si>
  <si>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</si>
  <si>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</si>
  <si>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</si>
  <si>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</si>
  <si>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</si>
  <si>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</si>
  <si>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</si>
  <si>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</si>
  <si>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</si>
  <si>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</si>
  <si>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</si>
  <si>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</si>
  <si>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</si>
  <si>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</si>
  <si>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</si>
  <si>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</si>
  <si>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</si>
  <si>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</si>
  <si>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</si>
  <si>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</si>
  <si>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</si>
  <si>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</si>
  <si>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</si>
  <si>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</si>
  <si>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</si>
  <si>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</si>
  <si>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</si>
  <si>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</si>
  <si>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</si>
  <si>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</si>
  <si>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</si>
  <si>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</si>
  <si>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</si>
  <si>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</si>
  <si>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</si>
  <si>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</si>
  <si>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</si>
  <si>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</si>
  <si>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</si>
  <si>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</si>
  <si>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</si>
  <si>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</si>
  <si>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</si>
  <si>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cisco ciscolivemel #ciscolive want win pass choice submit blog consideration</t>
  </si>
  <si>
    <t>G2: blog #ciscolive submit #itblogawards #clmel #clus want win pass 2019</t>
  </si>
  <si>
    <t>G3: #iiot #ciscolive #clus data integration number one barrier adoption idc</t>
  </si>
  <si>
    <t>G4: #ciscolive chance #itblogawards free pass #ciscochampion essa você</t>
  </si>
  <si>
    <t>G5: cisco 27 jan inleds årets mest kunskapsfyllda vecka live barcelona</t>
  </si>
  <si>
    <t>G6: wrote new blog using pyats genie ansible parse show commands</t>
  </si>
  <si>
    <t>Autofill Workbook Results</t>
  </si>
  <si>
    <t>Edge Weight▓1▓2▓0▓True▓Green▓Red▓▓Edge Weight▓1▓1▓0▓3▓10▓False▓Edge Weight▓1▓2▓0▓32▓6▓False▓▓0▓0▓0▓True▓Black▓Black▓▓Followers▓37▓89322▓0▓162▓1000▓False▓Followers▓37▓681758▓0▓100▓70▓False▓▓0▓0▓0▓0▓0▓False▓▓0▓0▓0▓0▓0▓False</t>
  </si>
  <si>
    <t>Subgraph</t>
  </si>
  <si>
    <t>GraphSource░TwitterSearch▓GraphTerm░#CiscoLive▓ImportDescription░The graph represents a network of 48 Twitter users whose recent tweets contained "#CiscoLive", or who were replied to or mentioned in those tweets, taken from a data set limited to a maximum of 18,000 tweets.  The network was obtained from Twitter on Tuesday, 22 October 2019 at 01:33 UTC.
The tweets in the network were tweeted over the 7-day, 6-hour, 13-minute period from Monday, 14 October 2019 at 08:02 UTC to Monday, 21 October 2019 at 14:16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</si>
</sst>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090495"/>
        <c:axId val="44052408"/>
      </c:barChart>
      <c:catAx>
        <c:axId val="570904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052408"/>
        <c:crosses val="autoZero"/>
        <c:auto val="1"/>
        <c:lblOffset val="100"/>
        <c:noMultiLvlLbl val="0"/>
      </c:catAx>
      <c:valAx>
        <c:axId val="44052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9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927353"/>
        <c:axId val="11475266"/>
      </c:barChart>
      <c:catAx>
        <c:axId val="60927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475266"/>
        <c:crosses val="autoZero"/>
        <c:auto val="1"/>
        <c:lblOffset val="100"/>
        <c:noMultiLvlLbl val="0"/>
      </c:catAx>
      <c:valAx>
        <c:axId val="11475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27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168531"/>
        <c:axId val="57081324"/>
      </c:barChart>
      <c:catAx>
        <c:axId val="361685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081324"/>
        <c:crosses val="autoZero"/>
        <c:auto val="1"/>
        <c:lblOffset val="100"/>
        <c:noMultiLvlLbl val="0"/>
      </c:catAx>
      <c:valAx>
        <c:axId val="57081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68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969869"/>
        <c:axId val="60184502"/>
      </c:barChart>
      <c:catAx>
        <c:axId val="439698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84502"/>
        <c:crosses val="autoZero"/>
        <c:auto val="1"/>
        <c:lblOffset val="100"/>
        <c:noMultiLvlLbl val="0"/>
      </c:catAx>
      <c:valAx>
        <c:axId val="60184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69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89607"/>
        <c:axId val="43106464"/>
      </c:barChart>
      <c:catAx>
        <c:axId val="47896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06464"/>
        <c:crosses val="autoZero"/>
        <c:auto val="1"/>
        <c:lblOffset val="100"/>
        <c:noMultiLvlLbl val="0"/>
      </c:catAx>
      <c:valAx>
        <c:axId val="43106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9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413857"/>
        <c:axId val="1962666"/>
      </c:barChart>
      <c:catAx>
        <c:axId val="524138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62666"/>
        <c:crosses val="autoZero"/>
        <c:auto val="1"/>
        <c:lblOffset val="100"/>
        <c:noMultiLvlLbl val="0"/>
      </c:catAx>
      <c:valAx>
        <c:axId val="1962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13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663995"/>
        <c:axId val="24758228"/>
      </c:barChart>
      <c:catAx>
        <c:axId val="17663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758228"/>
        <c:crosses val="autoZero"/>
        <c:auto val="1"/>
        <c:lblOffset val="100"/>
        <c:noMultiLvlLbl val="0"/>
      </c:catAx>
      <c:valAx>
        <c:axId val="24758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3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497461"/>
        <c:axId val="59259422"/>
      </c:barChart>
      <c:catAx>
        <c:axId val="214974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259422"/>
        <c:crosses val="autoZero"/>
        <c:auto val="1"/>
        <c:lblOffset val="100"/>
        <c:noMultiLvlLbl val="0"/>
      </c:catAx>
      <c:valAx>
        <c:axId val="5925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7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572751"/>
        <c:axId val="35283848"/>
      </c:barChart>
      <c:catAx>
        <c:axId val="63572751"/>
        <c:scaling>
          <c:orientation val="minMax"/>
        </c:scaling>
        <c:axPos val="b"/>
        <c:delete val="1"/>
        <c:majorTickMark val="out"/>
        <c:minorTickMark val="none"/>
        <c:tickLblPos val="none"/>
        <c:crossAx val="35283848"/>
        <c:crosses val="autoZero"/>
        <c:auto val="1"/>
        <c:lblOffset val="100"/>
        <c:noMultiLvlLbl val="0"/>
      </c:catAx>
      <c:valAx>
        <c:axId val="35283848"/>
        <c:scaling>
          <c:orientation val="minMax"/>
        </c:scaling>
        <c:axPos val="l"/>
        <c:delete val="1"/>
        <c:majorTickMark val="out"/>
        <c:minorTickMark val="none"/>
        <c:tickLblPos val="none"/>
        <c:crossAx val="635727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olinna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dolfobol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infinid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alcawa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ilviakspiv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is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iscodevne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iscolivelat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iscoliv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iscoliveme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iscoliveeurop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nfvgu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rncciew"/>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antchiwe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fjgotop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iivio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wifibon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orebtssecurit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igevilbear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l_rashee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iscochampi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onscianetsaf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omniconnecte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isco_suppor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iscopres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1andonlymike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isco_mobilit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iscokiw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sharq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iscoapa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aure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iscoenterpris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iscoanz"/>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hara_kontax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ar_2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blogciscored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ettsyg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fonseca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ephalopodluke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rudinsch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unsafesecurit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joehawk1010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hidambara09"/>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ecoste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asquali_elen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dc"/>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cie4953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decisionssmar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66" totalsRowShown="0" headerRowDxfId="369" dataDxfId="368">
  <autoFilter ref="A2:BN166"/>
  <tableColumns count="66">
    <tableColumn id="1" name="Vertex 1" dataDxfId="367"/>
    <tableColumn id="2" name="Vertex 2" dataDxfId="366"/>
    <tableColumn id="3" name="Color" dataDxfId="365"/>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23"/>
    <tableColumn id="7" name="ID" dataDxfId="357"/>
    <tableColumn id="9" name="Dynamic Filter" dataDxfId="356"/>
    <tableColumn id="8" name="Add Your Own Columns Here" dataDxfId="355"/>
    <tableColumn id="15" name="Relationship" dataDxfId="354"/>
    <tableColumn id="16" name="Relationship Date (UTC)" dataDxfId="353"/>
    <tableColumn id="17" name="Tweet" dataDxfId="352"/>
    <tableColumn id="18" name="URLs in Tweet" dataDxfId="351"/>
    <tableColumn id="19" name="Domains in Tweet" dataDxfId="350"/>
    <tableColumn id="20" name="Hashtags in Tweet" dataDxfId="349"/>
    <tableColumn id="21" name="Media in Tweet" dataDxfId="348"/>
    <tableColumn id="22" name="Tweet Image File" dataDxfId="347"/>
    <tableColumn id="23" name="Tweet Date (UTC)" dataDxfId="346"/>
    <tableColumn id="24" name="Date" dataDxfId="345"/>
    <tableColumn id="25" name="Time" dataDxfId="344"/>
    <tableColumn id="26" name="Twitter Page for Tweet" dataDxfId="343"/>
    <tableColumn id="27" name="Latitude" dataDxfId="342"/>
    <tableColumn id="28" name="Longitude" dataDxfId="341"/>
    <tableColumn id="29" name="Imported ID" dataDxfId="340"/>
    <tableColumn id="30" name="In-Reply-To Tweet ID" dataDxfId="339"/>
    <tableColumn id="31" name="Favorited" dataDxfId="338"/>
    <tableColumn id="32" name="Favorite Count" dataDxfId="337"/>
    <tableColumn id="33" name="In-Reply-To User ID" dataDxfId="336"/>
    <tableColumn id="34" name="Is Quote Status" dataDxfId="335"/>
    <tableColumn id="35" name="Language" dataDxfId="334"/>
    <tableColumn id="36" name="Possibly Sensitive" dataDxfId="333"/>
    <tableColumn id="37" name="Quoted Status ID" dataDxfId="332"/>
    <tableColumn id="38" name="Retweeted" dataDxfId="331"/>
    <tableColumn id="39" name="Retweet Count" dataDxfId="330"/>
    <tableColumn id="40" name="Retweet ID" dataDxfId="329"/>
    <tableColumn id="41" name="Source" dataDxfId="328"/>
    <tableColumn id="42" name="Truncated" dataDxfId="327"/>
    <tableColumn id="43" name="Unified Twitter ID" dataDxfId="326"/>
    <tableColumn id="44" name="Imported Tweet Type" dataDxfId="325"/>
    <tableColumn id="45" name="Added By Extended Analysis" dataDxfId="324"/>
    <tableColumn id="46" name="Corrected By Extended Analysis" dataDxfId="323"/>
    <tableColumn id="47" name="Place Bounding Box" dataDxfId="322"/>
    <tableColumn id="48" name="Place Country" dataDxfId="321"/>
    <tableColumn id="49" name="Place Country Code" dataDxfId="320"/>
    <tableColumn id="50" name="Place Full Name" dataDxfId="319"/>
    <tableColumn id="51" name="Place ID" dataDxfId="318"/>
    <tableColumn id="52" name="Place Name" dataDxfId="317"/>
    <tableColumn id="53" name="Place Type" dataDxfId="316"/>
    <tableColumn id="54" name="Place URL" dataDxfId="31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22" dataDxfId="221">
  <autoFilter ref="A1:N11"/>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2" totalsRowShown="0" headerRowDxfId="205" dataDxfId="204">
  <autoFilter ref="A14:N22"/>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N35" totalsRowShown="0" headerRowDxfId="188" dataDxfId="187">
  <autoFilter ref="A25:N35"/>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N48" totalsRowShown="0" headerRowDxfId="171" dataDxfId="170">
  <autoFilter ref="A38:N48"/>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N61" totalsRowShown="0" headerRowDxfId="154" dataDxfId="153">
  <autoFilter ref="A51:N61"/>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N65" totalsRowShown="0" headerRowDxfId="137" dataDxfId="136">
  <autoFilter ref="A64:N65"/>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8:N78" totalsRowShown="0" headerRowDxfId="134" dataDxfId="133">
  <autoFilter ref="A68:N78"/>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1:N91" totalsRowShown="0" headerRowDxfId="103" dataDxfId="102">
  <autoFilter ref="A81:N91"/>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09" totalsRowShown="0" headerRowDxfId="76" dataDxfId="75">
  <autoFilter ref="A1:G30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14" dataDxfId="313">
  <autoFilter ref="A2:BT50"/>
  <tableColumns count="72">
    <tableColumn id="1" name="Vertex" dataDxfId="312"/>
    <tableColumn id="72" name="Subgraph"/>
    <tableColumn id="2" name="Color" dataDxfId="311"/>
    <tableColumn id="5" name="Shape" dataDxfId="310"/>
    <tableColumn id="6" name="Size" dataDxfId="309"/>
    <tableColumn id="4" name="Opacity" dataDxfId="308"/>
    <tableColumn id="7" name="Image File" dataDxfId="307"/>
    <tableColumn id="3" name="Visibility" dataDxfId="306"/>
    <tableColumn id="10" name="Label" dataDxfId="305"/>
    <tableColumn id="16" name="Label Fill Color" dataDxfId="304"/>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5"/>
    <tableColumn id="28" name="Dynamic Filter" dataDxfId="294"/>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4"/>
    <tableColumn id="49" name="Custom Menu Item Text" dataDxfId="273"/>
    <tableColumn id="50" name="Custom Menu Item Action" dataDxfId="272"/>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34" totalsRowShown="0" headerRowDxfId="67" dataDxfId="66">
  <autoFilter ref="A1:L334"/>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2" totalsRowShown="0" headerRowDxfId="23" dataDxfId="22">
  <autoFilter ref="A2:C1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71">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270"/>
    <tableColumn id="20" name="Collapsed X"/>
    <tableColumn id="21" name="Collapsed Y"/>
    <tableColumn id="6" name="ID" dataDxfId="269"/>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268" dataDxfId="267">
  <autoFilter ref="A1:C49"/>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6"/>
    <tableColumn id="2" name="Degree Frequency" dataDxfId="265">
      <calculatedColumnFormula>COUNTIF(Vertices[Degree], "&gt;= " &amp; D2) - COUNTIF(Vertices[Degree], "&gt;=" &amp; D3)</calculatedColumnFormula>
    </tableColumn>
    <tableColumn id="3" name="In-Degree Bin" dataDxfId="264"/>
    <tableColumn id="4" name="In-Degree Frequency" dataDxfId="263">
      <calculatedColumnFormula>COUNTIF(Vertices[In-Degree], "&gt;= " &amp; F2) - COUNTIF(Vertices[In-Degree], "&gt;=" &amp; F3)</calculatedColumnFormula>
    </tableColumn>
    <tableColumn id="5" name="Out-Degree Bin" dataDxfId="262"/>
    <tableColumn id="6" name="Out-Degree Frequency" dataDxfId="261">
      <calculatedColumnFormula>COUNTIF(Vertices[Out-Degree], "&gt;= " &amp; H2) - COUNTIF(Vertices[Out-Degree], "&gt;=" &amp; H3)</calculatedColumnFormula>
    </tableColumn>
    <tableColumn id="7" name="Betweenness Centrality Bin" dataDxfId="260"/>
    <tableColumn id="8" name="Betweenness Centrality Frequency" dataDxfId="259">
      <calculatedColumnFormula>COUNTIF(Vertices[Betweenness Centrality], "&gt;= " &amp; J2) - COUNTIF(Vertices[Betweenness Centrality], "&gt;=" &amp; J3)</calculatedColumnFormula>
    </tableColumn>
    <tableColumn id="9" name="Closeness Centrality Bin" dataDxfId="258"/>
    <tableColumn id="10" name="Closeness Centrality Frequency" dataDxfId="257">
      <calculatedColumnFormula>COUNTIF(Vertices[Closeness Centrality], "&gt;= " &amp; L2) - COUNTIF(Vertices[Closeness Centrality], "&gt;=" &amp; L3)</calculatedColumnFormula>
    </tableColumn>
    <tableColumn id="11" name="Eigenvector Centrality Bin" dataDxfId="256"/>
    <tableColumn id="12" name="Eigenvector Centrality Frequency" dataDxfId="255">
      <calculatedColumnFormula>COUNTIF(Vertices[Eigenvector Centrality], "&gt;= " &amp; N2) - COUNTIF(Vertices[Eigenvector Centrality], "&gt;=" &amp; N3)</calculatedColumnFormula>
    </tableColumn>
    <tableColumn id="18" name="PageRank Bin" dataDxfId="254"/>
    <tableColumn id="17" name="PageRank Frequency" dataDxfId="253">
      <calculatedColumnFormula>COUNTIF(Vertices[Eigenvector Centrality], "&gt;= " &amp; P2) - COUNTIF(Vertices[Eigenvector Centrality], "&gt;=" &amp; P3)</calculatedColumnFormula>
    </tableColumn>
    <tableColumn id="13" name="Clustering Coefficient Bin" dataDxfId="252"/>
    <tableColumn id="14" name="Clustering Coefficient Frequency" dataDxfId="251">
      <calculatedColumnFormula>COUNTIF(Vertices[Clustering Coefficient], "&gt;= " &amp; R2) - COUNTIF(Vertices[Clustering Coefficient], "&gt;=" &amp; R3)</calculatedColumnFormula>
    </tableColumn>
    <tableColumn id="15" name="Dynamic Filter Bin" dataDxfId="250"/>
    <tableColumn id="16" name="Dynamic Filter Frequency" dataDxfId="2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slink?code=eMt9bDe" TargetMode="External" /><Relationship Id="rId2" Type="http://schemas.openxmlformats.org/officeDocument/2006/relationships/hyperlink" Target="https://www.ciscolive.com/latam/en.html" TargetMode="External" /><Relationship Id="rId3" Type="http://schemas.openxmlformats.org/officeDocument/2006/relationships/hyperlink" Target="https://www.ciscofeedback.vovici.com/se/705E3ECD1D8DCE96" TargetMode="External" /><Relationship Id="rId4" Type="http://schemas.openxmlformats.org/officeDocument/2006/relationships/hyperlink" Target="https://www.ciscofeedback.vovici.com/se/705E3ECD1D8DCE96" TargetMode="External" /><Relationship Id="rId5" Type="http://schemas.openxmlformats.org/officeDocument/2006/relationships/hyperlink" Target="https://www.ciscofeedback.vovici.com/se/705E3ECD1D8DCE96" TargetMode="External" /><Relationship Id="rId6" Type="http://schemas.openxmlformats.org/officeDocument/2006/relationships/hyperlink" Target="https://www.ciscofeedback.vovici.com/se/705E3ECD1D8DCE96" TargetMode="External" /><Relationship Id="rId7" Type="http://schemas.openxmlformats.org/officeDocument/2006/relationships/hyperlink" Target="https://www.ciscofeedback.vovici.com/se/705E3ECD1D8DCE96" TargetMode="External" /><Relationship Id="rId8" Type="http://schemas.openxmlformats.org/officeDocument/2006/relationships/hyperlink" Target="https://www.ciscofeedback.vovici.com/se/705E3ECD1D8DCE96" TargetMode="External" /><Relationship Id="rId9" Type="http://schemas.openxmlformats.org/officeDocument/2006/relationships/hyperlink" Target="https://www.ciscofeedback.vovici.com/se/705E3ECD1D8DCE96" TargetMode="External" /><Relationship Id="rId10" Type="http://schemas.openxmlformats.org/officeDocument/2006/relationships/hyperlink" Target="https://www.ciscofeedback.vovici.com/se/705E3ECD1D8DCE96" TargetMode="External" /><Relationship Id="rId11" Type="http://schemas.openxmlformats.org/officeDocument/2006/relationships/hyperlink" Target="https://www.ciscofeedback.vovici.com/se/705E3ECD1D8DCE96" TargetMode="External" /><Relationship Id="rId12" Type="http://schemas.openxmlformats.org/officeDocument/2006/relationships/hyperlink" Target="https://www.ciscofeedback.vovici.com/se/705E3ECD1D8DCE96" TargetMode="External" /><Relationship Id="rId13" Type="http://schemas.openxmlformats.org/officeDocument/2006/relationships/hyperlink" Target="https://www.ciscofeedback.vovici.com/se/705E3ECD1D8DCE96" TargetMode="External" /><Relationship Id="rId14" Type="http://schemas.openxmlformats.org/officeDocument/2006/relationships/hyperlink" Target="https://www.ciscofeedback.vovici.com/se/705E3ECD1D8DCE96" TargetMode="External" /><Relationship Id="rId15" Type="http://schemas.openxmlformats.org/officeDocument/2006/relationships/hyperlink" Target="https://www.ciscofeedback.vovici.com/se/705E3ECD1D8DCE96" TargetMode="External" /><Relationship Id="rId16" Type="http://schemas.openxmlformats.org/officeDocument/2006/relationships/hyperlink" Target="https://www.ciscofeedback.vovici.com/se/705E3ECD1D8DCE96" TargetMode="External" /><Relationship Id="rId17" Type="http://schemas.openxmlformats.org/officeDocument/2006/relationships/hyperlink" Target="https://www.ciscofeedback.vovici.com/se/705E3ECD1D8DCE96" TargetMode="External" /><Relationship Id="rId18" Type="http://schemas.openxmlformats.org/officeDocument/2006/relationships/hyperlink" Target="https://www.ciscofeedback.vovici.com/se/705E3ECD1D8DCE96" TargetMode="External" /><Relationship Id="rId19" Type="http://schemas.openxmlformats.org/officeDocument/2006/relationships/hyperlink" Target="https://www.ciscofeedback.vovici.com/se/705E3ECD1D8DCE96" TargetMode="External" /><Relationship Id="rId20" Type="http://schemas.openxmlformats.org/officeDocument/2006/relationships/hyperlink" Target="https://www.ciscofeedback.vovici.com/se/705E3ECD1D8DCE96" TargetMode="External" /><Relationship Id="rId21" Type="http://schemas.openxmlformats.org/officeDocument/2006/relationships/hyperlink" Target="https://www.ciscofeedback.vovici.com/se/705E3ECD1D8DCE96" TargetMode="External" /><Relationship Id="rId22" Type="http://schemas.openxmlformats.org/officeDocument/2006/relationships/hyperlink" Target="https://www.ciscofeedback.vovici.com/se/705E3ECD1D8DCE96" TargetMode="External" /><Relationship Id="rId23" Type="http://schemas.openxmlformats.org/officeDocument/2006/relationships/hyperlink" Target="https://www.ciscofeedback.vovici.com/se/705E3ECD1D8DCE96" TargetMode="External" /><Relationship Id="rId24" Type="http://schemas.openxmlformats.org/officeDocument/2006/relationships/hyperlink" Target="https://www.ciscofeedback.vovici.com/se/705E3ECD1D8DCE96" TargetMode="External" /><Relationship Id="rId25" Type="http://schemas.openxmlformats.org/officeDocument/2006/relationships/hyperlink" Target="https://www.ciscofeedback.vovici.com/se/705E3ECD1D8DCE96" TargetMode="External" /><Relationship Id="rId26" Type="http://schemas.openxmlformats.org/officeDocument/2006/relationships/hyperlink" Target="https://www.ciscofeedback.vovici.com/se/705E3ECD1D8DCE96" TargetMode="External" /><Relationship Id="rId27" Type="http://schemas.openxmlformats.org/officeDocument/2006/relationships/hyperlink" Target="https://www.ciscofeedback.vovici.com/se/705E3ECD1D8DCE96" TargetMode="External" /><Relationship Id="rId28" Type="http://schemas.openxmlformats.org/officeDocument/2006/relationships/hyperlink" Target="https://www.ciscofeedback.vovici.com/se/705E3ECD1D8DCE96" TargetMode="External" /><Relationship Id="rId29" Type="http://schemas.openxmlformats.org/officeDocument/2006/relationships/hyperlink" Target="https://www.ciscofeedback.vovici.com/se/705E3ECD1D8DCE96" TargetMode="External" /><Relationship Id="rId30" Type="http://schemas.openxmlformats.org/officeDocument/2006/relationships/hyperlink" Target="https://www.ciscofeedback.vovici.com/se/705E3ECD1D8DCE96" TargetMode="External" /><Relationship Id="rId31" Type="http://schemas.openxmlformats.org/officeDocument/2006/relationships/hyperlink" Target="https://www.ciscofeedback.vovici.com/se/705E3ECD1D8DCE96" TargetMode="External" /><Relationship Id="rId32" Type="http://schemas.openxmlformats.org/officeDocument/2006/relationships/hyperlink" Target="https://www.ciscofeedback.vovici.com/se/705E3ECD1D8DCE96" TargetMode="External" /><Relationship Id="rId33" Type="http://schemas.openxmlformats.org/officeDocument/2006/relationships/hyperlink" Target="https://www.ciscofeedback.vovici.com/se/705E3ECD1D8DCE96" TargetMode="External" /><Relationship Id="rId34" Type="http://schemas.openxmlformats.org/officeDocument/2006/relationships/hyperlink" Target="https://www.ciscofeedback.vovici.com/se/705E3ECD1D8DCE96" TargetMode="External" /><Relationship Id="rId35" Type="http://schemas.openxmlformats.org/officeDocument/2006/relationships/hyperlink" Target="https://www.ciscofeedback.vovici.com/se/705E3ECD1D8DCE96" TargetMode="External" /><Relationship Id="rId36" Type="http://schemas.openxmlformats.org/officeDocument/2006/relationships/hyperlink" Target="https://www.ciscofeedback.vovici.com/se/705E3ECD1D8DCE96" TargetMode="External" /><Relationship Id="rId37" Type="http://schemas.openxmlformats.org/officeDocument/2006/relationships/hyperlink" Target="https://www.ciscofeedback.vovici.com/se/705E3ECD1D8DCE96" TargetMode="External" /><Relationship Id="rId38" Type="http://schemas.openxmlformats.org/officeDocument/2006/relationships/hyperlink" Target="https://www.ciscofeedback.vovici.com/se/705E3ECD1D8DCE96" TargetMode="External" /><Relationship Id="rId39" Type="http://schemas.openxmlformats.org/officeDocument/2006/relationships/hyperlink" Target="https://www.ciscofeedback.vovici.com/se/705E3ECD1D8DCE96" TargetMode="External" /><Relationship Id="rId40" Type="http://schemas.openxmlformats.org/officeDocument/2006/relationships/hyperlink" Target="https://www.ciscofeedback.vovici.com/se/705E3ECD1D8DCE96" TargetMode="External" /><Relationship Id="rId41" Type="http://schemas.openxmlformats.org/officeDocument/2006/relationships/hyperlink" Target="https://www.ciscofeedback.vovici.com/se/705E3ECD1D8DCE96" TargetMode="External" /><Relationship Id="rId42" Type="http://schemas.openxmlformats.org/officeDocument/2006/relationships/hyperlink" Target="https://www.ciscofeedback.vovici.com/se/705E3ECD1D8DCE96" TargetMode="External" /><Relationship Id="rId43" Type="http://schemas.openxmlformats.org/officeDocument/2006/relationships/hyperlink" Target="https://www.ciscofeedback.vovici.com/se/705E3ECD1D8DCE96" TargetMode="External" /><Relationship Id="rId44" Type="http://schemas.openxmlformats.org/officeDocument/2006/relationships/hyperlink" Target="https://www.ciscofeedback.vovici.com/se/705E3ECD1D8DCE96" TargetMode="External" /><Relationship Id="rId45" Type="http://schemas.openxmlformats.org/officeDocument/2006/relationships/hyperlink" Target="https://www.ciscofeedback.vovici.com/se/705E3ECD1D8DCE96" TargetMode="External" /><Relationship Id="rId46" Type="http://schemas.openxmlformats.org/officeDocument/2006/relationships/hyperlink" Target="https://www.ciscofeedback.vovici.com/se/705E3ECD1D8DCE96" TargetMode="External" /><Relationship Id="rId47" Type="http://schemas.openxmlformats.org/officeDocument/2006/relationships/hyperlink" Target="https://www.ciscofeedback.vovici.com/se/705E3ECD1D8DCE96" TargetMode="External" /><Relationship Id="rId48" Type="http://schemas.openxmlformats.org/officeDocument/2006/relationships/hyperlink" Target="https://www.ciscofeedback.vovici.com/se/705E3ECD1D8DCE96" TargetMode="External" /><Relationship Id="rId49" Type="http://schemas.openxmlformats.org/officeDocument/2006/relationships/hyperlink" Target="https://www.ciscofeedback.vovici.com/se/705E3ECD1D8DCE96" TargetMode="External" /><Relationship Id="rId50" Type="http://schemas.openxmlformats.org/officeDocument/2006/relationships/hyperlink" Target="https://www.ciscofeedback.vovici.com/se/705E3ECD1D8DCE96" TargetMode="External" /><Relationship Id="rId51" Type="http://schemas.openxmlformats.org/officeDocument/2006/relationships/hyperlink" Target="https://www.ciscofeedback.vovici.com/se/705E3ECD1D8DCE96" TargetMode="External" /><Relationship Id="rId52" Type="http://schemas.openxmlformats.org/officeDocument/2006/relationships/hyperlink" Target="https://www.ciscofeedback.vovici.com/se/705E3ECD1D8DCE96" TargetMode="External" /><Relationship Id="rId53" Type="http://schemas.openxmlformats.org/officeDocument/2006/relationships/hyperlink" Target="https://www.ciscofeedback.vovici.com/se/705E3ECD1D8DCE96" TargetMode="External" /><Relationship Id="rId54" Type="http://schemas.openxmlformats.org/officeDocument/2006/relationships/hyperlink" Target="https://www.ciscofeedback.vovici.com/se/705E3ECD1D8DCE96" TargetMode="External" /><Relationship Id="rId55" Type="http://schemas.openxmlformats.org/officeDocument/2006/relationships/hyperlink" Target="https://www.ciscofeedback.vovici.com/se/705E3ECD1D8DCE96" TargetMode="External" /><Relationship Id="rId56" Type="http://schemas.openxmlformats.org/officeDocument/2006/relationships/hyperlink" Target="https://www.ciscofeedback.vovici.com/se/705E3ECD1D8DCE96" TargetMode="External" /><Relationship Id="rId57" Type="http://schemas.openxmlformats.org/officeDocument/2006/relationships/hyperlink" Target="https://www.ciscofeedback.vovici.com/se/705E3ECD1D8DCE96" TargetMode="External" /><Relationship Id="rId58" Type="http://schemas.openxmlformats.org/officeDocument/2006/relationships/hyperlink" Target="https://www.ciscofeedback.vovici.com/se/705E3ECD1D8DCE96" TargetMode="External" /><Relationship Id="rId59" Type="http://schemas.openxmlformats.org/officeDocument/2006/relationships/hyperlink" Target="https://www.ciscofeedback.vovici.com/se/705E3ECD1D8DCE96" TargetMode="External" /><Relationship Id="rId60" Type="http://schemas.openxmlformats.org/officeDocument/2006/relationships/hyperlink" Target="https://www.ciscofeedback.vovici.com/se/705E3ECD1D8DCE96" TargetMode="External" /><Relationship Id="rId61" Type="http://schemas.openxmlformats.org/officeDocument/2006/relationships/hyperlink" Target="https://www.ciscofeedback.vovici.com/se/705E3ECD1D8DCE96" TargetMode="External" /><Relationship Id="rId62" Type="http://schemas.openxmlformats.org/officeDocument/2006/relationships/hyperlink" Target="https://www.ciscofeedback.vovici.com/se/705E3ECD1D8DCE96" TargetMode="External" /><Relationship Id="rId63" Type="http://schemas.openxmlformats.org/officeDocument/2006/relationships/hyperlink" Target="https://www.ciscofeedback.vovici.com/se/705E3ECD1D8DCE96" TargetMode="External" /><Relationship Id="rId64" Type="http://schemas.openxmlformats.org/officeDocument/2006/relationships/hyperlink" Target="https://www.ciscofeedback.vovici.com/se/705E3ECD1D8DCE96" TargetMode="External" /><Relationship Id="rId65" Type="http://schemas.openxmlformats.org/officeDocument/2006/relationships/hyperlink" Target="https://www.ciscofeedback.vovici.com/se/705E3ECD1D8DCE96" TargetMode="External" /><Relationship Id="rId66" Type="http://schemas.openxmlformats.org/officeDocument/2006/relationships/hyperlink" Target="https://www.conscia-netsafe.se/event/upplev-cisco-live-barcelona-2020-med-conscia-netsafe/" TargetMode="External" /><Relationship Id="rId67" Type="http://schemas.openxmlformats.org/officeDocument/2006/relationships/hyperlink" Target="https://www.ciscofeedback.vovici.com/se/705E3ECD1D8DCE96" TargetMode="External" /><Relationship Id="rId68" Type="http://schemas.openxmlformats.org/officeDocument/2006/relationships/hyperlink" Target="https://www.ciscofeedback.vovici.com/se/705E3ECD1D8DCE96" TargetMode="External" /><Relationship Id="rId69" Type="http://schemas.openxmlformats.org/officeDocument/2006/relationships/hyperlink" Target="https://www.ciscofeedback.vovici.com/se/705E3ECD1D8DCE96" TargetMode="External" /><Relationship Id="rId70" Type="http://schemas.openxmlformats.org/officeDocument/2006/relationships/hyperlink" Target="https://www.ciscofeedback.vovici.com/se/705E3ECD1D8DCE96" TargetMode="External" /><Relationship Id="rId71" Type="http://schemas.openxmlformats.org/officeDocument/2006/relationships/hyperlink" Target="https://www.ciscofeedback.vovici.com/se/705E3ECD1D8DCE96" TargetMode="External" /><Relationship Id="rId72" Type="http://schemas.openxmlformats.org/officeDocument/2006/relationships/hyperlink" Target="https://www.ciscofeedback.vovici.com/se/705E3ECD1D8DCE96" TargetMode="External" /><Relationship Id="rId73" Type="http://schemas.openxmlformats.org/officeDocument/2006/relationships/hyperlink" Target="https://www.ciscofeedback.vovici.com/se/705E3ECD1D8DCE96" TargetMode="External" /><Relationship Id="rId74" Type="http://schemas.openxmlformats.org/officeDocument/2006/relationships/hyperlink" Target="https://www.ciscofeedback.vovici.com/se/705E3ECD1D8DCE96" TargetMode="External" /><Relationship Id="rId75" Type="http://schemas.openxmlformats.org/officeDocument/2006/relationships/hyperlink" Target="https://www.ciscofeedback.vovici.com/se/705E3ECD1D8DCE96" TargetMode="External" /><Relationship Id="rId76" Type="http://schemas.openxmlformats.org/officeDocument/2006/relationships/hyperlink" Target="https://www.ciscofeedback.vovici.com/se/705E3ECD1D8DCE96" TargetMode="External" /><Relationship Id="rId77" Type="http://schemas.openxmlformats.org/officeDocument/2006/relationships/hyperlink" Target="https://www.ciscofeedback.vovici.com/se/705E3ECD1D8DCE96" TargetMode="External" /><Relationship Id="rId78" Type="http://schemas.openxmlformats.org/officeDocument/2006/relationships/hyperlink" Target="https://www.ciscofeedback.vovici.com/se/705E3ECD1D8DCE96" TargetMode="External" /><Relationship Id="rId79" Type="http://schemas.openxmlformats.org/officeDocument/2006/relationships/hyperlink" Target="https://www.ciscofeedback.vovici.com/se/705E3ECD1D8DCE96" TargetMode="External" /><Relationship Id="rId80" Type="http://schemas.openxmlformats.org/officeDocument/2006/relationships/hyperlink" Target="https://www.ciscofeedback.vovici.com/se/705E3ECD1D8DCE96" TargetMode="External" /><Relationship Id="rId81" Type="http://schemas.openxmlformats.org/officeDocument/2006/relationships/hyperlink" Target="https://blogs.cisco.com/developer/devnet-5-at-cisco-live" TargetMode="External" /><Relationship Id="rId82" Type="http://schemas.openxmlformats.org/officeDocument/2006/relationships/hyperlink" Target="https://blogs.cisco.com/developer/devnet-5-at-cisco-live" TargetMode="External" /><Relationship Id="rId83" Type="http://schemas.openxmlformats.org/officeDocument/2006/relationships/hyperlink" Target="https://www.ciscofeedback.vovici.com/se/705E3ECD1D8DCE96" TargetMode="External" /><Relationship Id="rId84" Type="http://schemas.openxmlformats.org/officeDocument/2006/relationships/hyperlink" Target="https://www.ciscofeedback.vovici.com/se/705E3ECD1D8DCE96" TargetMode="External" /><Relationship Id="rId85" Type="http://schemas.openxmlformats.org/officeDocument/2006/relationships/hyperlink" Target="https://www.ciscofeedback.vovici.com/se/705E3ECD1D8DCE96" TargetMode="External" /><Relationship Id="rId86" Type="http://schemas.openxmlformats.org/officeDocument/2006/relationships/hyperlink" Target="https://www.ciscofeedback.vovici.com/se/705E3ECD1D8DCE96" TargetMode="External" /><Relationship Id="rId87" Type="http://schemas.openxmlformats.org/officeDocument/2006/relationships/hyperlink" Target="https://www.ciscofeedback.vovici.com/se/705E3ECD1D8DCE96" TargetMode="External" /><Relationship Id="rId88" Type="http://schemas.openxmlformats.org/officeDocument/2006/relationships/hyperlink" Target="https://www.ciscofeedback.vovici.com/se/705E3ECD1D8DCE96" TargetMode="External" /><Relationship Id="rId89" Type="http://schemas.openxmlformats.org/officeDocument/2006/relationships/hyperlink" Target="https://www.ciscofeedback.vovici.com/se/705E3ECD1D8DCE96" TargetMode="External" /><Relationship Id="rId90" Type="http://schemas.openxmlformats.org/officeDocument/2006/relationships/hyperlink" Target="https://blogs.cisco.com/developer/devnet-5-at-cisco-live" TargetMode="External" /><Relationship Id="rId91" Type="http://schemas.openxmlformats.org/officeDocument/2006/relationships/hyperlink" Target="https://www.ciscofeedback.vovici.com/se/705E3ECD1D8DCE96" TargetMode="External" /><Relationship Id="rId92" Type="http://schemas.openxmlformats.org/officeDocument/2006/relationships/hyperlink" Target="https://blogs.cisco.com/developer/devnet-5-at-cisco-live" TargetMode="External" /><Relationship Id="rId93" Type="http://schemas.openxmlformats.org/officeDocument/2006/relationships/hyperlink" Target="https://blogs.cisco.com/developer/devnet-5-at-cisco-live" TargetMode="External" /><Relationship Id="rId94" Type="http://schemas.openxmlformats.org/officeDocument/2006/relationships/hyperlink" Target="https://www.ciscofeedback.vovici.com/se/705E3ECD1D8DCE96" TargetMode="External" /><Relationship Id="rId95" Type="http://schemas.openxmlformats.org/officeDocument/2006/relationships/hyperlink" Target="https://www.ciscofeedback.vovici.com/se/705E3ECD1D8DCE96" TargetMode="External" /><Relationship Id="rId96" Type="http://schemas.openxmlformats.org/officeDocument/2006/relationships/hyperlink" Target="https://www.ciscofeedback.vovici.com/se/705E3ECD1D8DCE96" TargetMode="External" /><Relationship Id="rId97" Type="http://schemas.openxmlformats.org/officeDocument/2006/relationships/hyperlink" Target="https://www.ciscofeedback.vovici.com/se/705E3ECD1D8DCE96" TargetMode="External" /><Relationship Id="rId98" Type="http://schemas.openxmlformats.org/officeDocument/2006/relationships/hyperlink" Target="https://www.ciscofeedback.vovici.com/se/705E3ECD1D8DCE96" TargetMode="External" /><Relationship Id="rId99" Type="http://schemas.openxmlformats.org/officeDocument/2006/relationships/hyperlink" Target="https://www.ciscofeedback.vovici.com/se/705E3ECD1D8DCE96" TargetMode="External" /><Relationship Id="rId100" Type="http://schemas.openxmlformats.org/officeDocument/2006/relationships/hyperlink" Target="https://www.ciscofeedback.vovici.com/se/705E3ECD1D8DCE96" TargetMode="External" /><Relationship Id="rId101" Type="http://schemas.openxmlformats.org/officeDocument/2006/relationships/hyperlink" Target="https://www.cisco.com/c/en/us/training-events/events-webinars/influencer-hub/blog-awards.html" TargetMode="External" /><Relationship Id="rId102" Type="http://schemas.openxmlformats.org/officeDocument/2006/relationships/hyperlink" Target="https://blogs.cisco.com/developer/devnet-5-at-cisco-live" TargetMode="External" /><Relationship Id="rId103" Type="http://schemas.openxmlformats.org/officeDocument/2006/relationships/hyperlink" Target="https://twitter.com/silviakspiva/status/1184234292060143618" TargetMode="External" /><Relationship Id="rId104" Type="http://schemas.openxmlformats.org/officeDocument/2006/relationships/hyperlink" Target="https://ciscoredes.com.br/2019/10/07/blog-it-blog-2019-hosted-by-cisco/" TargetMode="External" /><Relationship Id="rId105" Type="http://schemas.openxmlformats.org/officeDocument/2006/relationships/hyperlink" Target="https://ciscoredes.com.br/2019/10/07/blog-it-blog-2019-hosted-by-cisco/" TargetMode="External" /><Relationship Id="rId106" Type="http://schemas.openxmlformats.org/officeDocument/2006/relationships/hyperlink" Target="https://www.ciscofeedback.vovici.com/se/705E3ECD1D8DCE96" TargetMode="External" /><Relationship Id="rId107" Type="http://schemas.openxmlformats.org/officeDocument/2006/relationships/hyperlink" Target="https://www.ciscofeedback.vovici.com/se/705E3ECD1D8DCE96" TargetMode="External" /><Relationship Id="rId108" Type="http://schemas.openxmlformats.org/officeDocument/2006/relationships/hyperlink" Target="https://www.ciscofeedback.vovici.com/se/705E3ECD1D8DCE96" TargetMode="External" /><Relationship Id="rId109" Type="http://schemas.openxmlformats.org/officeDocument/2006/relationships/hyperlink" Target="https://www.ciscofeedback.vovici.com/se/705E3ECD1D8DCE96" TargetMode="External" /><Relationship Id="rId110" Type="http://schemas.openxmlformats.org/officeDocument/2006/relationships/hyperlink" Target="https://www.ciscofeedback.vovici.com/se/705E3ECD1D8DCE96" TargetMode="External" /><Relationship Id="rId111" Type="http://schemas.openxmlformats.org/officeDocument/2006/relationships/hyperlink" Target="https://www.ciscofeedback.vovici.com/se/705E3ECD1D8DCE96" TargetMode="External" /><Relationship Id="rId112" Type="http://schemas.openxmlformats.org/officeDocument/2006/relationships/hyperlink" Target="https://blogs.cisco.com/developer/devnet-5-at-cisco-live" TargetMode="External" /><Relationship Id="rId113" Type="http://schemas.openxmlformats.org/officeDocument/2006/relationships/hyperlink" Target="https://www.ciscofeedback.vovici.com/se/705E3ECD1D8DCE96" TargetMode="External" /><Relationship Id="rId114" Type="http://schemas.openxmlformats.org/officeDocument/2006/relationships/hyperlink" Target="https://www.ciscofeedback.vovici.com/se/705E3ECD1D8DCE96" TargetMode="External" /><Relationship Id="rId115" Type="http://schemas.openxmlformats.org/officeDocument/2006/relationships/hyperlink" Target="https://www.ciscofeedback.vovici.com/se/705E3ECD1D8DCE96" TargetMode="External" /><Relationship Id="rId116" Type="http://schemas.openxmlformats.org/officeDocument/2006/relationships/hyperlink" Target="https://www.ciscofeedback.vovici.com/se/705E3ECD1D8DCE96" TargetMode="External" /><Relationship Id="rId117" Type="http://schemas.openxmlformats.org/officeDocument/2006/relationships/hyperlink" Target="https://blogs.cisco.com/developer/devnet-5-at-cisco-live" TargetMode="External" /><Relationship Id="rId118" Type="http://schemas.openxmlformats.org/officeDocument/2006/relationships/hyperlink" Target="https://blogs.cisco.com/developer/devnet-5-at-cisco-live" TargetMode="External" /><Relationship Id="rId119" Type="http://schemas.openxmlformats.org/officeDocument/2006/relationships/hyperlink" Target="https://blogs.cisco.com/developer/devnet-5-at-cisco-live" TargetMode="External" /><Relationship Id="rId120" Type="http://schemas.openxmlformats.org/officeDocument/2006/relationships/hyperlink" Target="https://www.ciscofeedback.vovici.com/se/705E3ECD1D8DCE96" TargetMode="External" /><Relationship Id="rId121" Type="http://schemas.openxmlformats.org/officeDocument/2006/relationships/hyperlink" Target="https://www.ciscofeedback.vovici.com/se/705E3ECD1D8DCE96" TargetMode="External" /><Relationship Id="rId122" Type="http://schemas.openxmlformats.org/officeDocument/2006/relationships/hyperlink" Target="https://www.ciscofeedback.vovici.com/se/705E3ECD1D8DCE96" TargetMode="External" /><Relationship Id="rId123" Type="http://schemas.openxmlformats.org/officeDocument/2006/relationships/hyperlink" Target="https://www.ciscofeedback.vovici.com/se/705E3ECD1D8DCE96" TargetMode="External" /><Relationship Id="rId124" Type="http://schemas.openxmlformats.org/officeDocument/2006/relationships/hyperlink" Target="https://www.ciscofeedback.vovici.com/se/705E3ECD1D8DCE96" TargetMode="External" /><Relationship Id="rId125" Type="http://schemas.openxmlformats.org/officeDocument/2006/relationships/hyperlink" Target="https://www.ciscofeedback.vovici.com/se/705E3ECD1D8DCE96" TargetMode="External" /><Relationship Id="rId126" Type="http://schemas.openxmlformats.org/officeDocument/2006/relationships/hyperlink" Target="https://www.ciscofeedback.vovici.com/se/705E3ECD1D8DCE96" TargetMode="External" /><Relationship Id="rId127" Type="http://schemas.openxmlformats.org/officeDocument/2006/relationships/hyperlink" Target="https://www.ciscofeedback.vovici.com/se/705E3ECD1D8DCE96" TargetMode="External" /><Relationship Id="rId128" Type="http://schemas.openxmlformats.org/officeDocument/2006/relationships/hyperlink" Target="https://www.ciscofeedback.vovici.com/se/705E3ECD1D8DCE96" TargetMode="External" /><Relationship Id="rId129" Type="http://schemas.openxmlformats.org/officeDocument/2006/relationships/hyperlink" Target="https://www.linkedin.com/slink?code=efubucy" TargetMode="External" /><Relationship Id="rId130" Type="http://schemas.openxmlformats.org/officeDocument/2006/relationships/hyperlink" Target="http://iiot-world.com/cybersecurity/the-antidote-to-industrial-iots-kryptonite/" TargetMode="External" /><Relationship Id="rId131" Type="http://schemas.openxmlformats.org/officeDocument/2006/relationships/hyperlink" Target="http://iiot-world.com/cybersecurity/the-antidote-to-industrial-iots-kryptonite/" TargetMode="External" /><Relationship Id="rId132" Type="http://schemas.openxmlformats.org/officeDocument/2006/relationships/hyperlink" Target="http://iiot-world.com/connected-industry/industrial-iot-and-the-data-sharing-economy/" TargetMode="External" /><Relationship Id="rId133" Type="http://schemas.openxmlformats.org/officeDocument/2006/relationships/hyperlink" Target="http://iiot-world.com/connected-industry/industrial-iot-and-the-data-sharing-economy/" TargetMode="External" /><Relationship Id="rId134" Type="http://schemas.openxmlformats.org/officeDocument/2006/relationships/hyperlink" Target="http://iiot-world.com/connected-industry/industrial-iot-and-the-data-sharing-economy/" TargetMode="External" /><Relationship Id="rId135" Type="http://schemas.openxmlformats.org/officeDocument/2006/relationships/hyperlink" Target="http://iiot-world.com/connected-industry/industrial-iot-and-the-data-sharing-economy/" TargetMode="External" /><Relationship Id="rId136" Type="http://schemas.openxmlformats.org/officeDocument/2006/relationships/hyperlink" Target="https://twitter.com/CiscoLiveMEL/status/1185329718561783808" TargetMode="External" /><Relationship Id="rId137" Type="http://schemas.openxmlformats.org/officeDocument/2006/relationships/hyperlink" Target="http://iiot-world.com/connected-industry/industrial-iot-and-the-data-sharing-economy/" TargetMode="External" /><Relationship Id="rId138" Type="http://schemas.openxmlformats.org/officeDocument/2006/relationships/hyperlink" Target="http://iiot-world.com/connected-industry/industrial-iot-and-the-data-sharing-economy/" TargetMode="External" /><Relationship Id="rId139" Type="http://schemas.openxmlformats.org/officeDocument/2006/relationships/hyperlink" Target="http://iiot-world.com/connected-industry/industrial-iot-and-the-data-sharing-economy/" TargetMode="External" /><Relationship Id="rId140" Type="http://schemas.openxmlformats.org/officeDocument/2006/relationships/hyperlink" Target="http://iiot-world.com/connected-industry/industrial-iot-and-the-data-sharing-economy/" TargetMode="External" /><Relationship Id="rId141" Type="http://schemas.openxmlformats.org/officeDocument/2006/relationships/hyperlink" Target="http://iiot-world.com/connected-industry/industrial-iot-and-the-data-sharing-economy/" TargetMode="External" /><Relationship Id="rId142" Type="http://schemas.openxmlformats.org/officeDocument/2006/relationships/hyperlink" Target="http://iiot-world.com/connected-industry/industrial-iot-and-the-data-sharing-economy/" TargetMode="External" /><Relationship Id="rId143" Type="http://schemas.openxmlformats.org/officeDocument/2006/relationships/hyperlink" Target="http://iiot-world.com/connected-industry/industrial-iot-and-the-data-sharing-economy/" TargetMode="External" /><Relationship Id="rId144" Type="http://schemas.openxmlformats.org/officeDocument/2006/relationships/hyperlink" Target="https://pbs.twimg.com/media/EG8veAwWsAYKjQM.jpg" TargetMode="External" /><Relationship Id="rId145" Type="http://schemas.openxmlformats.org/officeDocument/2006/relationships/hyperlink" Target="https://pbs.twimg.com/media/EG0vVe-XkAAU6m0.jpg" TargetMode="External" /><Relationship Id="rId146" Type="http://schemas.openxmlformats.org/officeDocument/2006/relationships/hyperlink" Target="https://pbs.twimg.com/media/EG-b5MlUwAAQ5SW.jpg" TargetMode="External" /><Relationship Id="rId147" Type="http://schemas.openxmlformats.org/officeDocument/2006/relationships/hyperlink" Target="https://pbs.twimg.com/media/EG-b5MlUwAAQ5SW.jpg" TargetMode="External" /><Relationship Id="rId148" Type="http://schemas.openxmlformats.org/officeDocument/2006/relationships/hyperlink" Target="https://pbs.twimg.com/media/EG-b5MlUwAAQ5SW.jpg" TargetMode="External" /><Relationship Id="rId149" Type="http://schemas.openxmlformats.org/officeDocument/2006/relationships/hyperlink" Target="https://pbs.twimg.com/media/EHAGlg7X4AEALOr.jpg" TargetMode="External" /><Relationship Id="rId150" Type="http://schemas.openxmlformats.org/officeDocument/2006/relationships/hyperlink" Target="https://pbs.twimg.com/media/EG-b5MlUwAAQ5SW.jpg" TargetMode="External" /><Relationship Id="rId151" Type="http://schemas.openxmlformats.org/officeDocument/2006/relationships/hyperlink" Target="https://pbs.twimg.com/media/EG-b5MlUwAAQ5SW.jpg" TargetMode="External" /><Relationship Id="rId152" Type="http://schemas.openxmlformats.org/officeDocument/2006/relationships/hyperlink" Target="https://pbs.twimg.com/media/EG-VxkBUwAAXy27.jpg" TargetMode="External" /><Relationship Id="rId153" Type="http://schemas.openxmlformats.org/officeDocument/2006/relationships/hyperlink" Target="https://pbs.twimg.com/media/EG-b5MlUwAAQ5SW.jpg" TargetMode="External" /><Relationship Id="rId154" Type="http://schemas.openxmlformats.org/officeDocument/2006/relationships/hyperlink" Target="https://pbs.twimg.com/media/EHFFlk6XUAAH3pd.jpg" TargetMode="External" /><Relationship Id="rId155" Type="http://schemas.openxmlformats.org/officeDocument/2006/relationships/hyperlink" Target="https://pbs.twimg.com/media/EHFF5ZUX0AASif-.jpg" TargetMode="External" /><Relationship Id="rId156" Type="http://schemas.openxmlformats.org/officeDocument/2006/relationships/hyperlink" Target="https://pbs.twimg.com/media/EG8-z5sUUAA_yeo.jpg" TargetMode="External" /><Relationship Id="rId157" Type="http://schemas.openxmlformats.org/officeDocument/2006/relationships/hyperlink" Target="https://pbs.twimg.com/media/EG8-z5sUUAA_yeo.jpg" TargetMode="External" /><Relationship Id="rId158" Type="http://schemas.openxmlformats.org/officeDocument/2006/relationships/hyperlink" Target="https://pbs.twimg.com/media/EG8-z5sUUAA_yeo.jpg" TargetMode="External" /><Relationship Id="rId159" Type="http://schemas.openxmlformats.org/officeDocument/2006/relationships/hyperlink" Target="https://pbs.twimg.com/media/EG8-z5sUUAA_yeo.jpg" TargetMode="External" /><Relationship Id="rId160" Type="http://schemas.openxmlformats.org/officeDocument/2006/relationships/hyperlink" Target="https://pbs.twimg.com/media/EG8-z5sUUAA_yeo.jpg" TargetMode="External" /><Relationship Id="rId161" Type="http://schemas.openxmlformats.org/officeDocument/2006/relationships/hyperlink" Target="https://pbs.twimg.com/media/EG8-z5sUUAA_yeo.jpg" TargetMode="External" /><Relationship Id="rId162" Type="http://schemas.openxmlformats.org/officeDocument/2006/relationships/hyperlink" Target="https://pbs.twimg.com/media/EG-b5MlUwAAQ5SW.jpg" TargetMode="External" /><Relationship Id="rId163" Type="http://schemas.openxmlformats.org/officeDocument/2006/relationships/hyperlink" Target="https://pbs.twimg.com/media/EG-b5MlUwAAQ5SW.jpg" TargetMode="External" /><Relationship Id="rId164" Type="http://schemas.openxmlformats.org/officeDocument/2006/relationships/hyperlink" Target="https://pbs.twimg.com/media/EG-b5MlUwAAQ5SW.jpg" TargetMode="External" /><Relationship Id="rId165" Type="http://schemas.openxmlformats.org/officeDocument/2006/relationships/hyperlink" Target="https://pbs.twimg.com/media/EG-b5MlUwAAQ5SW.jpg" TargetMode="External" /><Relationship Id="rId166" Type="http://schemas.openxmlformats.org/officeDocument/2006/relationships/hyperlink" Target="https://pbs.twimg.com/media/EHSsxfJXUAAhoIr.jpg" TargetMode="External" /><Relationship Id="rId167" Type="http://schemas.openxmlformats.org/officeDocument/2006/relationships/hyperlink" Target="https://pbs.twimg.com/media/EHSsxfJXUAAhoIr.jpg" TargetMode="External" /><Relationship Id="rId168" Type="http://schemas.openxmlformats.org/officeDocument/2006/relationships/hyperlink" Target="https://pbs.twimg.com/media/EHVWKRyWsAEh5E5.jpg" TargetMode="External" /><Relationship Id="rId169" Type="http://schemas.openxmlformats.org/officeDocument/2006/relationships/hyperlink" Target="https://pbs.twimg.com/media/EHVWKRyWsAEh5E5.jpg" TargetMode="External" /><Relationship Id="rId170" Type="http://schemas.openxmlformats.org/officeDocument/2006/relationships/hyperlink" Target="https://pbs.twimg.com/media/EHVWKRyWsAEh5E5.jpg" TargetMode="External" /><Relationship Id="rId171" Type="http://schemas.openxmlformats.org/officeDocument/2006/relationships/hyperlink" Target="http://pbs.twimg.com/profile_images/1080328689483767808/Ynt8AAAS_normal.jpg" TargetMode="External" /><Relationship Id="rId172" Type="http://schemas.openxmlformats.org/officeDocument/2006/relationships/hyperlink" Target="http://pbs.twimg.com/profile_images/892536132554051584/-vYwQ9vp_normal.jpg" TargetMode="External" /><Relationship Id="rId173" Type="http://schemas.openxmlformats.org/officeDocument/2006/relationships/hyperlink" Target="https://pbs.twimg.com/media/EG8veAwWsAYKjQM.jpg" TargetMode="External" /><Relationship Id="rId174" Type="http://schemas.openxmlformats.org/officeDocument/2006/relationships/hyperlink" Target="http://pbs.twimg.com/profile_images/1185142195441012736/0wWQhZIz_normal.jpg" TargetMode="External" /><Relationship Id="rId175" Type="http://schemas.openxmlformats.org/officeDocument/2006/relationships/hyperlink" Target="http://pbs.twimg.com/profile_images/1185142195441012736/0wWQhZIz_normal.jpg" TargetMode="External" /><Relationship Id="rId176" Type="http://schemas.openxmlformats.org/officeDocument/2006/relationships/hyperlink" Target="http://pbs.twimg.com/profile_images/1185142195441012736/0wWQhZIz_normal.jpg" TargetMode="External" /><Relationship Id="rId177" Type="http://schemas.openxmlformats.org/officeDocument/2006/relationships/hyperlink" Target="http://pbs.twimg.com/profile_images/1185142195441012736/0wWQhZIz_normal.jpg" TargetMode="External" /><Relationship Id="rId178" Type="http://schemas.openxmlformats.org/officeDocument/2006/relationships/hyperlink" Target="http://pbs.twimg.com/profile_images/1185142195441012736/0wWQhZIz_normal.jpg" TargetMode="External" /><Relationship Id="rId179" Type="http://schemas.openxmlformats.org/officeDocument/2006/relationships/hyperlink" Target="http://pbs.twimg.com/profile_images/1185142195441012736/0wWQhZIz_normal.jpg" TargetMode="External" /><Relationship Id="rId180" Type="http://schemas.openxmlformats.org/officeDocument/2006/relationships/hyperlink" Target="http://pbs.twimg.com/profile_images/1185142195441012736/0wWQhZIz_normal.jpg" TargetMode="External" /><Relationship Id="rId181" Type="http://schemas.openxmlformats.org/officeDocument/2006/relationships/hyperlink" Target="http://pbs.twimg.com/profile_images/1078437603131777026/lIo8E2sM_normal.jpg" TargetMode="External" /><Relationship Id="rId182" Type="http://schemas.openxmlformats.org/officeDocument/2006/relationships/hyperlink" Target="http://pbs.twimg.com/profile_images/1078437603131777026/lIo8E2sM_normal.jpg" TargetMode="External" /><Relationship Id="rId183" Type="http://schemas.openxmlformats.org/officeDocument/2006/relationships/hyperlink" Target="http://pbs.twimg.com/profile_images/1078437603131777026/lIo8E2sM_normal.jpg" TargetMode="External" /><Relationship Id="rId184" Type="http://schemas.openxmlformats.org/officeDocument/2006/relationships/hyperlink" Target="http://pbs.twimg.com/profile_images/1078437603131777026/lIo8E2sM_normal.jpg" TargetMode="External" /><Relationship Id="rId185" Type="http://schemas.openxmlformats.org/officeDocument/2006/relationships/hyperlink" Target="http://pbs.twimg.com/profile_images/1078437603131777026/lIo8E2sM_normal.jpg" TargetMode="External" /><Relationship Id="rId186" Type="http://schemas.openxmlformats.org/officeDocument/2006/relationships/hyperlink" Target="http://pbs.twimg.com/profile_images/1078437603131777026/lIo8E2sM_normal.jpg" TargetMode="External" /><Relationship Id="rId187" Type="http://schemas.openxmlformats.org/officeDocument/2006/relationships/hyperlink" Target="http://pbs.twimg.com/profile_images/1078437603131777026/lIo8E2sM_normal.jpg" TargetMode="External" /><Relationship Id="rId188" Type="http://schemas.openxmlformats.org/officeDocument/2006/relationships/hyperlink" Target="http://pbs.twimg.com/profile_images/1151710893350068224/oLfAYcZj_normal.png" TargetMode="External" /><Relationship Id="rId189" Type="http://schemas.openxmlformats.org/officeDocument/2006/relationships/hyperlink" Target="http://pbs.twimg.com/profile_images/1151710893350068224/oLfAYcZj_normal.png" TargetMode="External" /><Relationship Id="rId190" Type="http://schemas.openxmlformats.org/officeDocument/2006/relationships/hyperlink" Target="http://pbs.twimg.com/profile_images/1151710893350068224/oLfAYcZj_normal.png" TargetMode="External" /><Relationship Id="rId191" Type="http://schemas.openxmlformats.org/officeDocument/2006/relationships/hyperlink" Target="http://pbs.twimg.com/profile_images/1151710893350068224/oLfAYcZj_normal.png" TargetMode="External" /><Relationship Id="rId192" Type="http://schemas.openxmlformats.org/officeDocument/2006/relationships/hyperlink" Target="http://pbs.twimg.com/profile_images/1151710893350068224/oLfAYcZj_normal.png" TargetMode="External" /><Relationship Id="rId193" Type="http://schemas.openxmlformats.org/officeDocument/2006/relationships/hyperlink" Target="http://pbs.twimg.com/profile_images/1151710893350068224/oLfAYcZj_normal.png" TargetMode="External" /><Relationship Id="rId194" Type="http://schemas.openxmlformats.org/officeDocument/2006/relationships/hyperlink" Target="http://pbs.twimg.com/profile_images/1151710893350068224/oLfAYcZj_normal.png" TargetMode="External" /><Relationship Id="rId195" Type="http://schemas.openxmlformats.org/officeDocument/2006/relationships/hyperlink" Target="http://pbs.twimg.com/profile_images/593803027737387008/RLmHoyff_normal.png" TargetMode="External" /><Relationship Id="rId196" Type="http://schemas.openxmlformats.org/officeDocument/2006/relationships/hyperlink" Target="http://pbs.twimg.com/profile_images/593803027737387008/RLmHoyff_normal.png" TargetMode="External" /><Relationship Id="rId197" Type="http://schemas.openxmlformats.org/officeDocument/2006/relationships/hyperlink" Target="http://pbs.twimg.com/profile_images/593803027737387008/RLmHoyff_normal.png" TargetMode="External" /><Relationship Id="rId198" Type="http://schemas.openxmlformats.org/officeDocument/2006/relationships/hyperlink" Target="http://pbs.twimg.com/profile_images/593803027737387008/RLmHoyff_normal.png" TargetMode="External" /><Relationship Id="rId199" Type="http://schemas.openxmlformats.org/officeDocument/2006/relationships/hyperlink" Target="http://pbs.twimg.com/profile_images/593803027737387008/RLmHoyff_normal.png" TargetMode="External" /><Relationship Id="rId200" Type="http://schemas.openxmlformats.org/officeDocument/2006/relationships/hyperlink" Target="http://pbs.twimg.com/profile_images/593803027737387008/RLmHoyff_normal.png" TargetMode="External" /><Relationship Id="rId201" Type="http://schemas.openxmlformats.org/officeDocument/2006/relationships/hyperlink" Target="http://pbs.twimg.com/profile_images/593803027737387008/RLmHoyff_normal.png" TargetMode="External" /><Relationship Id="rId202" Type="http://schemas.openxmlformats.org/officeDocument/2006/relationships/hyperlink" Target="http://pbs.twimg.com/profile_images/1167221061554966528/MZlseSTA_normal.jpg" TargetMode="External" /><Relationship Id="rId203" Type="http://schemas.openxmlformats.org/officeDocument/2006/relationships/hyperlink" Target="http://pbs.twimg.com/profile_images/1167221061554966528/MZlseSTA_normal.jpg" TargetMode="External" /><Relationship Id="rId204" Type="http://schemas.openxmlformats.org/officeDocument/2006/relationships/hyperlink" Target="http://pbs.twimg.com/profile_images/1167221061554966528/MZlseSTA_normal.jpg" TargetMode="External" /><Relationship Id="rId205" Type="http://schemas.openxmlformats.org/officeDocument/2006/relationships/hyperlink" Target="http://pbs.twimg.com/profile_images/1167221061554966528/MZlseSTA_normal.jpg" TargetMode="External" /><Relationship Id="rId206" Type="http://schemas.openxmlformats.org/officeDocument/2006/relationships/hyperlink" Target="http://pbs.twimg.com/profile_images/1167221061554966528/MZlseSTA_normal.jpg" TargetMode="External" /><Relationship Id="rId207" Type="http://schemas.openxmlformats.org/officeDocument/2006/relationships/hyperlink" Target="http://pbs.twimg.com/profile_images/1167221061554966528/MZlseSTA_normal.jpg" TargetMode="External" /><Relationship Id="rId208" Type="http://schemas.openxmlformats.org/officeDocument/2006/relationships/hyperlink" Target="http://pbs.twimg.com/profile_images/1167221061554966528/MZlseSTA_normal.jpg" TargetMode="External" /><Relationship Id="rId209" Type="http://schemas.openxmlformats.org/officeDocument/2006/relationships/hyperlink" Target="http://pbs.twimg.com/profile_images/1168160161992794112/FMbehqaJ_normal.jpg" TargetMode="External" /><Relationship Id="rId210" Type="http://schemas.openxmlformats.org/officeDocument/2006/relationships/hyperlink" Target="http://pbs.twimg.com/profile_images/1168160161992794112/FMbehqaJ_normal.jpg" TargetMode="External" /><Relationship Id="rId211" Type="http://schemas.openxmlformats.org/officeDocument/2006/relationships/hyperlink" Target="http://pbs.twimg.com/profile_images/1168160161992794112/FMbehqaJ_normal.jpg" TargetMode="External" /><Relationship Id="rId212" Type="http://schemas.openxmlformats.org/officeDocument/2006/relationships/hyperlink" Target="http://pbs.twimg.com/profile_images/1168160161992794112/FMbehqaJ_normal.jpg" TargetMode="External" /><Relationship Id="rId213" Type="http://schemas.openxmlformats.org/officeDocument/2006/relationships/hyperlink" Target="http://pbs.twimg.com/profile_images/1168160161992794112/FMbehqaJ_normal.jpg" TargetMode="External" /><Relationship Id="rId214" Type="http://schemas.openxmlformats.org/officeDocument/2006/relationships/hyperlink" Target="http://pbs.twimg.com/profile_images/1168160161992794112/FMbehqaJ_normal.jpg" TargetMode="External" /><Relationship Id="rId215" Type="http://schemas.openxmlformats.org/officeDocument/2006/relationships/hyperlink" Target="http://pbs.twimg.com/profile_images/1168160161992794112/FMbehqaJ_normal.jpg" TargetMode="External" /><Relationship Id="rId216" Type="http://schemas.openxmlformats.org/officeDocument/2006/relationships/hyperlink" Target="http://pbs.twimg.com/profile_images/1172209145283584001/3oyT_xwV_normal.jpg" TargetMode="External" /><Relationship Id="rId217" Type="http://schemas.openxmlformats.org/officeDocument/2006/relationships/hyperlink" Target="http://pbs.twimg.com/profile_images/1172209145283584001/3oyT_xwV_normal.jpg" TargetMode="External" /><Relationship Id="rId218" Type="http://schemas.openxmlformats.org/officeDocument/2006/relationships/hyperlink" Target="http://pbs.twimg.com/profile_images/1172209145283584001/3oyT_xwV_normal.jpg" TargetMode="External" /><Relationship Id="rId219" Type="http://schemas.openxmlformats.org/officeDocument/2006/relationships/hyperlink" Target="http://pbs.twimg.com/profile_images/1172209145283584001/3oyT_xwV_normal.jpg" TargetMode="External" /><Relationship Id="rId220" Type="http://schemas.openxmlformats.org/officeDocument/2006/relationships/hyperlink" Target="http://pbs.twimg.com/profile_images/1172209145283584001/3oyT_xwV_normal.jpg" TargetMode="External" /><Relationship Id="rId221" Type="http://schemas.openxmlformats.org/officeDocument/2006/relationships/hyperlink" Target="http://pbs.twimg.com/profile_images/1172209145283584001/3oyT_xwV_normal.jpg" TargetMode="External" /><Relationship Id="rId222" Type="http://schemas.openxmlformats.org/officeDocument/2006/relationships/hyperlink" Target="http://pbs.twimg.com/profile_images/1172209145283584001/3oyT_xwV_normal.jpg" TargetMode="External" /><Relationship Id="rId223" Type="http://schemas.openxmlformats.org/officeDocument/2006/relationships/hyperlink" Target="http://pbs.twimg.com/profile_images/1171058784434839556/q4d8GxhI_normal.png" TargetMode="External" /><Relationship Id="rId224" Type="http://schemas.openxmlformats.org/officeDocument/2006/relationships/hyperlink" Target="http://pbs.twimg.com/profile_images/1171058784434839556/q4d8GxhI_normal.png" TargetMode="External" /><Relationship Id="rId225" Type="http://schemas.openxmlformats.org/officeDocument/2006/relationships/hyperlink" Target="http://pbs.twimg.com/profile_images/1171058784434839556/q4d8GxhI_normal.png" TargetMode="External" /><Relationship Id="rId226" Type="http://schemas.openxmlformats.org/officeDocument/2006/relationships/hyperlink" Target="http://pbs.twimg.com/profile_images/1171058784434839556/q4d8GxhI_normal.png" TargetMode="External" /><Relationship Id="rId227" Type="http://schemas.openxmlformats.org/officeDocument/2006/relationships/hyperlink" Target="http://pbs.twimg.com/profile_images/1171058784434839556/q4d8GxhI_normal.png" TargetMode="External" /><Relationship Id="rId228" Type="http://schemas.openxmlformats.org/officeDocument/2006/relationships/hyperlink" Target="http://pbs.twimg.com/profile_images/1171058784434839556/q4d8GxhI_normal.png" TargetMode="External" /><Relationship Id="rId229" Type="http://schemas.openxmlformats.org/officeDocument/2006/relationships/hyperlink" Target="http://pbs.twimg.com/profile_images/1171058784434839556/q4d8GxhI_normal.png" TargetMode="External" /><Relationship Id="rId230" Type="http://schemas.openxmlformats.org/officeDocument/2006/relationships/hyperlink" Target="http://pbs.twimg.com/profile_images/1052662178111741952/1BirSsr0_normal.jpg" TargetMode="External" /><Relationship Id="rId231" Type="http://schemas.openxmlformats.org/officeDocument/2006/relationships/hyperlink" Target="http://pbs.twimg.com/profile_images/1052662178111741952/1BirSsr0_normal.jpg" TargetMode="External" /><Relationship Id="rId232" Type="http://schemas.openxmlformats.org/officeDocument/2006/relationships/hyperlink" Target="http://pbs.twimg.com/profile_images/1052662178111741952/1BirSsr0_normal.jpg" TargetMode="External" /><Relationship Id="rId233" Type="http://schemas.openxmlformats.org/officeDocument/2006/relationships/hyperlink" Target="http://pbs.twimg.com/profile_images/1052662178111741952/1BirSsr0_normal.jpg" TargetMode="External" /><Relationship Id="rId234" Type="http://schemas.openxmlformats.org/officeDocument/2006/relationships/hyperlink" Target="http://pbs.twimg.com/profile_images/1052662178111741952/1BirSsr0_normal.jpg" TargetMode="External" /><Relationship Id="rId235" Type="http://schemas.openxmlformats.org/officeDocument/2006/relationships/hyperlink" Target="http://pbs.twimg.com/profile_images/1052662178111741952/1BirSsr0_normal.jpg" TargetMode="External" /><Relationship Id="rId236" Type="http://schemas.openxmlformats.org/officeDocument/2006/relationships/hyperlink" Target="http://pbs.twimg.com/profile_images/1052662178111741952/1BirSsr0_normal.jpg" TargetMode="External" /><Relationship Id="rId237" Type="http://schemas.openxmlformats.org/officeDocument/2006/relationships/hyperlink" Target="http://pbs.twimg.com/profile_images/1086061999124025344/l86J9AL1_normal.jpg" TargetMode="External" /><Relationship Id="rId238" Type="http://schemas.openxmlformats.org/officeDocument/2006/relationships/hyperlink" Target="https://pbs.twimg.com/media/EG0vVe-XkAAU6m0.jpg" TargetMode="External" /><Relationship Id="rId239" Type="http://schemas.openxmlformats.org/officeDocument/2006/relationships/hyperlink" Target="http://pbs.twimg.com/profile_images/378800000742401320/66f73793dbe8e4b40a53fb316f1fe981_normal.png" TargetMode="External" /><Relationship Id="rId240" Type="http://schemas.openxmlformats.org/officeDocument/2006/relationships/hyperlink" Target="http://pbs.twimg.com/profile_images/378800000742401320/66f73793dbe8e4b40a53fb316f1fe981_normal.png" TargetMode="External" /><Relationship Id="rId241" Type="http://schemas.openxmlformats.org/officeDocument/2006/relationships/hyperlink" Target="http://pbs.twimg.com/profile_images/1021472324422230016/cV88qdP5_normal.jpg" TargetMode="External" /><Relationship Id="rId242" Type="http://schemas.openxmlformats.org/officeDocument/2006/relationships/hyperlink" Target="http://pbs.twimg.com/profile_images/1122976962975281154/9V1sPU5j_normal.png" TargetMode="External" /><Relationship Id="rId243" Type="http://schemas.openxmlformats.org/officeDocument/2006/relationships/hyperlink" Target="http://pbs.twimg.com/profile_images/1122976962975281154/9V1sPU5j_normal.png" TargetMode="External" /><Relationship Id="rId244" Type="http://schemas.openxmlformats.org/officeDocument/2006/relationships/hyperlink" Target="http://pbs.twimg.com/profile_images/1122976962975281154/9V1sPU5j_normal.png" TargetMode="External" /><Relationship Id="rId245" Type="http://schemas.openxmlformats.org/officeDocument/2006/relationships/hyperlink" Target="http://pbs.twimg.com/profile_images/1122976962975281154/9V1sPU5j_normal.png" TargetMode="External" /><Relationship Id="rId246" Type="http://schemas.openxmlformats.org/officeDocument/2006/relationships/hyperlink" Target="http://pbs.twimg.com/profile_images/1122976962975281154/9V1sPU5j_normal.png" TargetMode="External" /><Relationship Id="rId247" Type="http://schemas.openxmlformats.org/officeDocument/2006/relationships/hyperlink" Target="http://pbs.twimg.com/profile_images/1122976962975281154/9V1sPU5j_normal.png" TargetMode="External" /><Relationship Id="rId248" Type="http://schemas.openxmlformats.org/officeDocument/2006/relationships/hyperlink" Target="http://pbs.twimg.com/profile_images/1122976962975281154/9V1sPU5j_normal.png" TargetMode="External" /><Relationship Id="rId249" Type="http://schemas.openxmlformats.org/officeDocument/2006/relationships/hyperlink" Target="http://pbs.twimg.com/profile_images/915355851254153216/0fP5kYAw_normal.jpg" TargetMode="External" /><Relationship Id="rId250" Type="http://schemas.openxmlformats.org/officeDocument/2006/relationships/hyperlink" Target="http://pbs.twimg.com/profile_images/915355851254153216/0fP5kYAw_normal.jpg" TargetMode="External" /><Relationship Id="rId251" Type="http://schemas.openxmlformats.org/officeDocument/2006/relationships/hyperlink" Target="http://pbs.twimg.com/profile_images/915355851254153216/0fP5kYAw_normal.jpg" TargetMode="External" /><Relationship Id="rId252" Type="http://schemas.openxmlformats.org/officeDocument/2006/relationships/hyperlink" Target="http://pbs.twimg.com/profile_images/915355851254153216/0fP5kYAw_normal.jpg" TargetMode="External" /><Relationship Id="rId253" Type="http://schemas.openxmlformats.org/officeDocument/2006/relationships/hyperlink" Target="http://pbs.twimg.com/profile_images/915355851254153216/0fP5kYAw_normal.jpg" TargetMode="External" /><Relationship Id="rId254" Type="http://schemas.openxmlformats.org/officeDocument/2006/relationships/hyperlink" Target="http://pbs.twimg.com/profile_images/915355851254153216/0fP5kYAw_normal.jpg" TargetMode="External" /><Relationship Id="rId255" Type="http://schemas.openxmlformats.org/officeDocument/2006/relationships/hyperlink" Target="http://pbs.twimg.com/profile_images/915355851254153216/0fP5kYAw_normal.jpg" TargetMode="External" /><Relationship Id="rId256" Type="http://schemas.openxmlformats.org/officeDocument/2006/relationships/hyperlink" Target="http://pbs.twimg.com/profile_images/877243937127149568/0Plcxz5b_normal.jpg" TargetMode="External" /><Relationship Id="rId257" Type="http://schemas.openxmlformats.org/officeDocument/2006/relationships/hyperlink" Target="http://pbs.twimg.com/profile_images/1115044027781517312/lRH6CBnJ_normal.jpg" TargetMode="External" /><Relationship Id="rId258" Type="http://schemas.openxmlformats.org/officeDocument/2006/relationships/hyperlink" Target="http://pbs.twimg.com/profile_images/1158558178428112896/KC8ULtUL_normal.jpg" TargetMode="External" /><Relationship Id="rId259" Type="http://schemas.openxmlformats.org/officeDocument/2006/relationships/hyperlink" Target="https://pbs.twimg.com/media/EG-b5MlUwAAQ5SW.jpg" TargetMode="External" /><Relationship Id="rId260" Type="http://schemas.openxmlformats.org/officeDocument/2006/relationships/hyperlink" Target="http://pbs.twimg.com/profile_images/1158558178428112896/KC8ULtUL_normal.jpg" TargetMode="External" /><Relationship Id="rId261" Type="http://schemas.openxmlformats.org/officeDocument/2006/relationships/hyperlink" Target="https://pbs.twimg.com/media/EG-b5MlUwAAQ5SW.jpg" TargetMode="External" /><Relationship Id="rId262" Type="http://schemas.openxmlformats.org/officeDocument/2006/relationships/hyperlink" Target="http://pbs.twimg.com/profile_images/877243111667150848/H2R9ZvWu_normal.jpg" TargetMode="External" /><Relationship Id="rId263" Type="http://schemas.openxmlformats.org/officeDocument/2006/relationships/hyperlink" Target="http://pbs.twimg.com/profile_images/877243111667150848/H2R9ZvWu_normal.jpg" TargetMode="External" /><Relationship Id="rId264" Type="http://schemas.openxmlformats.org/officeDocument/2006/relationships/hyperlink" Target="http://pbs.twimg.com/profile_images/877243111667150848/H2R9ZvWu_normal.jpg" TargetMode="External" /><Relationship Id="rId265" Type="http://schemas.openxmlformats.org/officeDocument/2006/relationships/hyperlink" Target="http://pbs.twimg.com/profile_images/877243111667150848/H2R9ZvWu_normal.jpg" TargetMode="External" /><Relationship Id="rId266" Type="http://schemas.openxmlformats.org/officeDocument/2006/relationships/hyperlink" Target="http://pbs.twimg.com/profile_images/877243111667150848/H2R9ZvWu_normal.jpg" TargetMode="External" /><Relationship Id="rId267" Type="http://schemas.openxmlformats.org/officeDocument/2006/relationships/hyperlink" Target="http://pbs.twimg.com/profile_images/877243111667150848/H2R9ZvWu_normal.jpg" TargetMode="External" /><Relationship Id="rId268" Type="http://schemas.openxmlformats.org/officeDocument/2006/relationships/hyperlink" Target="http://pbs.twimg.com/profile_images/877243111667150848/H2R9ZvWu_normal.jpg" TargetMode="External" /><Relationship Id="rId269" Type="http://schemas.openxmlformats.org/officeDocument/2006/relationships/hyperlink" Target="http://pbs.twimg.com/profile_images/1158558178428112896/KC8ULtUL_normal.jpg" TargetMode="External" /><Relationship Id="rId270" Type="http://schemas.openxmlformats.org/officeDocument/2006/relationships/hyperlink" Target="https://pbs.twimg.com/media/EG-b5MlUwAAQ5SW.jpg" TargetMode="External" /><Relationship Id="rId271" Type="http://schemas.openxmlformats.org/officeDocument/2006/relationships/hyperlink" Target="https://pbs.twimg.com/media/EHAGlg7X4AEALOr.jpg" TargetMode="External" /><Relationship Id="rId272" Type="http://schemas.openxmlformats.org/officeDocument/2006/relationships/hyperlink" Target="http://pbs.twimg.com/profile_images/1158558178428112896/KC8ULtUL_normal.jpg" TargetMode="External" /><Relationship Id="rId273" Type="http://schemas.openxmlformats.org/officeDocument/2006/relationships/hyperlink" Target="https://pbs.twimg.com/media/EG-b5MlUwAAQ5SW.jpg" TargetMode="External" /><Relationship Id="rId274" Type="http://schemas.openxmlformats.org/officeDocument/2006/relationships/hyperlink" Target="http://pbs.twimg.com/profile_images/1158558178428112896/KC8ULtUL_normal.jpg" TargetMode="External" /><Relationship Id="rId275" Type="http://schemas.openxmlformats.org/officeDocument/2006/relationships/hyperlink" Target="https://pbs.twimg.com/media/EG-b5MlUwAAQ5SW.jpg" TargetMode="External" /><Relationship Id="rId276" Type="http://schemas.openxmlformats.org/officeDocument/2006/relationships/hyperlink" Target="http://pbs.twimg.com/profile_images/1158558178428112896/KC8ULtUL_normal.jpg" TargetMode="External" /><Relationship Id="rId277" Type="http://schemas.openxmlformats.org/officeDocument/2006/relationships/hyperlink" Target="http://pbs.twimg.com/profile_images/1158558178428112896/KC8ULtUL_normal.jpg" TargetMode="External" /><Relationship Id="rId278" Type="http://schemas.openxmlformats.org/officeDocument/2006/relationships/hyperlink" Target="http://pbs.twimg.com/profile_images/1158558178428112896/KC8ULtUL_normal.jpg" TargetMode="External" /><Relationship Id="rId279" Type="http://schemas.openxmlformats.org/officeDocument/2006/relationships/hyperlink" Target="http://pbs.twimg.com/profile_images/1158558178428112896/KC8ULtUL_normal.jpg" TargetMode="External" /><Relationship Id="rId280" Type="http://schemas.openxmlformats.org/officeDocument/2006/relationships/hyperlink" Target="http://pbs.twimg.com/profile_images/1158558178428112896/KC8ULtUL_normal.jpg" TargetMode="External" /><Relationship Id="rId281" Type="http://schemas.openxmlformats.org/officeDocument/2006/relationships/hyperlink" Target="http://pbs.twimg.com/profile_images/1158558178428112896/KC8ULtUL_normal.jpg" TargetMode="External" /><Relationship Id="rId282" Type="http://schemas.openxmlformats.org/officeDocument/2006/relationships/hyperlink" Target="http://pbs.twimg.com/profile_images/1158558178428112896/KC8ULtUL_normal.jpg" TargetMode="External" /><Relationship Id="rId283" Type="http://schemas.openxmlformats.org/officeDocument/2006/relationships/hyperlink" Target="https://pbs.twimg.com/media/EG-VxkBUwAAXy27.jpg" TargetMode="External" /><Relationship Id="rId284" Type="http://schemas.openxmlformats.org/officeDocument/2006/relationships/hyperlink" Target="http://pbs.twimg.com/profile_images/1158558178428112896/KC8ULtUL_normal.jpg" TargetMode="External" /><Relationship Id="rId285" Type="http://schemas.openxmlformats.org/officeDocument/2006/relationships/hyperlink" Target="http://pbs.twimg.com/profile_images/1158558178428112896/KC8ULtUL_normal.jpg" TargetMode="External" /><Relationship Id="rId286" Type="http://schemas.openxmlformats.org/officeDocument/2006/relationships/hyperlink" Target="http://pbs.twimg.com/profile_images/1158558178428112896/KC8ULtUL_normal.jpg" TargetMode="External" /><Relationship Id="rId287" Type="http://schemas.openxmlformats.org/officeDocument/2006/relationships/hyperlink" Target="http://pbs.twimg.com/profile_images/1158558178428112896/KC8ULtUL_normal.jpg" TargetMode="External" /><Relationship Id="rId288" Type="http://schemas.openxmlformats.org/officeDocument/2006/relationships/hyperlink" Target="http://pbs.twimg.com/profile_images/1158558178428112896/KC8ULtUL_normal.jpg" TargetMode="External" /><Relationship Id="rId289" Type="http://schemas.openxmlformats.org/officeDocument/2006/relationships/hyperlink" Target="http://pbs.twimg.com/profile_images/1158558178428112896/KC8ULtUL_normal.jpg" TargetMode="External" /><Relationship Id="rId290" Type="http://schemas.openxmlformats.org/officeDocument/2006/relationships/hyperlink" Target="https://pbs.twimg.com/media/EG-b5MlUwAAQ5SW.jpg" TargetMode="External" /><Relationship Id="rId291" Type="http://schemas.openxmlformats.org/officeDocument/2006/relationships/hyperlink" Target="http://pbs.twimg.com/profile_images/633279583551401984/p1Tof5Mv_normal.jpg" TargetMode="External" /><Relationship Id="rId292" Type="http://schemas.openxmlformats.org/officeDocument/2006/relationships/hyperlink" Target="https://pbs.twimg.com/media/EHFFlk6XUAAH3pd.jpg" TargetMode="External" /><Relationship Id="rId293" Type="http://schemas.openxmlformats.org/officeDocument/2006/relationships/hyperlink" Target="https://pbs.twimg.com/media/EHFF5ZUX0AASif-.jpg" TargetMode="External" /><Relationship Id="rId294" Type="http://schemas.openxmlformats.org/officeDocument/2006/relationships/hyperlink" Target="https://pbs.twimg.com/media/EG8-z5sUUAA_yeo.jpg" TargetMode="External" /><Relationship Id="rId295" Type="http://schemas.openxmlformats.org/officeDocument/2006/relationships/hyperlink" Target="https://pbs.twimg.com/media/EG8-z5sUUAA_yeo.jpg" TargetMode="External" /><Relationship Id="rId296" Type="http://schemas.openxmlformats.org/officeDocument/2006/relationships/hyperlink" Target="https://pbs.twimg.com/media/EG8-z5sUUAA_yeo.jpg" TargetMode="External" /><Relationship Id="rId297" Type="http://schemas.openxmlformats.org/officeDocument/2006/relationships/hyperlink" Target="https://pbs.twimg.com/media/EG8-z5sUUAA_yeo.jpg" TargetMode="External" /><Relationship Id="rId298" Type="http://schemas.openxmlformats.org/officeDocument/2006/relationships/hyperlink" Target="https://pbs.twimg.com/media/EG8-z5sUUAA_yeo.jpg" TargetMode="External" /><Relationship Id="rId299" Type="http://schemas.openxmlformats.org/officeDocument/2006/relationships/hyperlink" Target="https://pbs.twimg.com/media/EG8-z5sUUAA_yeo.jpg" TargetMode="External" /><Relationship Id="rId300" Type="http://schemas.openxmlformats.org/officeDocument/2006/relationships/hyperlink" Target="https://pbs.twimg.com/media/EG-b5MlUwAAQ5SW.jpg" TargetMode="External" /><Relationship Id="rId301" Type="http://schemas.openxmlformats.org/officeDocument/2006/relationships/hyperlink" Target="http://pbs.twimg.com/profile_images/831938838935203840/eGVNy9b7_normal.jpg" TargetMode="External" /><Relationship Id="rId302" Type="http://schemas.openxmlformats.org/officeDocument/2006/relationships/hyperlink" Target="http://pbs.twimg.com/profile_images/1292683393/mafalda0_normal.JPG" TargetMode="External" /><Relationship Id="rId303" Type="http://schemas.openxmlformats.org/officeDocument/2006/relationships/hyperlink" Target="http://pbs.twimg.com/profile_images/831938838935203840/eGVNy9b7_normal.jpg" TargetMode="External" /><Relationship Id="rId304" Type="http://schemas.openxmlformats.org/officeDocument/2006/relationships/hyperlink" Target="http://pbs.twimg.com/profile_images/1292683393/mafalda0_normal.JPG" TargetMode="External" /><Relationship Id="rId305" Type="http://schemas.openxmlformats.org/officeDocument/2006/relationships/hyperlink" Target="https://pbs.twimg.com/media/EG-b5MlUwAAQ5SW.jpg" TargetMode="External" /><Relationship Id="rId306" Type="http://schemas.openxmlformats.org/officeDocument/2006/relationships/hyperlink" Target="https://pbs.twimg.com/media/EG-b5MlUwAAQ5SW.jpg" TargetMode="External" /><Relationship Id="rId307" Type="http://schemas.openxmlformats.org/officeDocument/2006/relationships/hyperlink" Target="https://pbs.twimg.com/media/EG-b5MlUwAAQ5SW.jpg" TargetMode="External" /><Relationship Id="rId308" Type="http://schemas.openxmlformats.org/officeDocument/2006/relationships/hyperlink" Target="http://pbs.twimg.com/profile_images/831938838935203840/eGVNy9b7_normal.jpg" TargetMode="External" /><Relationship Id="rId309" Type="http://schemas.openxmlformats.org/officeDocument/2006/relationships/hyperlink" Target="http://pbs.twimg.com/profile_images/831938838935203840/eGVNy9b7_normal.jpg" TargetMode="External" /><Relationship Id="rId310" Type="http://schemas.openxmlformats.org/officeDocument/2006/relationships/hyperlink" Target="http://pbs.twimg.com/profile_images/831938838935203840/eGVNy9b7_normal.jpg" TargetMode="External" /><Relationship Id="rId311" Type="http://schemas.openxmlformats.org/officeDocument/2006/relationships/hyperlink" Target="http://pbs.twimg.com/profile_images/831938838935203840/eGVNy9b7_normal.jpg" TargetMode="External" /><Relationship Id="rId312" Type="http://schemas.openxmlformats.org/officeDocument/2006/relationships/hyperlink" Target="http://pbs.twimg.com/profile_images/1292683393/mafalda0_normal.JPG" TargetMode="External" /><Relationship Id="rId313" Type="http://schemas.openxmlformats.org/officeDocument/2006/relationships/hyperlink" Target="http://pbs.twimg.com/profile_images/1292683393/mafalda0_normal.JPG" TargetMode="External" /><Relationship Id="rId314" Type="http://schemas.openxmlformats.org/officeDocument/2006/relationships/hyperlink" Target="http://pbs.twimg.com/profile_images/1292683393/mafalda0_normal.JPG" TargetMode="External" /><Relationship Id="rId315" Type="http://schemas.openxmlformats.org/officeDocument/2006/relationships/hyperlink" Target="http://pbs.twimg.com/profile_images/1292683393/mafalda0_normal.JPG" TargetMode="External" /><Relationship Id="rId316" Type="http://schemas.openxmlformats.org/officeDocument/2006/relationships/hyperlink" Target="http://pbs.twimg.com/profile_images/1292683393/mafalda0_normal.JPG" TargetMode="External" /><Relationship Id="rId317" Type="http://schemas.openxmlformats.org/officeDocument/2006/relationships/hyperlink" Target="http://pbs.twimg.com/profile_images/671703757877411840/aQfkOk-4_normal.jpg" TargetMode="External" /><Relationship Id="rId318" Type="http://schemas.openxmlformats.org/officeDocument/2006/relationships/hyperlink" Target="http://pbs.twimg.com/profile_images/983190092721393664/ZNbe7LsJ_normal.jpg" TargetMode="External" /><Relationship Id="rId319" Type="http://schemas.openxmlformats.org/officeDocument/2006/relationships/hyperlink" Target="http://pbs.twimg.com/profile_images/983190092721393664/ZNbe7LsJ_normal.jpg" TargetMode="External" /><Relationship Id="rId320" Type="http://schemas.openxmlformats.org/officeDocument/2006/relationships/hyperlink" Target="http://pbs.twimg.com/profile_images/983190092721393664/ZNbe7LsJ_normal.jpg" TargetMode="External" /><Relationship Id="rId321" Type="http://schemas.openxmlformats.org/officeDocument/2006/relationships/hyperlink" Target="https://pbs.twimg.com/media/EHSsxfJXUAAhoIr.jpg" TargetMode="External" /><Relationship Id="rId322" Type="http://schemas.openxmlformats.org/officeDocument/2006/relationships/hyperlink" Target="https://pbs.twimg.com/media/EHSsxfJXUAAhoIr.jpg" TargetMode="External" /><Relationship Id="rId323" Type="http://schemas.openxmlformats.org/officeDocument/2006/relationships/hyperlink" Target="http://pbs.twimg.com/profile_images/760774125522518016/jhzjWv0i_normal.jpg" TargetMode="External" /><Relationship Id="rId324" Type="http://schemas.openxmlformats.org/officeDocument/2006/relationships/hyperlink" Target="http://pbs.twimg.com/profile_images/760774125522518016/jhzjWv0i_normal.jpg" TargetMode="External" /><Relationship Id="rId325" Type="http://schemas.openxmlformats.org/officeDocument/2006/relationships/hyperlink" Target="http://pbs.twimg.com/profile_images/760774125522518016/jhzjWv0i_normal.jpg" TargetMode="External" /><Relationship Id="rId326" Type="http://schemas.openxmlformats.org/officeDocument/2006/relationships/hyperlink" Target="http://pbs.twimg.com/profile_images/760774125522518016/jhzjWv0i_normal.jpg" TargetMode="External" /><Relationship Id="rId327" Type="http://schemas.openxmlformats.org/officeDocument/2006/relationships/hyperlink" Target="http://pbs.twimg.com/profile_images/1119661444717522944/_KS8ysCk_normal.jpg" TargetMode="External" /><Relationship Id="rId328" Type="http://schemas.openxmlformats.org/officeDocument/2006/relationships/hyperlink" Target="https://pbs.twimg.com/media/EHVWKRyWsAEh5E5.jpg" TargetMode="External" /><Relationship Id="rId329" Type="http://schemas.openxmlformats.org/officeDocument/2006/relationships/hyperlink" Target="https://pbs.twimg.com/media/EHVWKRyWsAEh5E5.jpg" TargetMode="External" /><Relationship Id="rId330" Type="http://schemas.openxmlformats.org/officeDocument/2006/relationships/hyperlink" Target="https://pbs.twimg.com/media/EHVWKRyWsAEh5E5.jpg" TargetMode="External" /><Relationship Id="rId331" Type="http://schemas.openxmlformats.org/officeDocument/2006/relationships/hyperlink" Target="http://pbs.twimg.com/profile_images/1013233600773308416/WpN5WXpW_normal.jpg" TargetMode="External" /><Relationship Id="rId332" Type="http://schemas.openxmlformats.org/officeDocument/2006/relationships/hyperlink" Target="http://pbs.twimg.com/profile_images/1013233600773308416/WpN5WXpW_normal.jpg" TargetMode="External" /><Relationship Id="rId333" Type="http://schemas.openxmlformats.org/officeDocument/2006/relationships/hyperlink" Target="http://pbs.twimg.com/profile_images/1013233600773308416/WpN5WXpW_normal.jpg" TargetMode="External" /><Relationship Id="rId334" Type="http://schemas.openxmlformats.org/officeDocument/2006/relationships/hyperlink" Target="http://pbs.twimg.com/profile_images/1013233600773308416/WpN5WXpW_normal.jpg" TargetMode="External" /><Relationship Id="rId335" Type="http://schemas.openxmlformats.org/officeDocument/2006/relationships/hyperlink" Target="https://twitter.com/colinnation/status/1141005871444631554" TargetMode="External" /><Relationship Id="rId336" Type="http://schemas.openxmlformats.org/officeDocument/2006/relationships/hyperlink" Target="https://twitter.com/adolfoboli/status/1183851606112112640" TargetMode="External" /><Relationship Id="rId337" Type="http://schemas.openxmlformats.org/officeDocument/2006/relationships/hyperlink" Target="https://twitter.com/infinidat/status/1184217422900936705" TargetMode="External" /><Relationship Id="rId338" Type="http://schemas.openxmlformats.org/officeDocument/2006/relationships/hyperlink" Target="https://twitter.com/calcaware/status/1184234413145673734" TargetMode="External" /><Relationship Id="rId339" Type="http://schemas.openxmlformats.org/officeDocument/2006/relationships/hyperlink" Target="https://twitter.com/calcaware/status/1184234413145673734" TargetMode="External" /><Relationship Id="rId340" Type="http://schemas.openxmlformats.org/officeDocument/2006/relationships/hyperlink" Target="https://twitter.com/calcaware/status/1184234413145673734" TargetMode="External" /><Relationship Id="rId341" Type="http://schemas.openxmlformats.org/officeDocument/2006/relationships/hyperlink" Target="https://twitter.com/calcaware/status/1184234413145673734" TargetMode="External" /><Relationship Id="rId342" Type="http://schemas.openxmlformats.org/officeDocument/2006/relationships/hyperlink" Target="https://twitter.com/calcaware/status/1184234413145673734" TargetMode="External" /><Relationship Id="rId343" Type="http://schemas.openxmlformats.org/officeDocument/2006/relationships/hyperlink" Target="https://twitter.com/calcaware/status/1184234413145673734" TargetMode="External" /><Relationship Id="rId344" Type="http://schemas.openxmlformats.org/officeDocument/2006/relationships/hyperlink" Target="https://twitter.com/calcaware/status/1184234413145673734" TargetMode="External" /><Relationship Id="rId345" Type="http://schemas.openxmlformats.org/officeDocument/2006/relationships/hyperlink" Target="https://twitter.com/nfvguy/status/1184234967108411392" TargetMode="External" /><Relationship Id="rId346" Type="http://schemas.openxmlformats.org/officeDocument/2006/relationships/hyperlink" Target="https://twitter.com/nfvguy/status/1184234967108411392" TargetMode="External" /><Relationship Id="rId347" Type="http://schemas.openxmlformats.org/officeDocument/2006/relationships/hyperlink" Target="https://twitter.com/nfvguy/status/1184234967108411392" TargetMode="External" /><Relationship Id="rId348" Type="http://schemas.openxmlformats.org/officeDocument/2006/relationships/hyperlink" Target="https://twitter.com/nfvguy/status/1184234967108411392" TargetMode="External" /><Relationship Id="rId349" Type="http://schemas.openxmlformats.org/officeDocument/2006/relationships/hyperlink" Target="https://twitter.com/nfvguy/status/1184234967108411392" TargetMode="External" /><Relationship Id="rId350" Type="http://schemas.openxmlformats.org/officeDocument/2006/relationships/hyperlink" Target="https://twitter.com/nfvguy/status/1184234967108411392" TargetMode="External" /><Relationship Id="rId351" Type="http://schemas.openxmlformats.org/officeDocument/2006/relationships/hyperlink" Target="https://twitter.com/nfvguy/status/1184234967108411392" TargetMode="External" /><Relationship Id="rId352" Type="http://schemas.openxmlformats.org/officeDocument/2006/relationships/hyperlink" Target="https://twitter.com/mrncciew/status/1184243270462799872" TargetMode="External" /><Relationship Id="rId353" Type="http://schemas.openxmlformats.org/officeDocument/2006/relationships/hyperlink" Target="https://twitter.com/mrncciew/status/1184243270462799872" TargetMode="External" /><Relationship Id="rId354" Type="http://schemas.openxmlformats.org/officeDocument/2006/relationships/hyperlink" Target="https://twitter.com/mrncciew/status/1184243270462799872" TargetMode="External" /><Relationship Id="rId355" Type="http://schemas.openxmlformats.org/officeDocument/2006/relationships/hyperlink" Target="https://twitter.com/mrncciew/status/1184243270462799872" TargetMode="External" /><Relationship Id="rId356" Type="http://schemas.openxmlformats.org/officeDocument/2006/relationships/hyperlink" Target="https://twitter.com/mrncciew/status/1184243270462799872" TargetMode="External" /><Relationship Id="rId357" Type="http://schemas.openxmlformats.org/officeDocument/2006/relationships/hyperlink" Target="https://twitter.com/mrncciew/status/1184243270462799872" TargetMode="External" /><Relationship Id="rId358" Type="http://schemas.openxmlformats.org/officeDocument/2006/relationships/hyperlink" Target="https://twitter.com/mrncciew/status/1184243270462799872" TargetMode="External" /><Relationship Id="rId359" Type="http://schemas.openxmlformats.org/officeDocument/2006/relationships/hyperlink" Target="https://twitter.com/santchiweb/status/1184243430077194240" TargetMode="External" /><Relationship Id="rId360" Type="http://schemas.openxmlformats.org/officeDocument/2006/relationships/hyperlink" Target="https://twitter.com/santchiweb/status/1184243430077194240" TargetMode="External" /><Relationship Id="rId361" Type="http://schemas.openxmlformats.org/officeDocument/2006/relationships/hyperlink" Target="https://twitter.com/santchiweb/status/1184243430077194240" TargetMode="External" /><Relationship Id="rId362" Type="http://schemas.openxmlformats.org/officeDocument/2006/relationships/hyperlink" Target="https://twitter.com/santchiweb/status/1184243430077194240" TargetMode="External" /><Relationship Id="rId363" Type="http://schemas.openxmlformats.org/officeDocument/2006/relationships/hyperlink" Target="https://twitter.com/santchiweb/status/1184243430077194240" TargetMode="External" /><Relationship Id="rId364" Type="http://schemas.openxmlformats.org/officeDocument/2006/relationships/hyperlink" Target="https://twitter.com/santchiweb/status/1184243430077194240" TargetMode="External" /><Relationship Id="rId365" Type="http://schemas.openxmlformats.org/officeDocument/2006/relationships/hyperlink" Target="https://twitter.com/santchiweb/status/1184243430077194240" TargetMode="External" /><Relationship Id="rId366" Type="http://schemas.openxmlformats.org/officeDocument/2006/relationships/hyperlink" Target="https://twitter.com/fjgotopo/status/1184262456396398592" TargetMode="External" /><Relationship Id="rId367" Type="http://schemas.openxmlformats.org/officeDocument/2006/relationships/hyperlink" Target="https://twitter.com/fjgotopo/status/1184262456396398592" TargetMode="External" /><Relationship Id="rId368" Type="http://schemas.openxmlformats.org/officeDocument/2006/relationships/hyperlink" Target="https://twitter.com/fjgotopo/status/1184262456396398592" TargetMode="External" /><Relationship Id="rId369" Type="http://schemas.openxmlformats.org/officeDocument/2006/relationships/hyperlink" Target="https://twitter.com/fjgotopo/status/1184262456396398592" TargetMode="External" /><Relationship Id="rId370" Type="http://schemas.openxmlformats.org/officeDocument/2006/relationships/hyperlink" Target="https://twitter.com/fjgotopo/status/1184262456396398592" TargetMode="External" /><Relationship Id="rId371" Type="http://schemas.openxmlformats.org/officeDocument/2006/relationships/hyperlink" Target="https://twitter.com/fjgotopo/status/1184262456396398592" TargetMode="External" /><Relationship Id="rId372" Type="http://schemas.openxmlformats.org/officeDocument/2006/relationships/hyperlink" Target="https://twitter.com/fjgotopo/status/1184262456396398592" TargetMode="External" /><Relationship Id="rId373" Type="http://schemas.openxmlformats.org/officeDocument/2006/relationships/hyperlink" Target="https://twitter.com/diivious/status/1184266887896748032" TargetMode="External" /><Relationship Id="rId374" Type="http://schemas.openxmlformats.org/officeDocument/2006/relationships/hyperlink" Target="https://twitter.com/diivious/status/1184266887896748032" TargetMode="External" /><Relationship Id="rId375" Type="http://schemas.openxmlformats.org/officeDocument/2006/relationships/hyperlink" Target="https://twitter.com/diivious/status/1184266887896748032" TargetMode="External" /><Relationship Id="rId376" Type="http://schemas.openxmlformats.org/officeDocument/2006/relationships/hyperlink" Target="https://twitter.com/diivious/status/1184266887896748032" TargetMode="External" /><Relationship Id="rId377" Type="http://schemas.openxmlformats.org/officeDocument/2006/relationships/hyperlink" Target="https://twitter.com/diivious/status/1184266887896748032" TargetMode="External" /><Relationship Id="rId378" Type="http://schemas.openxmlformats.org/officeDocument/2006/relationships/hyperlink" Target="https://twitter.com/diivious/status/1184266887896748032" TargetMode="External" /><Relationship Id="rId379" Type="http://schemas.openxmlformats.org/officeDocument/2006/relationships/hyperlink" Target="https://twitter.com/diivious/status/1184266887896748032" TargetMode="External" /><Relationship Id="rId380" Type="http://schemas.openxmlformats.org/officeDocument/2006/relationships/hyperlink" Target="https://twitter.com/wifibond/status/1184275025198637058" TargetMode="External" /><Relationship Id="rId381" Type="http://schemas.openxmlformats.org/officeDocument/2006/relationships/hyperlink" Target="https://twitter.com/wifibond/status/1184275025198637058" TargetMode="External" /><Relationship Id="rId382" Type="http://schemas.openxmlformats.org/officeDocument/2006/relationships/hyperlink" Target="https://twitter.com/wifibond/status/1184275025198637058" TargetMode="External" /><Relationship Id="rId383" Type="http://schemas.openxmlformats.org/officeDocument/2006/relationships/hyperlink" Target="https://twitter.com/wifibond/status/1184275025198637058" TargetMode="External" /><Relationship Id="rId384" Type="http://schemas.openxmlformats.org/officeDocument/2006/relationships/hyperlink" Target="https://twitter.com/wifibond/status/1184275025198637058" TargetMode="External" /><Relationship Id="rId385" Type="http://schemas.openxmlformats.org/officeDocument/2006/relationships/hyperlink" Target="https://twitter.com/wifibond/status/1184275025198637058" TargetMode="External" /><Relationship Id="rId386" Type="http://schemas.openxmlformats.org/officeDocument/2006/relationships/hyperlink" Target="https://twitter.com/wifibond/status/1184275025198637058" TargetMode="External" /><Relationship Id="rId387" Type="http://schemas.openxmlformats.org/officeDocument/2006/relationships/hyperlink" Target="https://twitter.com/corebtssecurity/status/1184277705849802752" TargetMode="External" /><Relationship Id="rId388" Type="http://schemas.openxmlformats.org/officeDocument/2006/relationships/hyperlink" Target="https://twitter.com/corebtssecurity/status/1184277705849802752" TargetMode="External" /><Relationship Id="rId389" Type="http://schemas.openxmlformats.org/officeDocument/2006/relationships/hyperlink" Target="https://twitter.com/corebtssecurity/status/1184277705849802752" TargetMode="External" /><Relationship Id="rId390" Type="http://schemas.openxmlformats.org/officeDocument/2006/relationships/hyperlink" Target="https://twitter.com/corebtssecurity/status/1184277705849802752" TargetMode="External" /><Relationship Id="rId391" Type="http://schemas.openxmlformats.org/officeDocument/2006/relationships/hyperlink" Target="https://twitter.com/corebtssecurity/status/1184277705849802752" TargetMode="External" /><Relationship Id="rId392" Type="http://schemas.openxmlformats.org/officeDocument/2006/relationships/hyperlink" Target="https://twitter.com/corebtssecurity/status/1184277705849802752" TargetMode="External" /><Relationship Id="rId393" Type="http://schemas.openxmlformats.org/officeDocument/2006/relationships/hyperlink" Target="https://twitter.com/corebtssecurity/status/1184277705849802752" TargetMode="External" /><Relationship Id="rId394" Type="http://schemas.openxmlformats.org/officeDocument/2006/relationships/hyperlink" Target="https://twitter.com/bigevilbeard/status/1184369377644367872" TargetMode="External" /><Relationship Id="rId395" Type="http://schemas.openxmlformats.org/officeDocument/2006/relationships/hyperlink" Target="https://twitter.com/bigevilbeard/status/1184369377644367872" TargetMode="External" /><Relationship Id="rId396" Type="http://schemas.openxmlformats.org/officeDocument/2006/relationships/hyperlink" Target="https://twitter.com/bigevilbeard/status/1184369377644367872" TargetMode="External" /><Relationship Id="rId397" Type="http://schemas.openxmlformats.org/officeDocument/2006/relationships/hyperlink" Target="https://twitter.com/bigevilbeard/status/1184369377644367872" TargetMode="External" /><Relationship Id="rId398" Type="http://schemas.openxmlformats.org/officeDocument/2006/relationships/hyperlink" Target="https://twitter.com/bigevilbeard/status/1184369377644367872" TargetMode="External" /><Relationship Id="rId399" Type="http://schemas.openxmlformats.org/officeDocument/2006/relationships/hyperlink" Target="https://twitter.com/bigevilbeard/status/1184369377644367872" TargetMode="External" /><Relationship Id="rId400" Type="http://schemas.openxmlformats.org/officeDocument/2006/relationships/hyperlink" Target="https://twitter.com/bigevilbeard/status/1184369377644367872" TargetMode="External" /><Relationship Id="rId401" Type="http://schemas.openxmlformats.org/officeDocument/2006/relationships/hyperlink" Target="https://twitter.com/al_rasheed/status/1184454322920267776" TargetMode="External" /><Relationship Id="rId402" Type="http://schemas.openxmlformats.org/officeDocument/2006/relationships/hyperlink" Target="https://twitter.com/conscianetsafe/status/1183654328093028352" TargetMode="External" /><Relationship Id="rId403" Type="http://schemas.openxmlformats.org/officeDocument/2006/relationships/hyperlink" Target="https://twitter.com/omniconnected/status/1184481568024383489" TargetMode="External" /><Relationship Id="rId404" Type="http://schemas.openxmlformats.org/officeDocument/2006/relationships/hyperlink" Target="https://twitter.com/omniconnected/status/1184481568024383489" TargetMode="External" /><Relationship Id="rId405" Type="http://schemas.openxmlformats.org/officeDocument/2006/relationships/hyperlink" Target="https://twitter.com/cisco_support/status/1184492191315419136" TargetMode="External" /><Relationship Id="rId406" Type="http://schemas.openxmlformats.org/officeDocument/2006/relationships/hyperlink" Target="https://twitter.com/ciscopress/status/1184493960976326658" TargetMode="External" /><Relationship Id="rId407" Type="http://schemas.openxmlformats.org/officeDocument/2006/relationships/hyperlink" Target="https://twitter.com/ciscopress/status/1184493960976326658" TargetMode="External" /><Relationship Id="rId408" Type="http://schemas.openxmlformats.org/officeDocument/2006/relationships/hyperlink" Target="https://twitter.com/ciscopress/status/1184493960976326658" TargetMode="External" /><Relationship Id="rId409" Type="http://schemas.openxmlformats.org/officeDocument/2006/relationships/hyperlink" Target="https://twitter.com/ciscopress/status/1184493960976326658" TargetMode="External" /><Relationship Id="rId410" Type="http://schemas.openxmlformats.org/officeDocument/2006/relationships/hyperlink" Target="https://twitter.com/ciscopress/status/1184493960976326658" TargetMode="External" /><Relationship Id="rId411" Type="http://schemas.openxmlformats.org/officeDocument/2006/relationships/hyperlink" Target="https://twitter.com/ciscopress/status/1184493960976326658" TargetMode="External" /><Relationship Id="rId412" Type="http://schemas.openxmlformats.org/officeDocument/2006/relationships/hyperlink" Target="https://twitter.com/ciscopress/status/1184493960976326658" TargetMode="External" /><Relationship Id="rId413" Type="http://schemas.openxmlformats.org/officeDocument/2006/relationships/hyperlink" Target="https://twitter.com/1andonlymiket/status/1184503033641816066" TargetMode="External" /><Relationship Id="rId414" Type="http://schemas.openxmlformats.org/officeDocument/2006/relationships/hyperlink" Target="https://twitter.com/1andonlymiket/status/1184503033641816066" TargetMode="External" /><Relationship Id="rId415" Type="http://schemas.openxmlformats.org/officeDocument/2006/relationships/hyperlink" Target="https://twitter.com/1andonlymiket/status/1184503033641816066" TargetMode="External" /><Relationship Id="rId416" Type="http://schemas.openxmlformats.org/officeDocument/2006/relationships/hyperlink" Target="https://twitter.com/1andonlymiket/status/1184503033641816066" TargetMode="External" /><Relationship Id="rId417" Type="http://schemas.openxmlformats.org/officeDocument/2006/relationships/hyperlink" Target="https://twitter.com/1andonlymiket/status/1184503033641816066" TargetMode="External" /><Relationship Id="rId418" Type="http://schemas.openxmlformats.org/officeDocument/2006/relationships/hyperlink" Target="https://twitter.com/1andonlymiket/status/1184503033641816066" TargetMode="External" /><Relationship Id="rId419" Type="http://schemas.openxmlformats.org/officeDocument/2006/relationships/hyperlink" Target="https://twitter.com/1andonlymiket/status/1184503033641816066" TargetMode="External" /><Relationship Id="rId420" Type="http://schemas.openxmlformats.org/officeDocument/2006/relationships/hyperlink" Target="https://twitter.com/cisco_mobility/status/1184514976771383296" TargetMode="External" /><Relationship Id="rId421" Type="http://schemas.openxmlformats.org/officeDocument/2006/relationships/hyperlink" Target="https://twitter.com/esharq1/status/1184520278614958080" TargetMode="External" /><Relationship Id="rId422" Type="http://schemas.openxmlformats.org/officeDocument/2006/relationships/hyperlink" Target="https://twitter.com/ciscokiwi/status/1184576146760798214" TargetMode="External" /><Relationship Id="rId423" Type="http://schemas.openxmlformats.org/officeDocument/2006/relationships/hyperlink" Target="https://twitter.com/ciscodevnet/status/1184336637481766912" TargetMode="External" /><Relationship Id="rId424" Type="http://schemas.openxmlformats.org/officeDocument/2006/relationships/hyperlink" Target="https://twitter.com/ciscokiwi/status/1184576146760798214" TargetMode="External" /><Relationship Id="rId425" Type="http://schemas.openxmlformats.org/officeDocument/2006/relationships/hyperlink" Target="https://twitter.com/ciscodevnet/status/1184336637481766912" TargetMode="External" /><Relationship Id="rId426" Type="http://schemas.openxmlformats.org/officeDocument/2006/relationships/hyperlink" Target="https://twitter.com/ciscoenterprise/status/1184517360352407552" TargetMode="External" /><Relationship Id="rId427" Type="http://schemas.openxmlformats.org/officeDocument/2006/relationships/hyperlink" Target="https://twitter.com/ciscoenterprise/status/1184517360352407552" TargetMode="External" /><Relationship Id="rId428" Type="http://schemas.openxmlformats.org/officeDocument/2006/relationships/hyperlink" Target="https://twitter.com/ciscoenterprise/status/1184517360352407552" TargetMode="External" /><Relationship Id="rId429" Type="http://schemas.openxmlformats.org/officeDocument/2006/relationships/hyperlink" Target="https://twitter.com/ciscoenterprise/status/1184517360352407552" TargetMode="External" /><Relationship Id="rId430" Type="http://schemas.openxmlformats.org/officeDocument/2006/relationships/hyperlink" Target="https://twitter.com/ciscoenterprise/status/1184517360352407552" TargetMode="External" /><Relationship Id="rId431" Type="http://schemas.openxmlformats.org/officeDocument/2006/relationships/hyperlink" Target="https://twitter.com/ciscoenterprise/status/1184517360352407552" TargetMode="External" /><Relationship Id="rId432" Type="http://schemas.openxmlformats.org/officeDocument/2006/relationships/hyperlink" Target="https://twitter.com/ciscoenterprise/status/1184517360352407552" TargetMode="External" /><Relationship Id="rId433" Type="http://schemas.openxmlformats.org/officeDocument/2006/relationships/hyperlink" Target="https://twitter.com/ciscokiwi/status/1184576146760798214" TargetMode="External" /><Relationship Id="rId434" Type="http://schemas.openxmlformats.org/officeDocument/2006/relationships/hyperlink" Target="https://twitter.com/ciscodevnet/status/1184336637481766912" TargetMode="External" /><Relationship Id="rId435" Type="http://schemas.openxmlformats.org/officeDocument/2006/relationships/hyperlink" Target="https://twitter.com/ciscochampion/status/1184453944870932480" TargetMode="External" /><Relationship Id="rId436" Type="http://schemas.openxmlformats.org/officeDocument/2006/relationships/hyperlink" Target="https://twitter.com/ciscokiwi/status/1184576146760798214" TargetMode="External" /><Relationship Id="rId437" Type="http://schemas.openxmlformats.org/officeDocument/2006/relationships/hyperlink" Target="https://twitter.com/ciscodevnet/status/1184336637481766912" TargetMode="External" /><Relationship Id="rId438" Type="http://schemas.openxmlformats.org/officeDocument/2006/relationships/hyperlink" Target="https://twitter.com/ciscokiwi/status/1184576146760798214" TargetMode="External" /><Relationship Id="rId439" Type="http://schemas.openxmlformats.org/officeDocument/2006/relationships/hyperlink" Target="https://twitter.com/ciscodevnet/status/1184336637481766912" TargetMode="External" /><Relationship Id="rId440" Type="http://schemas.openxmlformats.org/officeDocument/2006/relationships/hyperlink" Target="https://twitter.com/ciscokiwi/status/1184245437080846336" TargetMode="External" /><Relationship Id="rId441" Type="http://schemas.openxmlformats.org/officeDocument/2006/relationships/hyperlink" Target="https://twitter.com/ciscokiwi/status/1184245437080846336" TargetMode="External" /><Relationship Id="rId442" Type="http://schemas.openxmlformats.org/officeDocument/2006/relationships/hyperlink" Target="https://twitter.com/ciscokiwi/status/1184245437080846336" TargetMode="External" /><Relationship Id="rId443" Type="http://schemas.openxmlformats.org/officeDocument/2006/relationships/hyperlink" Target="https://twitter.com/ciscokiwi/status/1184245437080846336" TargetMode="External" /><Relationship Id="rId444" Type="http://schemas.openxmlformats.org/officeDocument/2006/relationships/hyperlink" Target="https://twitter.com/ciscokiwi/status/1184245437080846336" TargetMode="External" /><Relationship Id="rId445" Type="http://schemas.openxmlformats.org/officeDocument/2006/relationships/hyperlink" Target="https://twitter.com/ciscokiwi/status/1184245437080846336" TargetMode="External" /><Relationship Id="rId446" Type="http://schemas.openxmlformats.org/officeDocument/2006/relationships/hyperlink" Target="https://twitter.com/ciscokiwi/status/1184245437080846336" TargetMode="External" /><Relationship Id="rId447" Type="http://schemas.openxmlformats.org/officeDocument/2006/relationships/hyperlink" Target="https://twitter.com/ciscokiwi/status/1184329913257480193" TargetMode="External" /><Relationship Id="rId448" Type="http://schemas.openxmlformats.org/officeDocument/2006/relationships/hyperlink" Target="https://twitter.com/ciscokiwi/status/1184576146760798214" TargetMode="External" /><Relationship Id="rId449" Type="http://schemas.openxmlformats.org/officeDocument/2006/relationships/hyperlink" Target="https://twitter.com/ciscokiwi/status/1184576146760798214" TargetMode="External" /><Relationship Id="rId450" Type="http://schemas.openxmlformats.org/officeDocument/2006/relationships/hyperlink" Target="https://twitter.com/ciscokiwi/status/1184576146760798214" TargetMode="External" /><Relationship Id="rId451" Type="http://schemas.openxmlformats.org/officeDocument/2006/relationships/hyperlink" Target="https://twitter.com/ciscokiwi/status/1184576146760798214" TargetMode="External" /><Relationship Id="rId452" Type="http://schemas.openxmlformats.org/officeDocument/2006/relationships/hyperlink" Target="https://twitter.com/ciscokiwi/status/1184576146760798214" TargetMode="External" /><Relationship Id="rId453" Type="http://schemas.openxmlformats.org/officeDocument/2006/relationships/hyperlink" Target="https://twitter.com/ciscokiwi/status/1184576157422739456" TargetMode="External" /><Relationship Id="rId454" Type="http://schemas.openxmlformats.org/officeDocument/2006/relationships/hyperlink" Target="https://twitter.com/ciscodevnet/status/1184336637481766912" TargetMode="External" /><Relationship Id="rId455" Type="http://schemas.openxmlformats.org/officeDocument/2006/relationships/hyperlink" Target="https://twitter.com/chara_kontaxi/status/1184798976450727936" TargetMode="External" /><Relationship Id="rId456" Type="http://schemas.openxmlformats.org/officeDocument/2006/relationships/hyperlink" Target="https://twitter.com/rar_21/status/1184804714317262849" TargetMode="External" /><Relationship Id="rId457" Type="http://schemas.openxmlformats.org/officeDocument/2006/relationships/hyperlink" Target="https://twitter.com/blogciscoredes/status/1184805040860647427" TargetMode="External" /><Relationship Id="rId458" Type="http://schemas.openxmlformats.org/officeDocument/2006/relationships/hyperlink" Target="https://twitter.com/silviakspiva/status/1184234292060143618" TargetMode="External" /><Relationship Id="rId459" Type="http://schemas.openxmlformats.org/officeDocument/2006/relationships/hyperlink" Target="https://twitter.com/silviakspiva/status/1184234292060143618" TargetMode="External" /><Relationship Id="rId460" Type="http://schemas.openxmlformats.org/officeDocument/2006/relationships/hyperlink" Target="https://twitter.com/silviakspiva/status/1184234292060143618" TargetMode="External" /><Relationship Id="rId461" Type="http://schemas.openxmlformats.org/officeDocument/2006/relationships/hyperlink" Target="https://twitter.com/silviakspiva/status/1184234292060143618" TargetMode="External" /><Relationship Id="rId462" Type="http://schemas.openxmlformats.org/officeDocument/2006/relationships/hyperlink" Target="https://twitter.com/silviakspiva/status/1184234292060143618" TargetMode="External" /><Relationship Id="rId463" Type="http://schemas.openxmlformats.org/officeDocument/2006/relationships/hyperlink" Target="https://twitter.com/silviakspiva/status/1184234292060143618" TargetMode="External" /><Relationship Id="rId464" Type="http://schemas.openxmlformats.org/officeDocument/2006/relationships/hyperlink" Target="https://twitter.com/ciscodevnet/status/1184336637481766912" TargetMode="External" /><Relationship Id="rId465" Type="http://schemas.openxmlformats.org/officeDocument/2006/relationships/hyperlink" Target="https://twitter.com/ciscodevnet/status/1184651964610564096" TargetMode="External" /><Relationship Id="rId466" Type="http://schemas.openxmlformats.org/officeDocument/2006/relationships/hyperlink" Target="https://twitter.com/bettsyga/status/1184808851859742722" TargetMode="External" /><Relationship Id="rId467" Type="http://schemas.openxmlformats.org/officeDocument/2006/relationships/hyperlink" Target="https://twitter.com/ciscodevnet/status/1184651964610564096" TargetMode="External" /><Relationship Id="rId468" Type="http://schemas.openxmlformats.org/officeDocument/2006/relationships/hyperlink" Target="https://twitter.com/bettsyga/status/1184808851859742722" TargetMode="External" /><Relationship Id="rId469" Type="http://schemas.openxmlformats.org/officeDocument/2006/relationships/hyperlink" Target="https://twitter.com/ciscodevnet/status/1184336637481766912" TargetMode="External" /><Relationship Id="rId470" Type="http://schemas.openxmlformats.org/officeDocument/2006/relationships/hyperlink" Target="https://twitter.com/ciscodevnet/status/1184336637481766912" TargetMode="External" /><Relationship Id="rId471" Type="http://schemas.openxmlformats.org/officeDocument/2006/relationships/hyperlink" Target="https://twitter.com/ciscodevnet/status/1184336637481766912" TargetMode="External" /><Relationship Id="rId472" Type="http://schemas.openxmlformats.org/officeDocument/2006/relationships/hyperlink" Target="https://twitter.com/ciscodevnet/status/1184651964610564096" TargetMode="External" /><Relationship Id="rId473" Type="http://schemas.openxmlformats.org/officeDocument/2006/relationships/hyperlink" Target="https://twitter.com/ciscodevnet/status/1184651964610564096" TargetMode="External" /><Relationship Id="rId474" Type="http://schemas.openxmlformats.org/officeDocument/2006/relationships/hyperlink" Target="https://twitter.com/ciscodevnet/status/1184651964610564096" TargetMode="External" /><Relationship Id="rId475" Type="http://schemas.openxmlformats.org/officeDocument/2006/relationships/hyperlink" Target="https://twitter.com/ciscodevnet/status/1184651964610564096" TargetMode="External" /><Relationship Id="rId476" Type="http://schemas.openxmlformats.org/officeDocument/2006/relationships/hyperlink" Target="https://twitter.com/bettsyga/status/1184808851859742722" TargetMode="External" /><Relationship Id="rId477" Type="http://schemas.openxmlformats.org/officeDocument/2006/relationships/hyperlink" Target="https://twitter.com/bettsyga/status/1184808851859742722" TargetMode="External" /><Relationship Id="rId478" Type="http://schemas.openxmlformats.org/officeDocument/2006/relationships/hyperlink" Target="https://twitter.com/bettsyga/status/1184808851859742722" TargetMode="External" /><Relationship Id="rId479" Type="http://schemas.openxmlformats.org/officeDocument/2006/relationships/hyperlink" Target="https://twitter.com/bettsyga/status/1184808851859742722" TargetMode="External" /><Relationship Id="rId480" Type="http://schemas.openxmlformats.org/officeDocument/2006/relationships/hyperlink" Target="https://twitter.com/bettsyga/status/1184808851859742722" TargetMode="External" /><Relationship Id="rId481" Type="http://schemas.openxmlformats.org/officeDocument/2006/relationships/hyperlink" Target="https://twitter.com/tfonsecag/status/1184973745171156992" TargetMode="External" /><Relationship Id="rId482" Type="http://schemas.openxmlformats.org/officeDocument/2006/relationships/hyperlink" Target="https://twitter.com/cephalopodluke2/status/1185762650854187009" TargetMode="External" /><Relationship Id="rId483" Type="http://schemas.openxmlformats.org/officeDocument/2006/relationships/hyperlink" Target="https://twitter.com/cephalopodluke2/status/1185762650854187009" TargetMode="External" /><Relationship Id="rId484" Type="http://schemas.openxmlformats.org/officeDocument/2006/relationships/hyperlink" Target="https://twitter.com/cephalopodluke2/status/1185762650854187009" TargetMode="External" /><Relationship Id="rId485" Type="http://schemas.openxmlformats.org/officeDocument/2006/relationships/hyperlink" Target="https://twitter.com/crudinschi/status/1185762569543454720" TargetMode="External" /><Relationship Id="rId486" Type="http://schemas.openxmlformats.org/officeDocument/2006/relationships/hyperlink" Target="https://twitter.com/crudinschi/status/1185762569543454720" TargetMode="External" /><Relationship Id="rId487" Type="http://schemas.openxmlformats.org/officeDocument/2006/relationships/hyperlink" Target="https://twitter.com/chidambara09/status/1185951645600866304" TargetMode="External" /><Relationship Id="rId488" Type="http://schemas.openxmlformats.org/officeDocument/2006/relationships/hyperlink" Target="https://twitter.com/chidambara09/status/1185951645600866304" TargetMode="External" /><Relationship Id="rId489" Type="http://schemas.openxmlformats.org/officeDocument/2006/relationships/hyperlink" Target="https://twitter.com/chidambara09/status/1185951645600866304" TargetMode="External" /><Relationship Id="rId490" Type="http://schemas.openxmlformats.org/officeDocument/2006/relationships/hyperlink" Target="https://twitter.com/chidambara09/status/1185951645600866304" TargetMode="External" /><Relationship Id="rId491" Type="http://schemas.openxmlformats.org/officeDocument/2006/relationships/hyperlink" Target="https://twitter.com/ccie49534/status/1186224194213818368" TargetMode="External" /><Relationship Id="rId492" Type="http://schemas.openxmlformats.org/officeDocument/2006/relationships/hyperlink" Target="https://twitter.com/crudinschi/status/1185948812843651073" TargetMode="External" /><Relationship Id="rId493" Type="http://schemas.openxmlformats.org/officeDocument/2006/relationships/hyperlink" Target="https://twitter.com/crudinschi/status/1185948812843651073" TargetMode="External" /><Relationship Id="rId494" Type="http://schemas.openxmlformats.org/officeDocument/2006/relationships/hyperlink" Target="https://twitter.com/crudinschi/status/1185948812843651073" TargetMode="External" /><Relationship Id="rId495" Type="http://schemas.openxmlformats.org/officeDocument/2006/relationships/hyperlink" Target="https://twitter.com/decisionssmart/status/1186285025928593408" TargetMode="External" /><Relationship Id="rId496" Type="http://schemas.openxmlformats.org/officeDocument/2006/relationships/hyperlink" Target="https://twitter.com/decisionssmart/status/1186285025928593408" TargetMode="External" /><Relationship Id="rId497" Type="http://schemas.openxmlformats.org/officeDocument/2006/relationships/hyperlink" Target="https://twitter.com/decisionssmart/status/1186285025928593408" TargetMode="External" /><Relationship Id="rId498" Type="http://schemas.openxmlformats.org/officeDocument/2006/relationships/hyperlink" Target="https://twitter.com/decisionssmart/status/1186285025928593408" TargetMode="External" /><Relationship Id="rId499" Type="http://schemas.openxmlformats.org/officeDocument/2006/relationships/comments" Target="../comments1.xml" /><Relationship Id="rId500" Type="http://schemas.openxmlformats.org/officeDocument/2006/relationships/vmlDrawing" Target="../drawings/vmlDrawing1.vml" /><Relationship Id="rId501" Type="http://schemas.openxmlformats.org/officeDocument/2006/relationships/table" Target="../tables/table1.xml" /><Relationship Id="rId5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t.co/EX2v7LnYmx" TargetMode="External" /><Relationship Id="rId3" Type="http://schemas.openxmlformats.org/officeDocument/2006/relationships/hyperlink" Target="https://t.co/OCaRKzvTvw" TargetMode="External" /><Relationship Id="rId4" Type="http://schemas.openxmlformats.org/officeDocument/2006/relationships/hyperlink" Target="https://t.co/7ekOVPTWDa" TargetMode="External" /><Relationship Id="rId5" Type="http://schemas.openxmlformats.org/officeDocument/2006/relationships/hyperlink" Target="https://t.co/vx6B0WqrFs" TargetMode="External" /><Relationship Id="rId6" Type="http://schemas.openxmlformats.org/officeDocument/2006/relationships/hyperlink" Target="http://t.co/PPRgd85due" TargetMode="External" /><Relationship Id="rId7" Type="http://schemas.openxmlformats.org/officeDocument/2006/relationships/hyperlink" Target="https://t.co/mDiImjXaOX" TargetMode="External" /><Relationship Id="rId8" Type="http://schemas.openxmlformats.org/officeDocument/2006/relationships/hyperlink" Target="https://t.co/TktkkD8InR" TargetMode="External" /><Relationship Id="rId9" Type="http://schemas.openxmlformats.org/officeDocument/2006/relationships/hyperlink" Target="https://t.co/4PO6fYamvq" TargetMode="External" /><Relationship Id="rId10" Type="http://schemas.openxmlformats.org/officeDocument/2006/relationships/hyperlink" Target="https://t.co/5DpRJPpwHU" TargetMode="External" /><Relationship Id="rId11" Type="http://schemas.openxmlformats.org/officeDocument/2006/relationships/hyperlink" Target="https://t.co/ju6KJTDFYy" TargetMode="External" /><Relationship Id="rId12" Type="http://schemas.openxmlformats.org/officeDocument/2006/relationships/hyperlink" Target="https://t.co/YNLT4Aykuv" TargetMode="External" /><Relationship Id="rId13" Type="http://schemas.openxmlformats.org/officeDocument/2006/relationships/hyperlink" Target="http://t.co/wUvfn3OsAQ" TargetMode="External" /><Relationship Id="rId14" Type="http://schemas.openxmlformats.org/officeDocument/2006/relationships/hyperlink" Target="https://t.co/IEH6OIcwcu" TargetMode="External" /><Relationship Id="rId15" Type="http://schemas.openxmlformats.org/officeDocument/2006/relationships/hyperlink" Target="https://t.co/fQNb0vgabn" TargetMode="External" /><Relationship Id="rId16" Type="http://schemas.openxmlformats.org/officeDocument/2006/relationships/hyperlink" Target="https://t.co/vThOb2JQOs" TargetMode="External" /><Relationship Id="rId17" Type="http://schemas.openxmlformats.org/officeDocument/2006/relationships/hyperlink" Target="https://t.co/BJ2Y8Vb5pO" TargetMode="External" /><Relationship Id="rId18" Type="http://schemas.openxmlformats.org/officeDocument/2006/relationships/hyperlink" Target="https://t.co/q8zH2tDvcX" TargetMode="External" /><Relationship Id="rId19" Type="http://schemas.openxmlformats.org/officeDocument/2006/relationships/hyperlink" Target="https://t.co/Xj5c8sHIzR" TargetMode="External" /><Relationship Id="rId20" Type="http://schemas.openxmlformats.org/officeDocument/2006/relationships/hyperlink" Target="https://t.co/DfMev8JfLc" TargetMode="External" /><Relationship Id="rId21" Type="http://schemas.openxmlformats.org/officeDocument/2006/relationships/hyperlink" Target="http://t.co/yFgt7fAH8K" TargetMode="External" /><Relationship Id="rId22" Type="http://schemas.openxmlformats.org/officeDocument/2006/relationships/hyperlink" Target="https://t.co/ZTvSaFPKmc" TargetMode="External" /><Relationship Id="rId23" Type="http://schemas.openxmlformats.org/officeDocument/2006/relationships/hyperlink" Target="https://t.co/FnnH7AT02E" TargetMode="External" /><Relationship Id="rId24" Type="http://schemas.openxmlformats.org/officeDocument/2006/relationships/hyperlink" Target="https://t.co/EexscaIxCf" TargetMode="External" /><Relationship Id="rId25" Type="http://schemas.openxmlformats.org/officeDocument/2006/relationships/hyperlink" Target="http://t.co/UfMUUvxowY" TargetMode="External" /><Relationship Id="rId26" Type="http://schemas.openxmlformats.org/officeDocument/2006/relationships/hyperlink" Target="https://t.co/E5IN7ivqqD" TargetMode="External" /><Relationship Id="rId27" Type="http://schemas.openxmlformats.org/officeDocument/2006/relationships/hyperlink" Target="https://t.co/aFAPgK0OAP" TargetMode="External" /><Relationship Id="rId28" Type="http://schemas.openxmlformats.org/officeDocument/2006/relationships/hyperlink" Target="http://t.co/swkuOEW80U" TargetMode="External" /><Relationship Id="rId29" Type="http://schemas.openxmlformats.org/officeDocument/2006/relationships/hyperlink" Target="https://t.co/SYeufhLHqc" TargetMode="External" /><Relationship Id="rId30" Type="http://schemas.openxmlformats.org/officeDocument/2006/relationships/hyperlink" Target="https://t.co/We7qsyaoTT" TargetMode="External" /><Relationship Id="rId31" Type="http://schemas.openxmlformats.org/officeDocument/2006/relationships/hyperlink" Target="https://t.co/EIJYtsVLps" TargetMode="External" /><Relationship Id="rId32" Type="http://schemas.openxmlformats.org/officeDocument/2006/relationships/hyperlink" Target="https://t.co/EIJYtsVLps" TargetMode="External" /><Relationship Id="rId33" Type="http://schemas.openxmlformats.org/officeDocument/2006/relationships/hyperlink" Target="https://t.co/Pnyx4F3vyR" TargetMode="External" /><Relationship Id="rId34" Type="http://schemas.openxmlformats.org/officeDocument/2006/relationships/hyperlink" Target="https://t.co/M99wluNRw6" TargetMode="External" /><Relationship Id="rId35" Type="http://schemas.openxmlformats.org/officeDocument/2006/relationships/hyperlink" Target="https://t.co/vvoLg2NhnB" TargetMode="External" /><Relationship Id="rId36" Type="http://schemas.openxmlformats.org/officeDocument/2006/relationships/hyperlink" Target="http://t.co/UmPpll7nrk" TargetMode="External" /><Relationship Id="rId37" Type="http://schemas.openxmlformats.org/officeDocument/2006/relationships/hyperlink" Target="http://t.co/mCI52NjPNF" TargetMode="External" /><Relationship Id="rId38" Type="http://schemas.openxmlformats.org/officeDocument/2006/relationships/hyperlink" Target="http://t.co/fAYHvcY6G2" TargetMode="External" /><Relationship Id="rId39" Type="http://schemas.openxmlformats.org/officeDocument/2006/relationships/hyperlink" Target="https://t.co/NS7kl0ltTc" TargetMode="External" /><Relationship Id="rId40" Type="http://schemas.openxmlformats.org/officeDocument/2006/relationships/hyperlink" Target="https://pbs.twimg.com/profile_banners/234663086/1561071502" TargetMode="External" /><Relationship Id="rId41" Type="http://schemas.openxmlformats.org/officeDocument/2006/relationships/hyperlink" Target="https://pbs.twimg.com/profile_banners/2228663594/1554217623" TargetMode="External" /><Relationship Id="rId42" Type="http://schemas.openxmlformats.org/officeDocument/2006/relationships/hyperlink" Target="https://pbs.twimg.com/profile_banners/709564705304498176/1571394893" TargetMode="External" /><Relationship Id="rId43" Type="http://schemas.openxmlformats.org/officeDocument/2006/relationships/hyperlink" Target="https://pbs.twimg.com/profile_banners/185898176/1570054693" TargetMode="External" /><Relationship Id="rId44" Type="http://schemas.openxmlformats.org/officeDocument/2006/relationships/hyperlink" Target="https://pbs.twimg.com/profile_banners/15749983/1542114191" TargetMode="External" /><Relationship Id="rId45" Type="http://schemas.openxmlformats.org/officeDocument/2006/relationships/hyperlink" Target="https://pbs.twimg.com/profile_banners/2241334020/1549137988" TargetMode="External" /><Relationship Id="rId46" Type="http://schemas.openxmlformats.org/officeDocument/2006/relationships/hyperlink" Target="https://pbs.twimg.com/profile_banners/780471444325146624/1561744557" TargetMode="External" /><Relationship Id="rId47" Type="http://schemas.openxmlformats.org/officeDocument/2006/relationships/hyperlink" Target="https://pbs.twimg.com/profile_banners/14927130/1564694222" TargetMode="External" /><Relationship Id="rId48" Type="http://schemas.openxmlformats.org/officeDocument/2006/relationships/hyperlink" Target="https://pbs.twimg.com/profile_banners/168861947/1567640432" TargetMode="External" /><Relationship Id="rId49" Type="http://schemas.openxmlformats.org/officeDocument/2006/relationships/hyperlink" Target="https://pbs.twimg.com/profile_banners/19335976/1566295165" TargetMode="External" /><Relationship Id="rId50" Type="http://schemas.openxmlformats.org/officeDocument/2006/relationships/hyperlink" Target="https://pbs.twimg.com/profile_banners/701722695428345856/1561924275" TargetMode="External" /><Relationship Id="rId51" Type="http://schemas.openxmlformats.org/officeDocument/2006/relationships/hyperlink" Target="https://pbs.twimg.com/profile_banners/1251280663/1398383884" TargetMode="External" /><Relationship Id="rId52" Type="http://schemas.openxmlformats.org/officeDocument/2006/relationships/hyperlink" Target="https://pbs.twimg.com/profile_banners/3060444101/1428591637" TargetMode="External" /><Relationship Id="rId53" Type="http://schemas.openxmlformats.org/officeDocument/2006/relationships/hyperlink" Target="https://pbs.twimg.com/profile_banners/114032317/1364853744" TargetMode="External" /><Relationship Id="rId54" Type="http://schemas.openxmlformats.org/officeDocument/2006/relationships/hyperlink" Target="https://pbs.twimg.com/profile_banners/82218312/1357350462" TargetMode="External" /><Relationship Id="rId55" Type="http://schemas.openxmlformats.org/officeDocument/2006/relationships/hyperlink" Target="https://pbs.twimg.com/profile_banners/729253581522505728/1462705659" TargetMode="External" /><Relationship Id="rId56" Type="http://schemas.openxmlformats.org/officeDocument/2006/relationships/hyperlink" Target="https://pbs.twimg.com/profile_banners/1171055281251504128/1568036819" TargetMode="External" /><Relationship Id="rId57" Type="http://schemas.openxmlformats.org/officeDocument/2006/relationships/hyperlink" Target="https://pbs.twimg.com/profile_banners/3155781352/1542726225" TargetMode="External" /><Relationship Id="rId58" Type="http://schemas.openxmlformats.org/officeDocument/2006/relationships/hyperlink" Target="https://pbs.twimg.com/profile_banners/28288992/1535493880" TargetMode="External" /><Relationship Id="rId59" Type="http://schemas.openxmlformats.org/officeDocument/2006/relationships/hyperlink" Target="https://pbs.twimg.com/profile_banners/1601435401/1546558955" TargetMode="External" /><Relationship Id="rId60" Type="http://schemas.openxmlformats.org/officeDocument/2006/relationships/hyperlink" Target="https://pbs.twimg.com/profile_banners/841298776346238978/1489617568" TargetMode="External" /><Relationship Id="rId61" Type="http://schemas.openxmlformats.org/officeDocument/2006/relationships/hyperlink" Target="https://pbs.twimg.com/profile_banners/87855391/1532545430" TargetMode="External" /><Relationship Id="rId62" Type="http://schemas.openxmlformats.org/officeDocument/2006/relationships/hyperlink" Target="https://pbs.twimg.com/profile_banners/14833030/1560866612" TargetMode="External" /><Relationship Id="rId63" Type="http://schemas.openxmlformats.org/officeDocument/2006/relationships/hyperlink" Target="https://pbs.twimg.com/profile_banners/952031228/1412610301" TargetMode="External" /><Relationship Id="rId64" Type="http://schemas.openxmlformats.org/officeDocument/2006/relationships/hyperlink" Target="https://pbs.twimg.com/profile_banners/31187920/1542392580" TargetMode="External" /><Relationship Id="rId65" Type="http://schemas.openxmlformats.org/officeDocument/2006/relationships/hyperlink" Target="https://pbs.twimg.com/profile_banners/709207775478304768/1567663058" TargetMode="External" /><Relationship Id="rId66" Type="http://schemas.openxmlformats.org/officeDocument/2006/relationships/hyperlink" Target="https://pbs.twimg.com/profile_banners/960170538005139457/1554682128" TargetMode="External" /><Relationship Id="rId67" Type="http://schemas.openxmlformats.org/officeDocument/2006/relationships/hyperlink" Target="https://pbs.twimg.com/profile_banners/119320361/1542119516" TargetMode="External" /><Relationship Id="rId68" Type="http://schemas.openxmlformats.org/officeDocument/2006/relationships/hyperlink" Target="https://pbs.twimg.com/profile_banners/15845841/1392256733" TargetMode="External" /><Relationship Id="rId69" Type="http://schemas.openxmlformats.org/officeDocument/2006/relationships/hyperlink" Target="https://pbs.twimg.com/profile_banners/398227635/1542392415" TargetMode="External" /><Relationship Id="rId70" Type="http://schemas.openxmlformats.org/officeDocument/2006/relationships/hyperlink" Target="https://pbs.twimg.com/profile_banners/132441932/1542151309" TargetMode="External" /><Relationship Id="rId71" Type="http://schemas.openxmlformats.org/officeDocument/2006/relationships/hyperlink" Target="https://pbs.twimg.com/profile_banners/3428109441/1445606189" TargetMode="External" /><Relationship Id="rId72" Type="http://schemas.openxmlformats.org/officeDocument/2006/relationships/hyperlink" Target="https://pbs.twimg.com/profile_banners/272156432/1486431213" TargetMode="External" /><Relationship Id="rId73" Type="http://schemas.openxmlformats.org/officeDocument/2006/relationships/hyperlink" Target="https://pbs.twimg.com/profile_banners/746364112754597888/1466789579" TargetMode="External" /><Relationship Id="rId74" Type="http://schemas.openxmlformats.org/officeDocument/2006/relationships/hyperlink" Target="https://pbs.twimg.com/profile_banners/264311716/1415122089" TargetMode="External" /><Relationship Id="rId75" Type="http://schemas.openxmlformats.org/officeDocument/2006/relationships/hyperlink" Target="https://pbs.twimg.com/profile_banners/3017688144/1564684132" TargetMode="External" /><Relationship Id="rId76" Type="http://schemas.openxmlformats.org/officeDocument/2006/relationships/hyperlink" Target="https://pbs.twimg.com/profile_banners/737142202481016832/1538216794" TargetMode="External" /><Relationship Id="rId77" Type="http://schemas.openxmlformats.org/officeDocument/2006/relationships/hyperlink" Target="https://pbs.twimg.com/profile_banners/583091246/1532012672" TargetMode="External" /><Relationship Id="rId78" Type="http://schemas.openxmlformats.org/officeDocument/2006/relationships/hyperlink" Target="https://pbs.twimg.com/profile_banners/105120385/1358293626" TargetMode="External" /><Relationship Id="rId79" Type="http://schemas.openxmlformats.org/officeDocument/2006/relationships/hyperlink" Target="https://pbs.twimg.com/profile_banners/1013232376758128643/1530730090"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4/bg.gif" TargetMode="External" /><Relationship Id="rId84" Type="http://schemas.openxmlformats.org/officeDocument/2006/relationships/hyperlink" Target="http://abs.twimg.com/images/themes/theme17/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4/bg.gif" TargetMode="External" /><Relationship Id="rId87" Type="http://schemas.openxmlformats.org/officeDocument/2006/relationships/hyperlink" Target="http://abs.twimg.com/images/themes/theme14/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0/bg.gif" TargetMode="External" /><Relationship Id="rId94" Type="http://schemas.openxmlformats.org/officeDocument/2006/relationships/hyperlink" Target="http://abs.twimg.com/images/themes/theme9/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4/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9/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8/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6/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5/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6/bg.gif"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pbs.twimg.com/profile_images/1080328689483767808/Ynt8AAAS_normal.jpg" TargetMode="External" /><Relationship Id="rId122" Type="http://schemas.openxmlformats.org/officeDocument/2006/relationships/hyperlink" Target="http://pbs.twimg.com/profile_images/892536132554051584/-vYwQ9vp_normal.jpg" TargetMode="External" /><Relationship Id="rId123" Type="http://schemas.openxmlformats.org/officeDocument/2006/relationships/hyperlink" Target="http://pbs.twimg.com/profile_images/1113095531419451392/jmz_yo4k_normal.png" TargetMode="External" /><Relationship Id="rId124" Type="http://schemas.openxmlformats.org/officeDocument/2006/relationships/hyperlink" Target="http://pbs.twimg.com/profile_images/1185142195441012736/0wWQhZIz_normal.jpg" TargetMode="External" /><Relationship Id="rId125" Type="http://schemas.openxmlformats.org/officeDocument/2006/relationships/hyperlink" Target="http://pbs.twimg.com/profile_images/1184633124317085696/IJtKpAoG_normal.jpg" TargetMode="External" /><Relationship Id="rId126" Type="http://schemas.openxmlformats.org/officeDocument/2006/relationships/hyperlink" Target="http://pbs.twimg.com/profile_images/925717136281976832/UUA8Cz6q_normal.jpg" TargetMode="External" /><Relationship Id="rId127" Type="http://schemas.openxmlformats.org/officeDocument/2006/relationships/hyperlink" Target="http://pbs.twimg.com/profile_images/831938838935203840/eGVNy9b7_normal.jpg" TargetMode="External" /><Relationship Id="rId128" Type="http://schemas.openxmlformats.org/officeDocument/2006/relationships/hyperlink" Target="http://pbs.twimg.com/profile_images/1108050462186659840/eCQyWPaL_normal.png" TargetMode="External" /><Relationship Id="rId129" Type="http://schemas.openxmlformats.org/officeDocument/2006/relationships/hyperlink" Target="http://pbs.twimg.com/profile_images/1169375075004493825/5i3XGNPz_normal.jpg" TargetMode="External" /><Relationship Id="rId130" Type="http://schemas.openxmlformats.org/officeDocument/2006/relationships/hyperlink" Target="http://pbs.twimg.com/profile_images/1167251212414025729/MFqD3vml_normal.jpg" TargetMode="External" /><Relationship Id="rId131" Type="http://schemas.openxmlformats.org/officeDocument/2006/relationships/hyperlink" Target="http://pbs.twimg.com/profile_images/1163752383295512577/9a2rNFJ9_normal.jpg" TargetMode="External" /><Relationship Id="rId132" Type="http://schemas.openxmlformats.org/officeDocument/2006/relationships/hyperlink" Target="http://pbs.twimg.com/profile_images/1078437603131777026/lIo8E2sM_normal.jpg" TargetMode="External" /><Relationship Id="rId133" Type="http://schemas.openxmlformats.org/officeDocument/2006/relationships/hyperlink" Target="http://pbs.twimg.com/profile_images/1151710893350068224/oLfAYcZj_normal.png" TargetMode="External" /><Relationship Id="rId134" Type="http://schemas.openxmlformats.org/officeDocument/2006/relationships/hyperlink" Target="http://pbs.twimg.com/profile_images/593803027737387008/RLmHoyff_normal.png" TargetMode="External" /><Relationship Id="rId135" Type="http://schemas.openxmlformats.org/officeDocument/2006/relationships/hyperlink" Target="http://pbs.twimg.com/profile_images/1167221061554966528/MZlseSTA_normal.jpg" TargetMode="External" /><Relationship Id="rId136" Type="http://schemas.openxmlformats.org/officeDocument/2006/relationships/hyperlink" Target="http://pbs.twimg.com/profile_images/1168160161992794112/FMbehqaJ_normal.jpg" TargetMode="External" /><Relationship Id="rId137" Type="http://schemas.openxmlformats.org/officeDocument/2006/relationships/hyperlink" Target="http://pbs.twimg.com/profile_images/1172209145283584001/3oyT_xwV_normal.jpg" TargetMode="External" /><Relationship Id="rId138" Type="http://schemas.openxmlformats.org/officeDocument/2006/relationships/hyperlink" Target="http://pbs.twimg.com/profile_images/1171058784434839556/q4d8GxhI_normal.png" TargetMode="External" /><Relationship Id="rId139" Type="http://schemas.openxmlformats.org/officeDocument/2006/relationships/hyperlink" Target="http://pbs.twimg.com/profile_images/1052662178111741952/1BirSsr0_normal.jpg" TargetMode="External" /><Relationship Id="rId140" Type="http://schemas.openxmlformats.org/officeDocument/2006/relationships/hyperlink" Target="http://pbs.twimg.com/profile_images/1086061999124025344/l86J9AL1_normal.jpg" TargetMode="External" /><Relationship Id="rId141" Type="http://schemas.openxmlformats.org/officeDocument/2006/relationships/hyperlink" Target="http://pbs.twimg.com/profile_images/811958511483633664/WIv6f-fz_normal.jpg" TargetMode="External" /><Relationship Id="rId142" Type="http://schemas.openxmlformats.org/officeDocument/2006/relationships/hyperlink" Target="http://pbs.twimg.com/profile_images/842142822170038272/OPoVPqQr_normal.jpg" TargetMode="External" /><Relationship Id="rId143" Type="http://schemas.openxmlformats.org/officeDocument/2006/relationships/hyperlink" Target="http://pbs.twimg.com/profile_images/378800000742401320/66f73793dbe8e4b40a53fb316f1fe981_normal.png" TargetMode="External" /><Relationship Id="rId144" Type="http://schemas.openxmlformats.org/officeDocument/2006/relationships/hyperlink" Target="http://pbs.twimg.com/profile_images/1021472324422230016/cV88qdP5_normal.jpg" TargetMode="External" /><Relationship Id="rId145" Type="http://schemas.openxmlformats.org/officeDocument/2006/relationships/hyperlink" Target="http://pbs.twimg.com/profile_images/1122976962975281154/9V1sPU5j_normal.png" TargetMode="External" /><Relationship Id="rId146" Type="http://schemas.openxmlformats.org/officeDocument/2006/relationships/hyperlink" Target="http://pbs.twimg.com/profile_images/915355851254153216/0fP5kYAw_normal.jpg" TargetMode="External" /><Relationship Id="rId147" Type="http://schemas.openxmlformats.org/officeDocument/2006/relationships/hyperlink" Target="http://pbs.twimg.com/profile_images/877243937127149568/0Plcxz5b_normal.jpg" TargetMode="External" /><Relationship Id="rId148" Type="http://schemas.openxmlformats.org/officeDocument/2006/relationships/hyperlink" Target="http://pbs.twimg.com/profile_images/1158558178428112896/KC8ULtUL_normal.jpg" TargetMode="External" /><Relationship Id="rId149" Type="http://schemas.openxmlformats.org/officeDocument/2006/relationships/hyperlink" Target="http://pbs.twimg.com/profile_images/1115044027781517312/lRH6CBnJ_normal.jpg" TargetMode="External" /><Relationship Id="rId150" Type="http://schemas.openxmlformats.org/officeDocument/2006/relationships/hyperlink" Target="http://pbs.twimg.com/profile_images/665116527469858817/-NNze6o4_normal.png" TargetMode="External" /><Relationship Id="rId151" Type="http://schemas.openxmlformats.org/officeDocument/2006/relationships/hyperlink" Target="http://pbs.twimg.com/profile_images/749441057260122113/81yVedL6_normal.jpg" TargetMode="External" /><Relationship Id="rId152" Type="http://schemas.openxmlformats.org/officeDocument/2006/relationships/hyperlink" Target="http://pbs.twimg.com/profile_images/877243111667150848/H2R9ZvWu_normal.jpg" TargetMode="External" /><Relationship Id="rId153" Type="http://schemas.openxmlformats.org/officeDocument/2006/relationships/hyperlink" Target="http://pbs.twimg.com/profile_images/1110344299718148096/gwqkYrTh_normal.png" TargetMode="External" /><Relationship Id="rId154" Type="http://schemas.openxmlformats.org/officeDocument/2006/relationships/hyperlink" Target="http://pbs.twimg.com/profile_images/633279583551401984/p1Tof5Mv_normal.jpg" TargetMode="External" /><Relationship Id="rId155" Type="http://schemas.openxmlformats.org/officeDocument/2006/relationships/hyperlink" Target="http://pbs.twimg.com/profile_images/746401119048470528/Q9tixcf0_normal.jpg" TargetMode="External" /><Relationship Id="rId156" Type="http://schemas.openxmlformats.org/officeDocument/2006/relationships/hyperlink" Target="http://pbs.twimg.com/profile_images/834539426936213505/5hdYiugd_normal.jpg" TargetMode="External" /><Relationship Id="rId157" Type="http://schemas.openxmlformats.org/officeDocument/2006/relationships/hyperlink" Target="http://pbs.twimg.com/profile_images/1292683393/mafalda0_normal.JPG" TargetMode="External" /><Relationship Id="rId158" Type="http://schemas.openxmlformats.org/officeDocument/2006/relationships/hyperlink" Target="http://pbs.twimg.com/profile_images/671703757877411840/aQfkOk-4_normal.jpg" TargetMode="External" /><Relationship Id="rId159" Type="http://schemas.openxmlformats.org/officeDocument/2006/relationships/hyperlink" Target="http://pbs.twimg.com/profile_images/983190092721393664/ZNbe7LsJ_normal.jpg" TargetMode="External" /><Relationship Id="rId160" Type="http://schemas.openxmlformats.org/officeDocument/2006/relationships/hyperlink" Target="http://pbs.twimg.com/profile_images/1100657597223485440/UDtFFVT2_normal.jpg" TargetMode="External" /><Relationship Id="rId161" Type="http://schemas.openxmlformats.org/officeDocument/2006/relationships/hyperlink" Target="http://pbs.twimg.com/profile_images/642777958319562752/OSTuJ_Z5_normal.jpg" TargetMode="External" /><Relationship Id="rId162" Type="http://schemas.openxmlformats.org/officeDocument/2006/relationships/hyperlink" Target="http://pbs.twimg.com/profile_images/1003000027969736704/3RvAEYWI_normal.jpg" TargetMode="External" /><Relationship Id="rId163" Type="http://schemas.openxmlformats.org/officeDocument/2006/relationships/hyperlink" Target="http://pbs.twimg.com/profile_images/760774125522518016/jhzjWv0i_normal.jpg" TargetMode="External" /><Relationship Id="rId164" Type="http://schemas.openxmlformats.org/officeDocument/2006/relationships/hyperlink" Target="http://pbs.twimg.com/profile_images/1019961377115471873/H0YnuDPN_normal.jpg" TargetMode="External" /><Relationship Id="rId165" Type="http://schemas.openxmlformats.org/officeDocument/2006/relationships/hyperlink" Target="http://pbs.twimg.com/profile_images/1140288927577858048/nokN7b-d_normal.png" TargetMode="External" /><Relationship Id="rId166" Type="http://schemas.openxmlformats.org/officeDocument/2006/relationships/hyperlink" Target="http://pbs.twimg.com/profile_images/890578304155217920/cI-hFZqJ_normal.jpg" TargetMode="External" /><Relationship Id="rId167" Type="http://schemas.openxmlformats.org/officeDocument/2006/relationships/hyperlink" Target="http://pbs.twimg.com/profile_images/1119661444717522944/_KS8ysCk_normal.jpg" TargetMode="External" /><Relationship Id="rId168" Type="http://schemas.openxmlformats.org/officeDocument/2006/relationships/hyperlink" Target="http://pbs.twimg.com/profile_images/1013233600773308416/WpN5WXpW_normal.jpg" TargetMode="External" /><Relationship Id="rId169" Type="http://schemas.openxmlformats.org/officeDocument/2006/relationships/hyperlink" Target="https://twitter.com/colinnation" TargetMode="External" /><Relationship Id="rId170" Type="http://schemas.openxmlformats.org/officeDocument/2006/relationships/hyperlink" Target="https://twitter.com/adolfoboli" TargetMode="External" /><Relationship Id="rId171" Type="http://schemas.openxmlformats.org/officeDocument/2006/relationships/hyperlink" Target="https://twitter.com/infinidat" TargetMode="External" /><Relationship Id="rId172" Type="http://schemas.openxmlformats.org/officeDocument/2006/relationships/hyperlink" Target="https://twitter.com/calcaware" TargetMode="External" /><Relationship Id="rId173" Type="http://schemas.openxmlformats.org/officeDocument/2006/relationships/hyperlink" Target="https://twitter.com/silviakspiva" TargetMode="External" /><Relationship Id="rId174" Type="http://schemas.openxmlformats.org/officeDocument/2006/relationships/hyperlink" Target="https://twitter.com/cisco" TargetMode="External" /><Relationship Id="rId175" Type="http://schemas.openxmlformats.org/officeDocument/2006/relationships/hyperlink" Target="https://twitter.com/ciscodevnet" TargetMode="External" /><Relationship Id="rId176" Type="http://schemas.openxmlformats.org/officeDocument/2006/relationships/hyperlink" Target="https://twitter.com/ciscolivelatam" TargetMode="External" /><Relationship Id="rId177" Type="http://schemas.openxmlformats.org/officeDocument/2006/relationships/hyperlink" Target="https://twitter.com/ciscolive" TargetMode="External" /><Relationship Id="rId178" Type="http://schemas.openxmlformats.org/officeDocument/2006/relationships/hyperlink" Target="https://twitter.com/ciscolivemel" TargetMode="External" /><Relationship Id="rId179" Type="http://schemas.openxmlformats.org/officeDocument/2006/relationships/hyperlink" Target="https://twitter.com/ciscoliveeurope" TargetMode="External" /><Relationship Id="rId180" Type="http://schemas.openxmlformats.org/officeDocument/2006/relationships/hyperlink" Target="https://twitter.com/nfvguy" TargetMode="External" /><Relationship Id="rId181" Type="http://schemas.openxmlformats.org/officeDocument/2006/relationships/hyperlink" Target="https://twitter.com/mrncciew" TargetMode="External" /><Relationship Id="rId182" Type="http://schemas.openxmlformats.org/officeDocument/2006/relationships/hyperlink" Target="https://twitter.com/santchiweb" TargetMode="External" /><Relationship Id="rId183" Type="http://schemas.openxmlformats.org/officeDocument/2006/relationships/hyperlink" Target="https://twitter.com/fjgotopo" TargetMode="External" /><Relationship Id="rId184" Type="http://schemas.openxmlformats.org/officeDocument/2006/relationships/hyperlink" Target="https://twitter.com/diivious" TargetMode="External" /><Relationship Id="rId185" Type="http://schemas.openxmlformats.org/officeDocument/2006/relationships/hyperlink" Target="https://twitter.com/wifibond" TargetMode="External" /><Relationship Id="rId186" Type="http://schemas.openxmlformats.org/officeDocument/2006/relationships/hyperlink" Target="https://twitter.com/corebtssecurity" TargetMode="External" /><Relationship Id="rId187" Type="http://schemas.openxmlformats.org/officeDocument/2006/relationships/hyperlink" Target="https://twitter.com/bigevilbeard" TargetMode="External" /><Relationship Id="rId188" Type="http://schemas.openxmlformats.org/officeDocument/2006/relationships/hyperlink" Target="https://twitter.com/al_rasheed" TargetMode="External" /><Relationship Id="rId189" Type="http://schemas.openxmlformats.org/officeDocument/2006/relationships/hyperlink" Target="https://twitter.com/ciscochampion" TargetMode="External" /><Relationship Id="rId190" Type="http://schemas.openxmlformats.org/officeDocument/2006/relationships/hyperlink" Target="https://twitter.com/conscianetsafe" TargetMode="External" /><Relationship Id="rId191" Type="http://schemas.openxmlformats.org/officeDocument/2006/relationships/hyperlink" Target="https://twitter.com/omniconnected" TargetMode="External" /><Relationship Id="rId192" Type="http://schemas.openxmlformats.org/officeDocument/2006/relationships/hyperlink" Target="https://twitter.com/cisco_support" TargetMode="External" /><Relationship Id="rId193" Type="http://schemas.openxmlformats.org/officeDocument/2006/relationships/hyperlink" Target="https://twitter.com/ciscopress" TargetMode="External" /><Relationship Id="rId194" Type="http://schemas.openxmlformats.org/officeDocument/2006/relationships/hyperlink" Target="https://twitter.com/1andonlymiket" TargetMode="External" /><Relationship Id="rId195" Type="http://schemas.openxmlformats.org/officeDocument/2006/relationships/hyperlink" Target="https://twitter.com/cisco_mobility" TargetMode="External" /><Relationship Id="rId196" Type="http://schemas.openxmlformats.org/officeDocument/2006/relationships/hyperlink" Target="https://twitter.com/ciscokiwi" TargetMode="External" /><Relationship Id="rId197" Type="http://schemas.openxmlformats.org/officeDocument/2006/relationships/hyperlink" Target="https://twitter.com/esharq1" TargetMode="External" /><Relationship Id="rId198" Type="http://schemas.openxmlformats.org/officeDocument/2006/relationships/hyperlink" Target="https://twitter.com/ciscoapac" TargetMode="External" /><Relationship Id="rId199" Type="http://schemas.openxmlformats.org/officeDocument/2006/relationships/hyperlink" Target="https://twitter.com/lauren" TargetMode="External" /><Relationship Id="rId200" Type="http://schemas.openxmlformats.org/officeDocument/2006/relationships/hyperlink" Target="https://twitter.com/ciscoenterprise" TargetMode="External" /><Relationship Id="rId201" Type="http://schemas.openxmlformats.org/officeDocument/2006/relationships/hyperlink" Target="https://twitter.com/ciscoanz" TargetMode="External" /><Relationship Id="rId202" Type="http://schemas.openxmlformats.org/officeDocument/2006/relationships/hyperlink" Target="https://twitter.com/chara_kontaxi" TargetMode="External" /><Relationship Id="rId203" Type="http://schemas.openxmlformats.org/officeDocument/2006/relationships/hyperlink" Target="https://twitter.com/rar_21" TargetMode="External" /><Relationship Id="rId204" Type="http://schemas.openxmlformats.org/officeDocument/2006/relationships/hyperlink" Target="https://twitter.com/blogciscoredes" TargetMode="External" /><Relationship Id="rId205" Type="http://schemas.openxmlformats.org/officeDocument/2006/relationships/hyperlink" Target="https://twitter.com/bettsyga" TargetMode="External" /><Relationship Id="rId206" Type="http://schemas.openxmlformats.org/officeDocument/2006/relationships/hyperlink" Target="https://twitter.com/tfonsecag" TargetMode="External" /><Relationship Id="rId207" Type="http://schemas.openxmlformats.org/officeDocument/2006/relationships/hyperlink" Target="https://twitter.com/cephalopodluke2" TargetMode="External" /><Relationship Id="rId208" Type="http://schemas.openxmlformats.org/officeDocument/2006/relationships/hyperlink" Target="https://twitter.com/crudinschi" TargetMode="External" /><Relationship Id="rId209" Type="http://schemas.openxmlformats.org/officeDocument/2006/relationships/hyperlink" Target="https://twitter.com/runsafesecurity" TargetMode="External" /><Relationship Id="rId210" Type="http://schemas.openxmlformats.org/officeDocument/2006/relationships/hyperlink" Target="https://twitter.com/joehawk10101" TargetMode="External" /><Relationship Id="rId211" Type="http://schemas.openxmlformats.org/officeDocument/2006/relationships/hyperlink" Target="https://twitter.com/chidambara09" TargetMode="External" /><Relationship Id="rId212" Type="http://schemas.openxmlformats.org/officeDocument/2006/relationships/hyperlink" Target="https://twitter.com/ecosteer" TargetMode="External" /><Relationship Id="rId213" Type="http://schemas.openxmlformats.org/officeDocument/2006/relationships/hyperlink" Target="https://twitter.com/pasquali_elena" TargetMode="External" /><Relationship Id="rId214" Type="http://schemas.openxmlformats.org/officeDocument/2006/relationships/hyperlink" Target="https://twitter.com/idc" TargetMode="External" /><Relationship Id="rId215" Type="http://schemas.openxmlformats.org/officeDocument/2006/relationships/hyperlink" Target="https://twitter.com/ccie49534" TargetMode="External" /><Relationship Id="rId216" Type="http://schemas.openxmlformats.org/officeDocument/2006/relationships/hyperlink" Target="https://twitter.com/decisionssmart" TargetMode="External" /><Relationship Id="rId217" Type="http://schemas.openxmlformats.org/officeDocument/2006/relationships/comments" Target="../comments2.xml" /><Relationship Id="rId218" Type="http://schemas.openxmlformats.org/officeDocument/2006/relationships/vmlDrawing" Target="../drawings/vmlDrawing2.vml" /><Relationship Id="rId219" Type="http://schemas.openxmlformats.org/officeDocument/2006/relationships/table" Target="../tables/table2.xml" /><Relationship Id="rId220" Type="http://schemas.openxmlformats.org/officeDocument/2006/relationships/drawing" Target="../drawings/drawing1.xml" /><Relationship Id="rId2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iscofeedback.vovici.com/se/705E3ECD1D8DCE96" TargetMode="External" /><Relationship Id="rId2" Type="http://schemas.openxmlformats.org/officeDocument/2006/relationships/hyperlink" Target="http://iiot-world.com/connected-industry/industrial-iot-and-the-data-sharing-economy/" TargetMode="External" /><Relationship Id="rId3" Type="http://schemas.openxmlformats.org/officeDocument/2006/relationships/hyperlink" Target="https://ciscoredes.com.br/2019/10/07/blog-it-blog-2019-hosted-by-cisco/" TargetMode="External" /><Relationship Id="rId4" Type="http://schemas.openxmlformats.org/officeDocument/2006/relationships/hyperlink" Target="https://twitter.com/CiscoLiveMEL/status/1185329718561783808" TargetMode="External" /><Relationship Id="rId5" Type="http://schemas.openxmlformats.org/officeDocument/2006/relationships/hyperlink" Target="http://iiot-world.com/cybersecurity/the-antidote-to-industrial-iots-kryptonite/" TargetMode="External" /><Relationship Id="rId6" Type="http://schemas.openxmlformats.org/officeDocument/2006/relationships/hyperlink" Target="https://www.linkedin.com/slink?code=efubucy" TargetMode="External" /><Relationship Id="rId7" Type="http://schemas.openxmlformats.org/officeDocument/2006/relationships/hyperlink" Target="https://twitter.com/silviakspiva/status/1184234292060143618" TargetMode="External" /><Relationship Id="rId8" Type="http://schemas.openxmlformats.org/officeDocument/2006/relationships/hyperlink" Target="https://blogs.cisco.com/developer/devnet-5-at-cisco-live" TargetMode="External" /><Relationship Id="rId9" Type="http://schemas.openxmlformats.org/officeDocument/2006/relationships/hyperlink" Target="https://www.cisco.com/c/en/us/training-events/events-webinars/influencer-hub/blog-awards.html" TargetMode="External" /><Relationship Id="rId10" Type="http://schemas.openxmlformats.org/officeDocument/2006/relationships/hyperlink" Target="https://www.conscia-netsafe.se/event/upplev-cisco-live-barcelona-2020-med-conscia-netsafe/" TargetMode="External" /><Relationship Id="rId11" Type="http://schemas.openxmlformats.org/officeDocument/2006/relationships/hyperlink" Target="https://www.ciscofeedback.vovici.com/se/705E3ECD1D8DCE96" TargetMode="External" /><Relationship Id="rId12" Type="http://schemas.openxmlformats.org/officeDocument/2006/relationships/hyperlink" Target="https://twitter.com/CiscoLiveMEL/status/1185329718561783808" TargetMode="External" /><Relationship Id="rId13" Type="http://schemas.openxmlformats.org/officeDocument/2006/relationships/hyperlink" Target="https://www.ciscofeedback.vovici.com/se/705E3ECD1D8DCE96" TargetMode="External" /><Relationship Id="rId14" Type="http://schemas.openxmlformats.org/officeDocument/2006/relationships/hyperlink" Target="https://blogs.cisco.com/developer/devnet-5-at-cisco-live" TargetMode="External" /><Relationship Id="rId15" Type="http://schemas.openxmlformats.org/officeDocument/2006/relationships/hyperlink" Target="https://www.cisco.com/c/en/us/training-events/events-webinars/influencer-hub/blog-awards.html" TargetMode="External" /><Relationship Id="rId16" Type="http://schemas.openxmlformats.org/officeDocument/2006/relationships/hyperlink" Target="http://iiot-world.com/connected-industry/industrial-iot-and-the-data-sharing-economy/" TargetMode="External" /><Relationship Id="rId17" Type="http://schemas.openxmlformats.org/officeDocument/2006/relationships/hyperlink" Target="http://iiot-world.com/cybersecurity/the-antidote-to-industrial-iots-kryptonite/" TargetMode="External" /><Relationship Id="rId18" Type="http://schemas.openxmlformats.org/officeDocument/2006/relationships/hyperlink" Target="https://ciscoredes.com.br/2019/10/07/blog-it-blog-2019-hosted-by-cisco/" TargetMode="External" /><Relationship Id="rId19" Type="http://schemas.openxmlformats.org/officeDocument/2006/relationships/hyperlink" Target="https://www.ciscolive.com/latam/en.html" TargetMode="External" /><Relationship Id="rId20" Type="http://schemas.openxmlformats.org/officeDocument/2006/relationships/hyperlink" Target="https://twitter.com/silviakspiva/status/1184234292060143618" TargetMode="External" /><Relationship Id="rId21" Type="http://schemas.openxmlformats.org/officeDocument/2006/relationships/hyperlink" Target="https://www.linkedin.com/slink?code=efubucy" TargetMode="External" /><Relationship Id="rId22" Type="http://schemas.openxmlformats.org/officeDocument/2006/relationships/hyperlink" Target="https://www.conscia-netsafe.se/event/upplev-cisco-live-barcelona-2020-med-conscia-netsafe/" TargetMode="External" /><Relationship Id="rId23" Type="http://schemas.openxmlformats.org/officeDocument/2006/relationships/hyperlink" Target="https://www.linkedin.com/slink?code=eMt9bDe"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881</v>
      </c>
      <c r="BD2" s="13" t="s">
        <v>895</v>
      </c>
      <c r="BE2" s="13" t="s">
        <v>896</v>
      </c>
      <c r="BF2" s="122" t="s">
        <v>1256</v>
      </c>
      <c r="BG2" s="122" t="s">
        <v>1257</v>
      </c>
      <c r="BH2" s="122" t="s">
        <v>1258</v>
      </c>
      <c r="BI2" s="122" t="s">
        <v>1259</v>
      </c>
      <c r="BJ2" s="122" t="s">
        <v>1260</v>
      </c>
      <c r="BK2" s="122" t="s">
        <v>1261</v>
      </c>
      <c r="BL2" s="122" t="s">
        <v>1262</v>
      </c>
      <c r="BM2" s="122" t="s">
        <v>1263</v>
      </c>
      <c r="BN2" s="122" t="s">
        <v>1264</v>
      </c>
    </row>
    <row r="3" spans="1:66" ht="15" customHeight="1">
      <c r="A3" s="64" t="s">
        <v>214</v>
      </c>
      <c r="B3" s="64" t="s">
        <v>214</v>
      </c>
      <c r="C3" s="65" t="s">
        <v>1296</v>
      </c>
      <c r="D3" s="66">
        <v>3</v>
      </c>
      <c r="E3" s="67" t="s">
        <v>132</v>
      </c>
      <c r="F3" s="68">
        <v>32</v>
      </c>
      <c r="G3" s="65"/>
      <c r="H3" s="69"/>
      <c r="I3" s="70"/>
      <c r="J3" s="70"/>
      <c r="K3" s="34" t="s">
        <v>65</v>
      </c>
      <c r="L3" s="71">
        <v>3</v>
      </c>
      <c r="M3" s="71"/>
      <c r="N3" s="72"/>
      <c r="O3" s="78" t="s">
        <v>176</v>
      </c>
      <c r="P3" s="80">
        <v>43634.647835648146</v>
      </c>
      <c r="Q3" s="78" t="s">
        <v>265</v>
      </c>
      <c r="R3" s="82" t="s">
        <v>279</v>
      </c>
      <c r="S3" s="78" t="s">
        <v>291</v>
      </c>
      <c r="T3" s="78" t="s">
        <v>299</v>
      </c>
      <c r="U3" s="78"/>
      <c r="V3" s="82" t="s">
        <v>325</v>
      </c>
      <c r="W3" s="80">
        <v>43634.647835648146</v>
      </c>
      <c r="X3" s="84">
        <v>43634</v>
      </c>
      <c r="Y3" s="86" t="s">
        <v>353</v>
      </c>
      <c r="Z3" s="82" t="s">
        <v>393</v>
      </c>
      <c r="AA3" s="78"/>
      <c r="AB3" s="78"/>
      <c r="AC3" s="86" t="s">
        <v>432</v>
      </c>
      <c r="AD3" s="78"/>
      <c r="AE3" s="78" t="b">
        <v>0</v>
      </c>
      <c r="AF3" s="78">
        <v>71</v>
      </c>
      <c r="AG3" s="86" t="s">
        <v>472</v>
      </c>
      <c r="AH3" s="78" t="b">
        <v>0</v>
      </c>
      <c r="AI3" s="78" t="s">
        <v>474</v>
      </c>
      <c r="AJ3" s="78"/>
      <c r="AK3" s="86" t="s">
        <v>472</v>
      </c>
      <c r="AL3" s="78" t="b">
        <v>0</v>
      </c>
      <c r="AM3" s="78">
        <v>26</v>
      </c>
      <c r="AN3" s="86" t="s">
        <v>472</v>
      </c>
      <c r="AO3" s="78" t="s">
        <v>479</v>
      </c>
      <c r="AP3" s="78" t="b">
        <v>0</v>
      </c>
      <c r="AQ3" s="86" t="s">
        <v>432</v>
      </c>
      <c r="AR3" s="78" t="s">
        <v>262</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v>0</v>
      </c>
      <c r="BG3" s="49">
        <v>0</v>
      </c>
      <c r="BH3" s="48">
        <v>0</v>
      </c>
      <c r="BI3" s="49">
        <v>0</v>
      </c>
      <c r="BJ3" s="48">
        <v>0</v>
      </c>
      <c r="BK3" s="49">
        <v>0</v>
      </c>
      <c r="BL3" s="48">
        <v>24</v>
      </c>
      <c r="BM3" s="49">
        <v>100</v>
      </c>
      <c r="BN3" s="48">
        <v>24</v>
      </c>
    </row>
    <row r="4" spans="1:66" ht="15" customHeight="1">
      <c r="A4" s="64" t="s">
        <v>215</v>
      </c>
      <c r="B4" s="64" t="s">
        <v>214</v>
      </c>
      <c r="C4" s="65" t="s">
        <v>1296</v>
      </c>
      <c r="D4" s="66">
        <v>3</v>
      </c>
      <c r="E4" s="67" t="s">
        <v>132</v>
      </c>
      <c r="F4" s="68">
        <v>32</v>
      </c>
      <c r="G4" s="65"/>
      <c r="H4" s="69"/>
      <c r="I4" s="70"/>
      <c r="J4" s="70"/>
      <c r="K4" s="34" t="s">
        <v>65</v>
      </c>
      <c r="L4" s="77">
        <v>4</v>
      </c>
      <c r="M4" s="77"/>
      <c r="N4" s="72"/>
      <c r="O4" s="79" t="s">
        <v>262</v>
      </c>
      <c r="P4" s="81">
        <v>43752.879537037035</v>
      </c>
      <c r="Q4" s="79" t="s">
        <v>265</v>
      </c>
      <c r="R4" s="79"/>
      <c r="S4" s="79"/>
      <c r="T4" s="79" t="s">
        <v>300</v>
      </c>
      <c r="U4" s="79"/>
      <c r="V4" s="83" t="s">
        <v>326</v>
      </c>
      <c r="W4" s="81">
        <v>43752.879537037035</v>
      </c>
      <c r="X4" s="85">
        <v>43752</v>
      </c>
      <c r="Y4" s="87" t="s">
        <v>354</v>
      </c>
      <c r="Z4" s="83" t="s">
        <v>394</v>
      </c>
      <c r="AA4" s="79"/>
      <c r="AB4" s="79"/>
      <c r="AC4" s="87" t="s">
        <v>433</v>
      </c>
      <c r="AD4" s="79"/>
      <c r="AE4" s="79" t="b">
        <v>0</v>
      </c>
      <c r="AF4" s="79">
        <v>0</v>
      </c>
      <c r="AG4" s="87" t="s">
        <v>472</v>
      </c>
      <c r="AH4" s="79" t="b">
        <v>0</v>
      </c>
      <c r="AI4" s="79" t="s">
        <v>474</v>
      </c>
      <c r="AJ4" s="79"/>
      <c r="AK4" s="87" t="s">
        <v>472</v>
      </c>
      <c r="AL4" s="79" t="b">
        <v>0</v>
      </c>
      <c r="AM4" s="79">
        <v>26</v>
      </c>
      <c r="AN4" s="87" t="s">
        <v>432</v>
      </c>
      <c r="AO4" s="79" t="s">
        <v>480</v>
      </c>
      <c r="AP4" s="79" t="b">
        <v>0</v>
      </c>
      <c r="AQ4" s="87" t="s">
        <v>432</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v>0</v>
      </c>
      <c r="BG4" s="49">
        <v>0</v>
      </c>
      <c r="BH4" s="48">
        <v>0</v>
      </c>
      <c r="BI4" s="49">
        <v>0</v>
      </c>
      <c r="BJ4" s="48">
        <v>0</v>
      </c>
      <c r="BK4" s="49">
        <v>0</v>
      </c>
      <c r="BL4" s="48">
        <v>24</v>
      </c>
      <c r="BM4" s="49">
        <v>100</v>
      </c>
      <c r="BN4" s="48">
        <v>24</v>
      </c>
    </row>
    <row r="5" spans="1:66" ht="15">
      <c r="A5" s="64" t="s">
        <v>216</v>
      </c>
      <c r="B5" s="64" t="s">
        <v>216</v>
      </c>
      <c r="C5" s="65" t="s">
        <v>1296</v>
      </c>
      <c r="D5" s="66">
        <v>3</v>
      </c>
      <c r="E5" s="67" t="s">
        <v>132</v>
      </c>
      <c r="F5" s="68">
        <v>32</v>
      </c>
      <c r="G5" s="65"/>
      <c r="H5" s="69"/>
      <c r="I5" s="70"/>
      <c r="J5" s="70"/>
      <c r="K5" s="34" t="s">
        <v>65</v>
      </c>
      <c r="L5" s="77">
        <v>5</v>
      </c>
      <c r="M5" s="77"/>
      <c r="N5" s="72"/>
      <c r="O5" s="79" t="s">
        <v>176</v>
      </c>
      <c r="P5" s="81">
        <v>43753.88899305555</v>
      </c>
      <c r="Q5" s="79" t="s">
        <v>266</v>
      </c>
      <c r="R5" s="83" t="s">
        <v>280</v>
      </c>
      <c r="S5" s="79" t="s">
        <v>292</v>
      </c>
      <c r="T5" s="79" t="s">
        <v>251</v>
      </c>
      <c r="U5" s="83" t="s">
        <v>315</v>
      </c>
      <c r="V5" s="83" t="s">
        <v>315</v>
      </c>
      <c r="W5" s="81">
        <v>43753.88899305555</v>
      </c>
      <c r="X5" s="85">
        <v>43753</v>
      </c>
      <c r="Y5" s="87" t="s">
        <v>355</v>
      </c>
      <c r="Z5" s="83" t="s">
        <v>395</v>
      </c>
      <c r="AA5" s="79"/>
      <c r="AB5" s="79"/>
      <c r="AC5" s="87" t="s">
        <v>434</v>
      </c>
      <c r="AD5" s="79"/>
      <c r="AE5" s="79" t="b">
        <v>0</v>
      </c>
      <c r="AF5" s="79">
        <v>0</v>
      </c>
      <c r="AG5" s="87" t="s">
        <v>472</v>
      </c>
      <c r="AH5" s="79" t="b">
        <v>0</v>
      </c>
      <c r="AI5" s="79" t="s">
        <v>474</v>
      </c>
      <c r="AJ5" s="79"/>
      <c r="AK5" s="87" t="s">
        <v>472</v>
      </c>
      <c r="AL5" s="79" t="b">
        <v>0</v>
      </c>
      <c r="AM5" s="79">
        <v>0</v>
      </c>
      <c r="AN5" s="87" t="s">
        <v>472</v>
      </c>
      <c r="AO5" s="79" t="s">
        <v>481</v>
      </c>
      <c r="AP5" s="79" t="b">
        <v>0</v>
      </c>
      <c r="AQ5" s="87" t="s">
        <v>434</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13</v>
      </c>
      <c r="BM5" s="49">
        <v>100</v>
      </c>
      <c r="BN5" s="48">
        <v>13</v>
      </c>
    </row>
    <row r="6" spans="1:66" ht="15">
      <c r="A6" s="64" t="s">
        <v>217</v>
      </c>
      <c r="B6" s="64" t="s">
        <v>241</v>
      </c>
      <c r="C6" s="65" t="s">
        <v>1296</v>
      </c>
      <c r="D6" s="66">
        <v>3</v>
      </c>
      <c r="E6" s="67" t="s">
        <v>132</v>
      </c>
      <c r="F6" s="68">
        <v>32</v>
      </c>
      <c r="G6" s="65"/>
      <c r="H6" s="69"/>
      <c r="I6" s="70"/>
      <c r="J6" s="70"/>
      <c r="K6" s="34" t="s">
        <v>65</v>
      </c>
      <c r="L6" s="77">
        <v>6</v>
      </c>
      <c r="M6" s="77"/>
      <c r="N6" s="72"/>
      <c r="O6" s="79" t="s">
        <v>262</v>
      </c>
      <c r="P6" s="81">
        <v>43753.93587962963</v>
      </c>
      <c r="Q6" s="79" t="s">
        <v>267</v>
      </c>
      <c r="R6" s="83" t="s">
        <v>281</v>
      </c>
      <c r="S6" s="79" t="s">
        <v>293</v>
      </c>
      <c r="T6" s="79" t="s">
        <v>251</v>
      </c>
      <c r="U6" s="79"/>
      <c r="V6" s="83" t="s">
        <v>327</v>
      </c>
      <c r="W6" s="81">
        <v>43753.93587962963</v>
      </c>
      <c r="X6" s="85">
        <v>43753</v>
      </c>
      <c r="Y6" s="87" t="s">
        <v>356</v>
      </c>
      <c r="Z6" s="83" t="s">
        <v>396</v>
      </c>
      <c r="AA6" s="79"/>
      <c r="AB6" s="79"/>
      <c r="AC6" s="87" t="s">
        <v>435</v>
      </c>
      <c r="AD6" s="79"/>
      <c r="AE6" s="79" t="b">
        <v>0</v>
      </c>
      <c r="AF6" s="79">
        <v>0</v>
      </c>
      <c r="AG6" s="87" t="s">
        <v>472</v>
      </c>
      <c r="AH6" s="79" t="b">
        <v>0</v>
      </c>
      <c r="AI6" s="79" t="s">
        <v>474</v>
      </c>
      <c r="AJ6" s="79"/>
      <c r="AK6" s="87" t="s">
        <v>472</v>
      </c>
      <c r="AL6" s="79" t="b">
        <v>0</v>
      </c>
      <c r="AM6" s="79">
        <v>15</v>
      </c>
      <c r="AN6" s="87" t="s">
        <v>462</v>
      </c>
      <c r="AO6" s="79" t="s">
        <v>482</v>
      </c>
      <c r="AP6" s="79" t="b">
        <v>0</v>
      </c>
      <c r="AQ6" s="87" t="s">
        <v>462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217</v>
      </c>
      <c r="B7" s="64" t="s">
        <v>249</v>
      </c>
      <c r="C7" s="65" t="s">
        <v>1296</v>
      </c>
      <c r="D7" s="66">
        <v>3</v>
      </c>
      <c r="E7" s="67" t="s">
        <v>132</v>
      </c>
      <c r="F7" s="68">
        <v>32</v>
      </c>
      <c r="G7" s="65"/>
      <c r="H7" s="69"/>
      <c r="I7" s="70"/>
      <c r="J7" s="70"/>
      <c r="K7" s="34" t="s">
        <v>65</v>
      </c>
      <c r="L7" s="77">
        <v>7</v>
      </c>
      <c r="M7" s="77"/>
      <c r="N7" s="72"/>
      <c r="O7" s="79" t="s">
        <v>263</v>
      </c>
      <c r="P7" s="81">
        <v>43753.93587962963</v>
      </c>
      <c r="Q7" s="79" t="s">
        <v>267</v>
      </c>
      <c r="R7" s="83" t="s">
        <v>281</v>
      </c>
      <c r="S7" s="79" t="s">
        <v>293</v>
      </c>
      <c r="T7" s="79" t="s">
        <v>251</v>
      </c>
      <c r="U7" s="79"/>
      <c r="V7" s="83" t="s">
        <v>327</v>
      </c>
      <c r="W7" s="81">
        <v>43753.93587962963</v>
      </c>
      <c r="X7" s="85">
        <v>43753</v>
      </c>
      <c r="Y7" s="87" t="s">
        <v>356</v>
      </c>
      <c r="Z7" s="83" t="s">
        <v>396</v>
      </c>
      <c r="AA7" s="79"/>
      <c r="AB7" s="79"/>
      <c r="AC7" s="87" t="s">
        <v>435</v>
      </c>
      <c r="AD7" s="79"/>
      <c r="AE7" s="79" t="b">
        <v>0</v>
      </c>
      <c r="AF7" s="79">
        <v>0</v>
      </c>
      <c r="AG7" s="87" t="s">
        <v>472</v>
      </c>
      <c r="AH7" s="79" t="b">
        <v>0</v>
      </c>
      <c r="AI7" s="79" t="s">
        <v>474</v>
      </c>
      <c r="AJ7" s="79"/>
      <c r="AK7" s="87" t="s">
        <v>472</v>
      </c>
      <c r="AL7" s="79" t="b">
        <v>0</v>
      </c>
      <c r="AM7" s="79">
        <v>15</v>
      </c>
      <c r="AN7" s="87" t="s">
        <v>462</v>
      </c>
      <c r="AO7" s="79" t="s">
        <v>482</v>
      </c>
      <c r="AP7" s="79" t="b">
        <v>0</v>
      </c>
      <c r="AQ7" s="87" t="s">
        <v>462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5</v>
      </c>
      <c r="BF7" s="48"/>
      <c r="BG7" s="49"/>
      <c r="BH7" s="48"/>
      <c r="BI7" s="49"/>
      <c r="BJ7" s="48"/>
      <c r="BK7" s="49"/>
      <c r="BL7" s="48"/>
      <c r="BM7" s="49"/>
      <c r="BN7" s="48"/>
    </row>
    <row r="8" spans="1:66" ht="15">
      <c r="A8" s="64" t="s">
        <v>217</v>
      </c>
      <c r="B8" s="64" t="s">
        <v>235</v>
      </c>
      <c r="C8" s="65" t="s">
        <v>1296</v>
      </c>
      <c r="D8" s="66">
        <v>3</v>
      </c>
      <c r="E8" s="67" t="s">
        <v>132</v>
      </c>
      <c r="F8" s="68">
        <v>32</v>
      </c>
      <c r="G8" s="65"/>
      <c r="H8" s="69"/>
      <c r="I8" s="70"/>
      <c r="J8" s="70"/>
      <c r="K8" s="34" t="s">
        <v>65</v>
      </c>
      <c r="L8" s="77">
        <v>8</v>
      </c>
      <c r="M8" s="77"/>
      <c r="N8" s="72"/>
      <c r="O8" s="79" t="s">
        <v>263</v>
      </c>
      <c r="P8" s="81">
        <v>43753.93587962963</v>
      </c>
      <c r="Q8" s="79" t="s">
        <v>267</v>
      </c>
      <c r="R8" s="83" t="s">
        <v>281</v>
      </c>
      <c r="S8" s="79" t="s">
        <v>293</v>
      </c>
      <c r="T8" s="79" t="s">
        <v>251</v>
      </c>
      <c r="U8" s="79"/>
      <c r="V8" s="83" t="s">
        <v>327</v>
      </c>
      <c r="W8" s="81">
        <v>43753.93587962963</v>
      </c>
      <c r="X8" s="85">
        <v>43753</v>
      </c>
      <c r="Y8" s="87" t="s">
        <v>356</v>
      </c>
      <c r="Z8" s="83" t="s">
        <v>396</v>
      </c>
      <c r="AA8" s="79"/>
      <c r="AB8" s="79"/>
      <c r="AC8" s="87" t="s">
        <v>435</v>
      </c>
      <c r="AD8" s="79"/>
      <c r="AE8" s="79" t="b">
        <v>0</v>
      </c>
      <c r="AF8" s="79">
        <v>0</v>
      </c>
      <c r="AG8" s="87" t="s">
        <v>472</v>
      </c>
      <c r="AH8" s="79" t="b">
        <v>0</v>
      </c>
      <c r="AI8" s="79" t="s">
        <v>474</v>
      </c>
      <c r="AJ8" s="79"/>
      <c r="AK8" s="87" t="s">
        <v>472</v>
      </c>
      <c r="AL8" s="79" t="b">
        <v>0</v>
      </c>
      <c r="AM8" s="79">
        <v>15</v>
      </c>
      <c r="AN8" s="87" t="s">
        <v>462</v>
      </c>
      <c r="AO8" s="79" t="s">
        <v>482</v>
      </c>
      <c r="AP8" s="79" t="b">
        <v>0</v>
      </c>
      <c r="AQ8" s="87" t="s">
        <v>462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8"/>
      <c r="BG8" s="49"/>
      <c r="BH8" s="48"/>
      <c r="BI8" s="49"/>
      <c r="BJ8" s="48"/>
      <c r="BK8" s="49"/>
      <c r="BL8" s="48"/>
      <c r="BM8" s="49"/>
      <c r="BN8" s="48"/>
    </row>
    <row r="9" spans="1:66" ht="15">
      <c r="A9" s="64" t="s">
        <v>217</v>
      </c>
      <c r="B9" s="64" t="s">
        <v>250</v>
      </c>
      <c r="C9" s="65" t="s">
        <v>1296</v>
      </c>
      <c r="D9" s="66">
        <v>3</v>
      </c>
      <c r="E9" s="67" t="s">
        <v>132</v>
      </c>
      <c r="F9" s="68">
        <v>32</v>
      </c>
      <c r="G9" s="65"/>
      <c r="H9" s="69"/>
      <c r="I9" s="70"/>
      <c r="J9" s="70"/>
      <c r="K9" s="34" t="s">
        <v>65</v>
      </c>
      <c r="L9" s="77">
        <v>9</v>
      </c>
      <c r="M9" s="77"/>
      <c r="N9" s="72"/>
      <c r="O9" s="79" t="s">
        <v>263</v>
      </c>
      <c r="P9" s="81">
        <v>43753.93587962963</v>
      </c>
      <c r="Q9" s="79" t="s">
        <v>267</v>
      </c>
      <c r="R9" s="83" t="s">
        <v>281</v>
      </c>
      <c r="S9" s="79" t="s">
        <v>293</v>
      </c>
      <c r="T9" s="79" t="s">
        <v>251</v>
      </c>
      <c r="U9" s="79"/>
      <c r="V9" s="83" t="s">
        <v>327</v>
      </c>
      <c r="W9" s="81">
        <v>43753.93587962963</v>
      </c>
      <c r="X9" s="85">
        <v>43753</v>
      </c>
      <c r="Y9" s="87" t="s">
        <v>356</v>
      </c>
      <c r="Z9" s="83" t="s">
        <v>396</v>
      </c>
      <c r="AA9" s="79"/>
      <c r="AB9" s="79"/>
      <c r="AC9" s="87" t="s">
        <v>435</v>
      </c>
      <c r="AD9" s="79"/>
      <c r="AE9" s="79" t="b">
        <v>0</v>
      </c>
      <c r="AF9" s="79">
        <v>0</v>
      </c>
      <c r="AG9" s="87" t="s">
        <v>472</v>
      </c>
      <c r="AH9" s="79" t="b">
        <v>0</v>
      </c>
      <c r="AI9" s="79" t="s">
        <v>474</v>
      </c>
      <c r="AJ9" s="79"/>
      <c r="AK9" s="87" t="s">
        <v>472</v>
      </c>
      <c r="AL9" s="79" t="b">
        <v>0</v>
      </c>
      <c r="AM9" s="79">
        <v>15</v>
      </c>
      <c r="AN9" s="87" t="s">
        <v>462</v>
      </c>
      <c r="AO9" s="79" t="s">
        <v>482</v>
      </c>
      <c r="AP9" s="79" t="b">
        <v>0</v>
      </c>
      <c r="AQ9" s="87" t="s">
        <v>462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217</v>
      </c>
      <c r="B10" s="64" t="s">
        <v>251</v>
      </c>
      <c r="C10" s="65" t="s">
        <v>1296</v>
      </c>
      <c r="D10" s="66">
        <v>3</v>
      </c>
      <c r="E10" s="67" t="s">
        <v>132</v>
      </c>
      <c r="F10" s="68">
        <v>32</v>
      </c>
      <c r="G10" s="65"/>
      <c r="H10" s="69"/>
      <c r="I10" s="70"/>
      <c r="J10" s="70"/>
      <c r="K10" s="34" t="s">
        <v>65</v>
      </c>
      <c r="L10" s="77">
        <v>10</v>
      </c>
      <c r="M10" s="77"/>
      <c r="N10" s="72"/>
      <c r="O10" s="79" t="s">
        <v>263</v>
      </c>
      <c r="P10" s="81">
        <v>43753.93587962963</v>
      </c>
      <c r="Q10" s="79" t="s">
        <v>267</v>
      </c>
      <c r="R10" s="83" t="s">
        <v>281</v>
      </c>
      <c r="S10" s="79" t="s">
        <v>293</v>
      </c>
      <c r="T10" s="79" t="s">
        <v>251</v>
      </c>
      <c r="U10" s="79"/>
      <c r="V10" s="83" t="s">
        <v>327</v>
      </c>
      <c r="W10" s="81">
        <v>43753.93587962963</v>
      </c>
      <c r="X10" s="85">
        <v>43753</v>
      </c>
      <c r="Y10" s="87" t="s">
        <v>356</v>
      </c>
      <c r="Z10" s="83" t="s">
        <v>396</v>
      </c>
      <c r="AA10" s="79"/>
      <c r="AB10" s="79"/>
      <c r="AC10" s="87" t="s">
        <v>435</v>
      </c>
      <c r="AD10" s="79"/>
      <c r="AE10" s="79" t="b">
        <v>0</v>
      </c>
      <c r="AF10" s="79">
        <v>0</v>
      </c>
      <c r="AG10" s="87" t="s">
        <v>472</v>
      </c>
      <c r="AH10" s="79" t="b">
        <v>0</v>
      </c>
      <c r="AI10" s="79" t="s">
        <v>474</v>
      </c>
      <c r="AJ10" s="79"/>
      <c r="AK10" s="87" t="s">
        <v>472</v>
      </c>
      <c r="AL10" s="79" t="b">
        <v>0</v>
      </c>
      <c r="AM10" s="79">
        <v>15</v>
      </c>
      <c r="AN10" s="87" t="s">
        <v>462</v>
      </c>
      <c r="AO10" s="79" t="s">
        <v>482</v>
      </c>
      <c r="AP10" s="79" t="b">
        <v>0</v>
      </c>
      <c r="AQ10" s="87" t="s">
        <v>462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217</v>
      </c>
      <c r="B11" s="64" t="s">
        <v>252</v>
      </c>
      <c r="C11" s="65" t="s">
        <v>1296</v>
      </c>
      <c r="D11" s="66">
        <v>3</v>
      </c>
      <c r="E11" s="67" t="s">
        <v>132</v>
      </c>
      <c r="F11" s="68">
        <v>32</v>
      </c>
      <c r="G11" s="65"/>
      <c r="H11" s="69"/>
      <c r="I11" s="70"/>
      <c r="J11" s="70"/>
      <c r="K11" s="34" t="s">
        <v>65</v>
      </c>
      <c r="L11" s="77">
        <v>11</v>
      </c>
      <c r="M11" s="77"/>
      <c r="N11" s="72"/>
      <c r="O11" s="79" t="s">
        <v>263</v>
      </c>
      <c r="P11" s="81">
        <v>43753.93587962963</v>
      </c>
      <c r="Q11" s="79" t="s">
        <v>267</v>
      </c>
      <c r="R11" s="83" t="s">
        <v>281</v>
      </c>
      <c r="S11" s="79" t="s">
        <v>293</v>
      </c>
      <c r="T11" s="79" t="s">
        <v>251</v>
      </c>
      <c r="U11" s="79"/>
      <c r="V11" s="83" t="s">
        <v>327</v>
      </c>
      <c r="W11" s="81">
        <v>43753.93587962963</v>
      </c>
      <c r="X11" s="85">
        <v>43753</v>
      </c>
      <c r="Y11" s="87" t="s">
        <v>356</v>
      </c>
      <c r="Z11" s="83" t="s">
        <v>396</v>
      </c>
      <c r="AA11" s="79"/>
      <c r="AB11" s="79"/>
      <c r="AC11" s="87" t="s">
        <v>435</v>
      </c>
      <c r="AD11" s="79"/>
      <c r="AE11" s="79" t="b">
        <v>0</v>
      </c>
      <c r="AF11" s="79">
        <v>0</v>
      </c>
      <c r="AG11" s="87" t="s">
        <v>472</v>
      </c>
      <c r="AH11" s="79" t="b">
        <v>0</v>
      </c>
      <c r="AI11" s="79" t="s">
        <v>474</v>
      </c>
      <c r="AJ11" s="79"/>
      <c r="AK11" s="87" t="s">
        <v>472</v>
      </c>
      <c r="AL11" s="79" t="b">
        <v>0</v>
      </c>
      <c r="AM11" s="79">
        <v>15</v>
      </c>
      <c r="AN11" s="87" t="s">
        <v>462</v>
      </c>
      <c r="AO11" s="79" t="s">
        <v>482</v>
      </c>
      <c r="AP11" s="79" t="b">
        <v>0</v>
      </c>
      <c r="AQ11" s="87" t="s">
        <v>462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217</v>
      </c>
      <c r="B12" s="64" t="s">
        <v>253</v>
      </c>
      <c r="C12" s="65" t="s">
        <v>1296</v>
      </c>
      <c r="D12" s="66">
        <v>3</v>
      </c>
      <c r="E12" s="67" t="s">
        <v>132</v>
      </c>
      <c r="F12" s="68">
        <v>32</v>
      </c>
      <c r="G12" s="65"/>
      <c r="H12" s="69"/>
      <c r="I12" s="70"/>
      <c r="J12" s="70"/>
      <c r="K12" s="34" t="s">
        <v>65</v>
      </c>
      <c r="L12" s="77">
        <v>12</v>
      </c>
      <c r="M12" s="77"/>
      <c r="N12" s="72"/>
      <c r="O12" s="79" t="s">
        <v>263</v>
      </c>
      <c r="P12" s="81">
        <v>43753.93587962963</v>
      </c>
      <c r="Q12" s="79" t="s">
        <v>267</v>
      </c>
      <c r="R12" s="83" t="s">
        <v>281</v>
      </c>
      <c r="S12" s="79" t="s">
        <v>293</v>
      </c>
      <c r="T12" s="79" t="s">
        <v>251</v>
      </c>
      <c r="U12" s="79"/>
      <c r="V12" s="83" t="s">
        <v>327</v>
      </c>
      <c r="W12" s="81">
        <v>43753.93587962963</v>
      </c>
      <c r="X12" s="85">
        <v>43753</v>
      </c>
      <c r="Y12" s="87" t="s">
        <v>356</v>
      </c>
      <c r="Z12" s="83" t="s">
        <v>396</v>
      </c>
      <c r="AA12" s="79"/>
      <c r="AB12" s="79"/>
      <c r="AC12" s="87" t="s">
        <v>435</v>
      </c>
      <c r="AD12" s="79"/>
      <c r="AE12" s="79" t="b">
        <v>0</v>
      </c>
      <c r="AF12" s="79">
        <v>0</v>
      </c>
      <c r="AG12" s="87" t="s">
        <v>472</v>
      </c>
      <c r="AH12" s="79" t="b">
        <v>0</v>
      </c>
      <c r="AI12" s="79" t="s">
        <v>474</v>
      </c>
      <c r="AJ12" s="79"/>
      <c r="AK12" s="87" t="s">
        <v>472</v>
      </c>
      <c r="AL12" s="79" t="b">
        <v>0</v>
      </c>
      <c r="AM12" s="79">
        <v>15</v>
      </c>
      <c r="AN12" s="87" t="s">
        <v>462</v>
      </c>
      <c r="AO12" s="79" t="s">
        <v>482</v>
      </c>
      <c r="AP12" s="79" t="b">
        <v>0</v>
      </c>
      <c r="AQ12" s="87" t="s">
        <v>462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1</v>
      </c>
      <c r="BG12" s="49">
        <v>3.225806451612903</v>
      </c>
      <c r="BH12" s="48">
        <v>0</v>
      </c>
      <c r="BI12" s="49">
        <v>0</v>
      </c>
      <c r="BJ12" s="48">
        <v>0</v>
      </c>
      <c r="BK12" s="49">
        <v>0</v>
      </c>
      <c r="BL12" s="48">
        <v>30</v>
      </c>
      <c r="BM12" s="49">
        <v>96.7741935483871</v>
      </c>
      <c r="BN12" s="48">
        <v>31</v>
      </c>
    </row>
    <row r="13" spans="1:66" ht="15">
      <c r="A13" s="64" t="s">
        <v>218</v>
      </c>
      <c r="B13" s="64" t="s">
        <v>241</v>
      </c>
      <c r="C13" s="65" t="s">
        <v>1296</v>
      </c>
      <c r="D13" s="66">
        <v>3</v>
      </c>
      <c r="E13" s="67" t="s">
        <v>132</v>
      </c>
      <c r="F13" s="68">
        <v>32</v>
      </c>
      <c r="G13" s="65"/>
      <c r="H13" s="69"/>
      <c r="I13" s="70"/>
      <c r="J13" s="70"/>
      <c r="K13" s="34" t="s">
        <v>65</v>
      </c>
      <c r="L13" s="77">
        <v>13</v>
      </c>
      <c r="M13" s="77"/>
      <c r="N13" s="72"/>
      <c r="O13" s="79" t="s">
        <v>262</v>
      </c>
      <c r="P13" s="81">
        <v>43753.93740740741</v>
      </c>
      <c r="Q13" s="79" t="s">
        <v>267</v>
      </c>
      <c r="R13" s="83" t="s">
        <v>281</v>
      </c>
      <c r="S13" s="79" t="s">
        <v>293</v>
      </c>
      <c r="T13" s="79" t="s">
        <v>251</v>
      </c>
      <c r="U13" s="79"/>
      <c r="V13" s="83" t="s">
        <v>328</v>
      </c>
      <c r="W13" s="81">
        <v>43753.93740740741</v>
      </c>
      <c r="X13" s="85">
        <v>43753</v>
      </c>
      <c r="Y13" s="87" t="s">
        <v>357</v>
      </c>
      <c r="Z13" s="83" t="s">
        <v>397</v>
      </c>
      <c r="AA13" s="79"/>
      <c r="AB13" s="79"/>
      <c r="AC13" s="87" t="s">
        <v>436</v>
      </c>
      <c r="AD13" s="79"/>
      <c r="AE13" s="79" t="b">
        <v>0</v>
      </c>
      <c r="AF13" s="79">
        <v>0</v>
      </c>
      <c r="AG13" s="87" t="s">
        <v>472</v>
      </c>
      <c r="AH13" s="79" t="b">
        <v>0</v>
      </c>
      <c r="AI13" s="79" t="s">
        <v>474</v>
      </c>
      <c r="AJ13" s="79"/>
      <c r="AK13" s="87" t="s">
        <v>472</v>
      </c>
      <c r="AL13" s="79" t="b">
        <v>0</v>
      </c>
      <c r="AM13" s="79">
        <v>15</v>
      </c>
      <c r="AN13" s="87" t="s">
        <v>462</v>
      </c>
      <c r="AO13" s="79" t="s">
        <v>483</v>
      </c>
      <c r="AP13" s="79" t="b">
        <v>0</v>
      </c>
      <c r="AQ13" s="87" t="s">
        <v>462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218</v>
      </c>
      <c r="B14" s="64" t="s">
        <v>249</v>
      </c>
      <c r="C14" s="65" t="s">
        <v>1296</v>
      </c>
      <c r="D14" s="66">
        <v>3</v>
      </c>
      <c r="E14" s="67" t="s">
        <v>132</v>
      </c>
      <c r="F14" s="68">
        <v>32</v>
      </c>
      <c r="G14" s="65"/>
      <c r="H14" s="69"/>
      <c r="I14" s="70"/>
      <c r="J14" s="70"/>
      <c r="K14" s="34" t="s">
        <v>65</v>
      </c>
      <c r="L14" s="77">
        <v>14</v>
      </c>
      <c r="M14" s="77"/>
      <c r="N14" s="72"/>
      <c r="O14" s="79" t="s">
        <v>263</v>
      </c>
      <c r="P14" s="81">
        <v>43753.93740740741</v>
      </c>
      <c r="Q14" s="79" t="s">
        <v>267</v>
      </c>
      <c r="R14" s="83" t="s">
        <v>281</v>
      </c>
      <c r="S14" s="79" t="s">
        <v>293</v>
      </c>
      <c r="T14" s="79" t="s">
        <v>251</v>
      </c>
      <c r="U14" s="79"/>
      <c r="V14" s="83" t="s">
        <v>328</v>
      </c>
      <c r="W14" s="81">
        <v>43753.93740740741</v>
      </c>
      <c r="X14" s="85">
        <v>43753</v>
      </c>
      <c r="Y14" s="87" t="s">
        <v>357</v>
      </c>
      <c r="Z14" s="83" t="s">
        <v>397</v>
      </c>
      <c r="AA14" s="79"/>
      <c r="AB14" s="79"/>
      <c r="AC14" s="87" t="s">
        <v>436</v>
      </c>
      <c r="AD14" s="79"/>
      <c r="AE14" s="79" t="b">
        <v>0</v>
      </c>
      <c r="AF14" s="79">
        <v>0</v>
      </c>
      <c r="AG14" s="87" t="s">
        <v>472</v>
      </c>
      <c r="AH14" s="79" t="b">
        <v>0</v>
      </c>
      <c r="AI14" s="79" t="s">
        <v>474</v>
      </c>
      <c r="AJ14" s="79"/>
      <c r="AK14" s="87" t="s">
        <v>472</v>
      </c>
      <c r="AL14" s="79" t="b">
        <v>0</v>
      </c>
      <c r="AM14" s="79">
        <v>15</v>
      </c>
      <c r="AN14" s="87" t="s">
        <v>462</v>
      </c>
      <c r="AO14" s="79" t="s">
        <v>483</v>
      </c>
      <c r="AP14" s="79" t="b">
        <v>0</v>
      </c>
      <c r="AQ14" s="87" t="s">
        <v>462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5</v>
      </c>
      <c r="BF14" s="48"/>
      <c r="BG14" s="49"/>
      <c r="BH14" s="48"/>
      <c r="BI14" s="49"/>
      <c r="BJ14" s="48"/>
      <c r="BK14" s="49"/>
      <c r="BL14" s="48"/>
      <c r="BM14" s="49"/>
      <c r="BN14" s="48"/>
    </row>
    <row r="15" spans="1:66" ht="15">
      <c r="A15" s="64" t="s">
        <v>218</v>
      </c>
      <c r="B15" s="64" t="s">
        <v>235</v>
      </c>
      <c r="C15" s="65" t="s">
        <v>1296</v>
      </c>
      <c r="D15" s="66">
        <v>3</v>
      </c>
      <c r="E15" s="67" t="s">
        <v>132</v>
      </c>
      <c r="F15" s="68">
        <v>32</v>
      </c>
      <c r="G15" s="65"/>
      <c r="H15" s="69"/>
      <c r="I15" s="70"/>
      <c r="J15" s="70"/>
      <c r="K15" s="34" t="s">
        <v>65</v>
      </c>
      <c r="L15" s="77">
        <v>15</v>
      </c>
      <c r="M15" s="77"/>
      <c r="N15" s="72"/>
      <c r="O15" s="79" t="s">
        <v>263</v>
      </c>
      <c r="P15" s="81">
        <v>43753.93740740741</v>
      </c>
      <c r="Q15" s="79" t="s">
        <v>267</v>
      </c>
      <c r="R15" s="83" t="s">
        <v>281</v>
      </c>
      <c r="S15" s="79" t="s">
        <v>293</v>
      </c>
      <c r="T15" s="79" t="s">
        <v>251</v>
      </c>
      <c r="U15" s="79"/>
      <c r="V15" s="83" t="s">
        <v>328</v>
      </c>
      <c r="W15" s="81">
        <v>43753.93740740741</v>
      </c>
      <c r="X15" s="85">
        <v>43753</v>
      </c>
      <c r="Y15" s="87" t="s">
        <v>357</v>
      </c>
      <c r="Z15" s="83" t="s">
        <v>397</v>
      </c>
      <c r="AA15" s="79"/>
      <c r="AB15" s="79"/>
      <c r="AC15" s="87" t="s">
        <v>436</v>
      </c>
      <c r="AD15" s="79"/>
      <c r="AE15" s="79" t="b">
        <v>0</v>
      </c>
      <c r="AF15" s="79">
        <v>0</v>
      </c>
      <c r="AG15" s="87" t="s">
        <v>472</v>
      </c>
      <c r="AH15" s="79" t="b">
        <v>0</v>
      </c>
      <c r="AI15" s="79" t="s">
        <v>474</v>
      </c>
      <c r="AJ15" s="79"/>
      <c r="AK15" s="87" t="s">
        <v>472</v>
      </c>
      <c r="AL15" s="79" t="b">
        <v>0</v>
      </c>
      <c r="AM15" s="79">
        <v>15</v>
      </c>
      <c r="AN15" s="87" t="s">
        <v>462</v>
      </c>
      <c r="AO15" s="79" t="s">
        <v>483</v>
      </c>
      <c r="AP15" s="79" t="b">
        <v>0</v>
      </c>
      <c r="AQ15" s="87" t="s">
        <v>462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8"/>
      <c r="BG15" s="49"/>
      <c r="BH15" s="48"/>
      <c r="BI15" s="49"/>
      <c r="BJ15" s="48"/>
      <c r="BK15" s="49"/>
      <c r="BL15" s="48"/>
      <c r="BM15" s="49"/>
      <c r="BN15" s="48"/>
    </row>
    <row r="16" spans="1:66" ht="15">
      <c r="A16" s="64" t="s">
        <v>218</v>
      </c>
      <c r="B16" s="64" t="s">
        <v>250</v>
      </c>
      <c r="C16" s="65" t="s">
        <v>1296</v>
      </c>
      <c r="D16" s="66">
        <v>3</v>
      </c>
      <c r="E16" s="67" t="s">
        <v>132</v>
      </c>
      <c r="F16" s="68">
        <v>32</v>
      </c>
      <c r="G16" s="65"/>
      <c r="H16" s="69"/>
      <c r="I16" s="70"/>
      <c r="J16" s="70"/>
      <c r="K16" s="34" t="s">
        <v>65</v>
      </c>
      <c r="L16" s="77">
        <v>16</v>
      </c>
      <c r="M16" s="77"/>
      <c r="N16" s="72"/>
      <c r="O16" s="79" t="s">
        <v>263</v>
      </c>
      <c r="P16" s="81">
        <v>43753.93740740741</v>
      </c>
      <c r="Q16" s="79" t="s">
        <v>267</v>
      </c>
      <c r="R16" s="83" t="s">
        <v>281</v>
      </c>
      <c r="S16" s="79" t="s">
        <v>293</v>
      </c>
      <c r="T16" s="79" t="s">
        <v>251</v>
      </c>
      <c r="U16" s="79"/>
      <c r="V16" s="83" t="s">
        <v>328</v>
      </c>
      <c r="W16" s="81">
        <v>43753.93740740741</v>
      </c>
      <c r="X16" s="85">
        <v>43753</v>
      </c>
      <c r="Y16" s="87" t="s">
        <v>357</v>
      </c>
      <c r="Z16" s="83" t="s">
        <v>397</v>
      </c>
      <c r="AA16" s="79"/>
      <c r="AB16" s="79"/>
      <c r="AC16" s="87" t="s">
        <v>436</v>
      </c>
      <c r="AD16" s="79"/>
      <c r="AE16" s="79" t="b">
        <v>0</v>
      </c>
      <c r="AF16" s="79">
        <v>0</v>
      </c>
      <c r="AG16" s="87" t="s">
        <v>472</v>
      </c>
      <c r="AH16" s="79" t="b">
        <v>0</v>
      </c>
      <c r="AI16" s="79" t="s">
        <v>474</v>
      </c>
      <c r="AJ16" s="79"/>
      <c r="AK16" s="87" t="s">
        <v>472</v>
      </c>
      <c r="AL16" s="79" t="b">
        <v>0</v>
      </c>
      <c r="AM16" s="79">
        <v>15</v>
      </c>
      <c r="AN16" s="87" t="s">
        <v>462</v>
      </c>
      <c r="AO16" s="79" t="s">
        <v>483</v>
      </c>
      <c r="AP16" s="79" t="b">
        <v>0</v>
      </c>
      <c r="AQ16" s="87" t="s">
        <v>462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218</v>
      </c>
      <c r="B17" s="64" t="s">
        <v>251</v>
      </c>
      <c r="C17" s="65" t="s">
        <v>1296</v>
      </c>
      <c r="D17" s="66">
        <v>3</v>
      </c>
      <c r="E17" s="67" t="s">
        <v>132</v>
      </c>
      <c r="F17" s="68">
        <v>32</v>
      </c>
      <c r="G17" s="65"/>
      <c r="H17" s="69"/>
      <c r="I17" s="70"/>
      <c r="J17" s="70"/>
      <c r="K17" s="34" t="s">
        <v>65</v>
      </c>
      <c r="L17" s="77">
        <v>17</v>
      </c>
      <c r="M17" s="77"/>
      <c r="N17" s="72"/>
      <c r="O17" s="79" t="s">
        <v>263</v>
      </c>
      <c r="P17" s="81">
        <v>43753.93740740741</v>
      </c>
      <c r="Q17" s="79" t="s">
        <v>267</v>
      </c>
      <c r="R17" s="83" t="s">
        <v>281</v>
      </c>
      <c r="S17" s="79" t="s">
        <v>293</v>
      </c>
      <c r="T17" s="79" t="s">
        <v>251</v>
      </c>
      <c r="U17" s="79"/>
      <c r="V17" s="83" t="s">
        <v>328</v>
      </c>
      <c r="W17" s="81">
        <v>43753.93740740741</v>
      </c>
      <c r="X17" s="85">
        <v>43753</v>
      </c>
      <c r="Y17" s="87" t="s">
        <v>357</v>
      </c>
      <c r="Z17" s="83" t="s">
        <v>397</v>
      </c>
      <c r="AA17" s="79"/>
      <c r="AB17" s="79"/>
      <c r="AC17" s="87" t="s">
        <v>436</v>
      </c>
      <c r="AD17" s="79"/>
      <c r="AE17" s="79" t="b">
        <v>0</v>
      </c>
      <c r="AF17" s="79">
        <v>0</v>
      </c>
      <c r="AG17" s="87" t="s">
        <v>472</v>
      </c>
      <c r="AH17" s="79" t="b">
        <v>0</v>
      </c>
      <c r="AI17" s="79" t="s">
        <v>474</v>
      </c>
      <c r="AJ17" s="79"/>
      <c r="AK17" s="87" t="s">
        <v>472</v>
      </c>
      <c r="AL17" s="79" t="b">
        <v>0</v>
      </c>
      <c r="AM17" s="79">
        <v>15</v>
      </c>
      <c r="AN17" s="87" t="s">
        <v>462</v>
      </c>
      <c r="AO17" s="79" t="s">
        <v>483</v>
      </c>
      <c r="AP17" s="79" t="b">
        <v>0</v>
      </c>
      <c r="AQ17" s="87" t="s">
        <v>462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218</v>
      </c>
      <c r="B18" s="64" t="s">
        <v>252</v>
      </c>
      <c r="C18" s="65" t="s">
        <v>1296</v>
      </c>
      <c r="D18" s="66">
        <v>3</v>
      </c>
      <c r="E18" s="67" t="s">
        <v>132</v>
      </c>
      <c r="F18" s="68">
        <v>32</v>
      </c>
      <c r="G18" s="65"/>
      <c r="H18" s="69"/>
      <c r="I18" s="70"/>
      <c r="J18" s="70"/>
      <c r="K18" s="34" t="s">
        <v>65</v>
      </c>
      <c r="L18" s="77">
        <v>18</v>
      </c>
      <c r="M18" s="77"/>
      <c r="N18" s="72"/>
      <c r="O18" s="79" t="s">
        <v>263</v>
      </c>
      <c r="P18" s="81">
        <v>43753.93740740741</v>
      </c>
      <c r="Q18" s="79" t="s">
        <v>267</v>
      </c>
      <c r="R18" s="83" t="s">
        <v>281</v>
      </c>
      <c r="S18" s="79" t="s">
        <v>293</v>
      </c>
      <c r="T18" s="79" t="s">
        <v>251</v>
      </c>
      <c r="U18" s="79"/>
      <c r="V18" s="83" t="s">
        <v>328</v>
      </c>
      <c r="W18" s="81">
        <v>43753.93740740741</v>
      </c>
      <c r="X18" s="85">
        <v>43753</v>
      </c>
      <c r="Y18" s="87" t="s">
        <v>357</v>
      </c>
      <c r="Z18" s="83" t="s">
        <v>397</v>
      </c>
      <c r="AA18" s="79"/>
      <c r="AB18" s="79"/>
      <c r="AC18" s="87" t="s">
        <v>436</v>
      </c>
      <c r="AD18" s="79"/>
      <c r="AE18" s="79" t="b">
        <v>0</v>
      </c>
      <c r="AF18" s="79">
        <v>0</v>
      </c>
      <c r="AG18" s="87" t="s">
        <v>472</v>
      </c>
      <c r="AH18" s="79" t="b">
        <v>0</v>
      </c>
      <c r="AI18" s="79" t="s">
        <v>474</v>
      </c>
      <c r="AJ18" s="79"/>
      <c r="AK18" s="87" t="s">
        <v>472</v>
      </c>
      <c r="AL18" s="79" t="b">
        <v>0</v>
      </c>
      <c r="AM18" s="79">
        <v>15</v>
      </c>
      <c r="AN18" s="87" t="s">
        <v>462</v>
      </c>
      <c r="AO18" s="79" t="s">
        <v>483</v>
      </c>
      <c r="AP18" s="79" t="b">
        <v>0</v>
      </c>
      <c r="AQ18" s="87" t="s">
        <v>462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218</v>
      </c>
      <c r="B19" s="64" t="s">
        <v>253</v>
      </c>
      <c r="C19" s="65" t="s">
        <v>1296</v>
      </c>
      <c r="D19" s="66">
        <v>3</v>
      </c>
      <c r="E19" s="67" t="s">
        <v>132</v>
      </c>
      <c r="F19" s="68">
        <v>32</v>
      </c>
      <c r="G19" s="65"/>
      <c r="H19" s="69"/>
      <c r="I19" s="70"/>
      <c r="J19" s="70"/>
      <c r="K19" s="34" t="s">
        <v>65</v>
      </c>
      <c r="L19" s="77">
        <v>19</v>
      </c>
      <c r="M19" s="77"/>
      <c r="N19" s="72"/>
      <c r="O19" s="79" t="s">
        <v>263</v>
      </c>
      <c r="P19" s="81">
        <v>43753.93740740741</v>
      </c>
      <c r="Q19" s="79" t="s">
        <v>267</v>
      </c>
      <c r="R19" s="83" t="s">
        <v>281</v>
      </c>
      <c r="S19" s="79" t="s">
        <v>293</v>
      </c>
      <c r="T19" s="79" t="s">
        <v>251</v>
      </c>
      <c r="U19" s="79"/>
      <c r="V19" s="83" t="s">
        <v>328</v>
      </c>
      <c r="W19" s="81">
        <v>43753.93740740741</v>
      </c>
      <c r="X19" s="85">
        <v>43753</v>
      </c>
      <c r="Y19" s="87" t="s">
        <v>357</v>
      </c>
      <c r="Z19" s="83" t="s">
        <v>397</v>
      </c>
      <c r="AA19" s="79"/>
      <c r="AB19" s="79"/>
      <c r="AC19" s="87" t="s">
        <v>436</v>
      </c>
      <c r="AD19" s="79"/>
      <c r="AE19" s="79" t="b">
        <v>0</v>
      </c>
      <c r="AF19" s="79">
        <v>0</v>
      </c>
      <c r="AG19" s="87" t="s">
        <v>472</v>
      </c>
      <c r="AH19" s="79" t="b">
        <v>0</v>
      </c>
      <c r="AI19" s="79" t="s">
        <v>474</v>
      </c>
      <c r="AJ19" s="79"/>
      <c r="AK19" s="87" t="s">
        <v>472</v>
      </c>
      <c r="AL19" s="79" t="b">
        <v>0</v>
      </c>
      <c r="AM19" s="79">
        <v>15</v>
      </c>
      <c r="AN19" s="87" t="s">
        <v>462</v>
      </c>
      <c r="AO19" s="79" t="s">
        <v>483</v>
      </c>
      <c r="AP19" s="79" t="b">
        <v>0</v>
      </c>
      <c r="AQ19" s="87" t="s">
        <v>462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1</v>
      </c>
      <c r="BG19" s="49">
        <v>3.225806451612903</v>
      </c>
      <c r="BH19" s="48">
        <v>0</v>
      </c>
      <c r="BI19" s="49">
        <v>0</v>
      </c>
      <c r="BJ19" s="48">
        <v>0</v>
      </c>
      <c r="BK19" s="49">
        <v>0</v>
      </c>
      <c r="BL19" s="48">
        <v>30</v>
      </c>
      <c r="BM19" s="49">
        <v>96.7741935483871</v>
      </c>
      <c r="BN19" s="48">
        <v>31</v>
      </c>
    </row>
    <row r="20" spans="1:66" ht="15">
      <c r="A20" s="64" t="s">
        <v>219</v>
      </c>
      <c r="B20" s="64" t="s">
        <v>241</v>
      </c>
      <c r="C20" s="65" t="s">
        <v>1296</v>
      </c>
      <c r="D20" s="66">
        <v>3</v>
      </c>
      <c r="E20" s="67" t="s">
        <v>132</v>
      </c>
      <c r="F20" s="68">
        <v>32</v>
      </c>
      <c r="G20" s="65"/>
      <c r="H20" s="69"/>
      <c r="I20" s="70"/>
      <c r="J20" s="70"/>
      <c r="K20" s="34" t="s">
        <v>65</v>
      </c>
      <c r="L20" s="77">
        <v>20</v>
      </c>
      <c r="M20" s="77"/>
      <c r="N20" s="72"/>
      <c r="O20" s="79" t="s">
        <v>262</v>
      </c>
      <c r="P20" s="81">
        <v>43753.960324074076</v>
      </c>
      <c r="Q20" s="79" t="s">
        <v>267</v>
      </c>
      <c r="R20" s="83" t="s">
        <v>281</v>
      </c>
      <c r="S20" s="79" t="s">
        <v>293</v>
      </c>
      <c r="T20" s="79" t="s">
        <v>251</v>
      </c>
      <c r="U20" s="79"/>
      <c r="V20" s="83" t="s">
        <v>329</v>
      </c>
      <c r="W20" s="81">
        <v>43753.960324074076</v>
      </c>
      <c r="X20" s="85">
        <v>43753</v>
      </c>
      <c r="Y20" s="87" t="s">
        <v>358</v>
      </c>
      <c r="Z20" s="83" t="s">
        <v>398</v>
      </c>
      <c r="AA20" s="79"/>
      <c r="AB20" s="79"/>
      <c r="AC20" s="87" t="s">
        <v>437</v>
      </c>
      <c r="AD20" s="79"/>
      <c r="AE20" s="79" t="b">
        <v>0</v>
      </c>
      <c r="AF20" s="79">
        <v>0</v>
      </c>
      <c r="AG20" s="87" t="s">
        <v>472</v>
      </c>
      <c r="AH20" s="79" t="b">
        <v>0</v>
      </c>
      <c r="AI20" s="79" t="s">
        <v>474</v>
      </c>
      <c r="AJ20" s="79"/>
      <c r="AK20" s="87" t="s">
        <v>472</v>
      </c>
      <c r="AL20" s="79" t="b">
        <v>0</v>
      </c>
      <c r="AM20" s="79">
        <v>15</v>
      </c>
      <c r="AN20" s="87" t="s">
        <v>462</v>
      </c>
      <c r="AO20" s="79" t="s">
        <v>480</v>
      </c>
      <c r="AP20" s="79" t="b">
        <v>0</v>
      </c>
      <c r="AQ20" s="87" t="s">
        <v>462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219</v>
      </c>
      <c r="B21" s="64" t="s">
        <v>249</v>
      </c>
      <c r="C21" s="65" t="s">
        <v>1296</v>
      </c>
      <c r="D21" s="66">
        <v>3</v>
      </c>
      <c r="E21" s="67" t="s">
        <v>132</v>
      </c>
      <c r="F21" s="68">
        <v>32</v>
      </c>
      <c r="G21" s="65"/>
      <c r="H21" s="69"/>
      <c r="I21" s="70"/>
      <c r="J21" s="70"/>
      <c r="K21" s="34" t="s">
        <v>65</v>
      </c>
      <c r="L21" s="77">
        <v>21</v>
      </c>
      <c r="M21" s="77"/>
      <c r="N21" s="72"/>
      <c r="O21" s="79" t="s">
        <v>263</v>
      </c>
      <c r="P21" s="81">
        <v>43753.960324074076</v>
      </c>
      <c r="Q21" s="79" t="s">
        <v>267</v>
      </c>
      <c r="R21" s="83" t="s">
        <v>281</v>
      </c>
      <c r="S21" s="79" t="s">
        <v>293</v>
      </c>
      <c r="T21" s="79" t="s">
        <v>251</v>
      </c>
      <c r="U21" s="79"/>
      <c r="V21" s="83" t="s">
        <v>329</v>
      </c>
      <c r="W21" s="81">
        <v>43753.960324074076</v>
      </c>
      <c r="X21" s="85">
        <v>43753</v>
      </c>
      <c r="Y21" s="87" t="s">
        <v>358</v>
      </c>
      <c r="Z21" s="83" t="s">
        <v>398</v>
      </c>
      <c r="AA21" s="79"/>
      <c r="AB21" s="79"/>
      <c r="AC21" s="87" t="s">
        <v>437</v>
      </c>
      <c r="AD21" s="79"/>
      <c r="AE21" s="79" t="b">
        <v>0</v>
      </c>
      <c r="AF21" s="79">
        <v>0</v>
      </c>
      <c r="AG21" s="87" t="s">
        <v>472</v>
      </c>
      <c r="AH21" s="79" t="b">
        <v>0</v>
      </c>
      <c r="AI21" s="79" t="s">
        <v>474</v>
      </c>
      <c r="AJ21" s="79"/>
      <c r="AK21" s="87" t="s">
        <v>472</v>
      </c>
      <c r="AL21" s="79" t="b">
        <v>0</v>
      </c>
      <c r="AM21" s="79">
        <v>15</v>
      </c>
      <c r="AN21" s="87" t="s">
        <v>462</v>
      </c>
      <c r="AO21" s="79" t="s">
        <v>480</v>
      </c>
      <c r="AP21" s="79" t="b">
        <v>0</v>
      </c>
      <c r="AQ21" s="87" t="s">
        <v>462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5</v>
      </c>
      <c r="BF21" s="48"/>
      <c r="BG21" s="49"/>
      <c r="BH21" s="48"/>
      <c r="BI21" s="49"/>
      <c r="BJ21" s="48"/>
      <c r="BK21" s="49"/>
      <c r="BL21" s="48"/>
      <c r="BM21" s="49"/>
      <c r="BN21" s="48"/>
    </row>
    <row r="22" spans="1:66" ht="15">
      <c r="A22" s="64" t="s">
        <v>219</v>
      </c>
      <c r="B22" s="64" t="s">
        <v>235</v>
      </c>
      <c r="C22" s="65" t="s">
        <v>1296</v>
      </c>
      <c r="D22" s="66">
        <v>3</v>
      </c>
      <c r="E22" s="67" t="s">
        <v>132</v>
      </c>
      <c r="F22" s="68">
        <v>32</v>
      </c>
      <c r="G22" s="65"/>
      <c r="H22" s="69"/>
      <c r="I22" s="70"/>
      <c r="J22" s="70"/>
      <c r="K22" s="34" t="s">
        <v>65</v>
      </c>
      <c r="L22" s="77">
        <v>22</v>
      </c>
      <c r="M22" s="77"/>
      <c r="N22" s="72"/>
      <c r="O22" s="79" t="s">
        <v>263</v>
      </c>
      <c r="P22" s="81">
        <v>43753.960324074076</v>
      </c>
      <c r="Q22" s="79" t="s">
        <v>267</v>
      </c>
      <c r="R22" s="83" t="s">
        <v>281</v>
      </c>
      <c r="S22" s="79" t="s">
        <v>293</v>
      </c>
      <c r="T22" s="79" t="s">
        <v>251</v>
      </c>
      <c r="U22" s="79"/>
      <c r="V22" s="83" t="s">
        <v>329</v>
      </c>
      <c r="W22" s="81">
        <v>43753.960324074076</v>
      </c>
      <c r="X22" s="85">
        <v>43753</v>
      </c>
      <c r="Y22" s="87" t="s">
        <v>358</v>
      </c>
      <c r="Z22" s="83" t="s">
        <v>398</v>
      </c>
      <c r="AA22" s="79"/>
      <c r="AB22" s="79"/>
      <c r="AC22" s="87" t="s">
        <v>437</v>
      </c>
      <c r="AD22" s="79"/>
      <c r="AE22" s="79" t="b">
        <v>0</v>
      </c>
      <c r="AF22" s="79">
        <v>0</v>
      </c>
      <c r="AG22" s="87" t="s">
        <v>472</v>
      </c>
      <c r="AH22" s="79" t="b">
        <v>0</v>
      </c>
      <c r="AI22" s="79" t="s">
        <v>474</v>
      </c>
      <c r="AJ22" s="79"/>
      <c r="AK22" s="87" t="s">
        <v>472</v>
      </c>
      <c r="AL22" s="79" t="b">
        <v>0</v>
      </c>
      <c r="AM22" s="79">
        <v>15</v>
      </c>
      <c r="AN22" s="87" t="s">
        <v>462</v>
      </c>
      <c r="AO22" s="79" t="s">
        <v>480</v>
      </c>
      <c r="AP22" s="79" t="b">
        <v>0</v>
      </c>
      <c r="AQ22" s="87" t="s">
        <v>462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8"/>
      <c r="BG22" s="49"/>
      <c r="BH22" s="48"/>
      <c r="BI22" s="49"/>
      <c r="BJ22" s="48"/>
      <c r="BK22" s="49"/>
      <c r="BL22" s="48"/>
      <c r="BM22" s="49"/>
      <c r="BN22" s="48"/>
    </row>
    <row r="23" spans="1:66" ht="15">
      <c r="A23" s="64" t="s">
        <v>219</v>
      </c>
      <c r="B23" s="64" t="s">
        <v>250</v>
      </c>
      <c r="C23" s="65" t="s">
        <v>1296</v>
      </c>
      <c r="D23" s="66">
        <v>3</v>
      </c>
      <c r="E23" s="67" t="s">
        <v>132</v>
      </c>
      <c r="F23" s="68">
        <v>32</v>
      </c>
      <c r="G23" s="65"/>
      <c r="H23" s="69"/>
      <c r="I23" s="70"/>
      <c r="J23" s="70"/>
      <c r="K23" s="34" t="s">
        <v>65</v>
      </c>
      <c r="L23" s="77">
        <v>23</v>
      </c>
      <c r="M23" s="77"/>
      <c r="N23" s="72"/>
      <c r="O23" s="79" t="s">
        <v>263</v>
      </c>
      <c r="P23" s="81">
        <v>43753.960324074076</v>
      </c>
      <c r="Q23" s="79" t="s">
        <v>267</v>
      </c>
      <c r="R23" s="83" t="s">
        <v>281</v>
      </c>
      <c r="S23" s="79" t="s">
        <v>293</v>
      </c>
      <c r="T23" s="79" t="s">
        <v>251</v>
      </c>
      <c r="U23" s="79"/>
      <c r="V23" s="83" t="s">
        <v>329</v>
      </c>
      <c r="W23" s="81">
        <v>43753.960324074076</v>
      </c>
      <c r="X23" s="85">
        <v>43753</v>
      </c>
      <c r="Y23" s="87" t="s">
        <v>358</v>
      </c>
      <c r="Z23" s="83" t="s">
        <v>398</v>
      </c>
      <c r="AA23" s="79"/>
      <c r="AB23" s="79"/>
      <c r="AC23" s="87" t="s">
        <v>437</v>
      </c>
      <c r="AD23" s="79"/>
      <c r="AE23" s="79" t="b">
        <v>0</v>
      </c>
      <c r="AF23" s="79">
        <v>0</v>
      </c>
      <c r="AG23" s="87" t="s">
        <v>472</v>
      </c>
      <c r="AH23" s="79" t="b">
        <v>0</v>
      </c>
      <c r="AI23" s="79" t="s">
        <v>474</v>
      </c>
      <c r="AJ23" s="79"/>
      <c r="AK23" s="87" t="s">
        <v>472</v>
      </c>
      <c r="AL23" s="79" t="b">
        <v>0</v>
      </c>
      <c r="AM23" s="79">
        <v>15</v>
      </c>
      <c r="AN23" s="87" t="s">
        <v>462</v>
      </c>
      <c r="AO23" s="79" t="s">
        <v>480</v>
      </c>
      <c r="AP23" s="79" t="b">
        <v>0</v>
      </c>
      <c r="AQ23" s="87" t="s">
        <v>462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219</v>
      </c>
      <c r="B24" s="64" t="s">
        <v>251</v>
      </c>
      <c r="C24" s="65" t="s">
        <v>1296</v>
      </c>
      <c r="D24" s="66">
        <v>3</v>
      </c>
      <c r="E24" s="67" t="s">
        <v>132</v>
      </c>
      <c r="F24" s="68">
        <v>32</v>
      </c>
      <c r="G24" s="65"/>
      <c r="H24" s="69"/>
      <c r="I24" s="70"/>
      <c r="J24" s="70"/>
      <c r="K24" s="34" t="s">
        <v>65</v>
      </c>
      <c r="L24" s="77">
        <v>24</v>
      </c>
      <c r="M24" s="77"/>
      <c r="N24" s="72"/>
      <c r="O24" s="79" t="s">
        <v>263</v>
      </c>
      <c r="P24" s="81">
        <v>43753.960324074076</v>
      </c>
      <c r="Q24" s="79" t="s">
        <v>267</v>
      </c>
      <c r="R24" s="83" t="s">
        <v>281</v>
      </c>
      <c r="S24" s="79" t="s">
        <v>293</v>
      </c>
      <c r="T24" s="79" t="s">
        <v>251</v>
      </c>
      <c r="U24" s="79"/>
      <c r="V24" s="83" t="s">
        <v>329</v>
      </c>
      <c r="W24" s="81">
        <v>43753.960324074076</v>
      </c>
      <c r="X24" s="85">
        <v>43753</v>
      </c>
      <c r="Y24" s="87" t="s">
        <v>358</v>
      </c>
      <c r="Z24" s="83" t="s">
        <v>398</v>
      </c>
      <c r="AA24" s="79"/>
      <c r="AB24" s="79"/>
      <c r="AC24" s="87" t="s">
        <v>437</v>
      </c>
      <c r="AD24" s="79"/>
      <c r="AE24" s="79" t="b">
        <v>0</v>
      </c>
      <c r="AF24" s="79">
        <v>0</v>
      </c>
      <c r="AG24" s="87" t="s">
        <v>472</v>
      </c>
      <c r="AH24" s="79" t="b">
        <v>0</v>
      </c>
      <c r="AI24" s="79" t="s">
        <v>474</v>
      </c>
      <c r="AJ24" s="79"/>
      <c r="AK24" s="87" t="s">
        <v>472</v>
      </c>
      <c r="AL24" s="79" t="b">
        <v>0</v>
      </c>
      <c r="AM24" s="79">
        <v>15</v>
      </c>
      <c r="AN24" s="87" t="s">
        <v>462</v>
      </c>
      <c r="AO24" s="79" t="s">
        <v>480</v>
      </c>
      <c r="AP24" s="79" t="b">
        <v>0</v>
      </c>
      <c r="AQ24" s="87" t="s">
        <v>462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219</v>
      </c>
      <c r="B25" s="64" t="s">
        <v>252</v>
      </c>
      <c r="C25" s="65" t="s">
        <v>1296</v>
      </c>
      <c r="D25" s="66">
        <v>3</v>
      </c>
      <c r="E25" s="67" t="s">
        <v>132</v>
      </c>
      <c r="F25" s="68">
        <v>32</v>
      </c>
      <c r="G25" s="65"/>
      <c r="H25" s="69"/>
      <c r="I25" s="70"/>
      <c r="J25" s="70"/>
      <c r="K25" s="34" t="s">
        <v>65</v>
      </c>
      <c r="L25" s="77">
        <v>25</v>
      </c>
      <c r="M25" s="77"/>
      <c r="N25" s="72"/>
      <c r="O25" s="79" t="s">
        <v>263</v>
      </c>
      <c r="P25" s="81">
        <v>43753.960324074076</v>
      </c>
      <c r="Q25" s="79" t="s">
        <v>267</v>
      </c>
      <c r="R25" s="83" t="s">
        <v>281</v>
      </c>
      <c r="S25" s="79" t="s">
        <v>293</v>
      </c>
      <c r="T25" s="79" t="s">
        <v>251</v>
      </c>
      <c r="U25" s="79"/>
      <c r="V25" s="83" t="s">
        <v>329</v>
      </c>
      <c r="W25" s="81">
        <v>43753.960324074076</v>
      </c>
      <c r="X25" s="85">
        <v>43753</v>
      </c>
      <c r="Y25" s="87" t="s">
        <v>358</v>
      </c>
      <c r="Z25" s="83" t="s">
        <v>398</v>
      </c>
      <c r="AA25" s="79"/>
      <c r="AB25" s="79"/>
      <c r="AC25" s="87" t="s">
        <v>437</v>
      </c>
      <c r="AD25" s="79"/>
      <c r="AE25" s="79" t="b">
        <v>0</v>
      </c>
      <c r="AF25" s="79">
        <v>0</v>
      </c>
      <c r="AG25" s="87" t="s">
        <v>472</v>
      </c>
      <c r="AH25" s="79" t="b">
        <v>0</v>
      </c>
      <c r="AI25" s="79" t="s">
        <v>474</v>
      </c>
      <c r="AJ25" s="79"/>
      <c r="AK25" s="87" t="s">
        <v>472</v>
      </c>
      <c r="AL25" s="79" t="b">
        <v>0</v>
      </c>
      <c r="AM25" s="79">
        <v>15</v>
      </c>
      <c r="AN25" s="87" t="s">
        <v>462</v>
      </c>
      <c r="AO25" s="79" t="s">
        <v>480</v>
      </c>
      <c r="AP25" s="79" t="b">
        <v>0</v>
      </c>
      <c r="AQ25" s="87" t="s">
        <v>462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219</v>
      </c>
      <c r="B26" s="64" t="s">
        <v>253</v>
      </c>
      <c r="C26" s="65" t="s">
        <v>1296</v>
      </c>
      <c r="D26" s="66">
        <v>3</v>
      </c>
      <c r="E26" s="67" t="s">
        <v>132</v>
      </c>
      <c r="F26" s="68">
        <v>32</v>
      </c>
      <c r="G26" s="65"/>
      <c r="H26" s="69"/>
      <c r="I26" s="70"/>
      <c r="J26" s="70"/>
      <c r="K26" s="34" t="s">
        <v>65</v>
      </c>
      <c r="L26" s="77">
        <v>26</v>
      </c>
      <c r="M26" s="77"/>
      <c r="N26" s="72"/>
      <c r="O26" s="79" t="s">
        <v>263</v>
      </c>
      <c r="P26" s="81">
        <v>43753.960324074076</v>
      </c>
      <c r="Q26" s="79" t="s">
        <v>267</v>
      </c>
      <c r="R26" s="83" t="s">
        <v>281</v>
      </c>
      <c r="S26" s="79" t="s">
        <v>293</v>
      </c>
      <c r="T26" s="79" t="s">
        <v>251</v>
      </c>
      <c r="U26" s="79"/>
      <c r="V26" s="83" t="s">
        <v>329</v>
      </c>
      <c r="W26" s="81">
        <v>43753.960324074076</v>
      </c>
      <c r="X26" s="85">
        <v>43753</v>
      </c>
      <c r="Y26" s="87" t="s">
        <v>358</v>
      </c>
      <c r="Z26" s="83" t="s">
        <v>398</v>
      </c>
      <c r="AA26" s="79"/>
      <c r="AB26" s="79"/>
      <c r="AC26" s="87" t="s">
        <v>437</v>
      </c>
      <c r="AD26" s="79"/>
      <c r="AE26" s="79" t="b">
        <v>0</v>
      </c>
      <c r="AF26" s="79">
        <v>0</v>
      </c>
      <c r="AG26" s="87" t="s">
        <v>472</v>
      </c>
      <c r="AH26" s="79" t="b">
        <v>0</v>
      </c>
      <c r="AI26" s="79" t="s">
        <v>474</v>
      </c>
      <c r="AJ26" s="79"/>
      <c r="AK26" s="87" t="s">
        <v>472</v>
      </c>
      <c r="AL26" s="79" t="b">
        <v>0</v>
      </c>
      <c r="AM26" s="79">
        <v>15</v>
      </c>
      <c r="AN26" s="87" t="s">
        <v>462</v>
      </c>
      <c r="AO26" s="79" t="s">
        <v>480</v>
      </c>
      <c r="AP26" s="79" t="b">
        <v>0</v>
      </c>
      <c r="AQ26" s="87" t="s">
        <v>462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3.225806451612903</v>
      </c>
      <c r="BH26" s="48">
        <v>0</v>
      </c>
      <c r="BI26" s="49">
        <v>0</v>
      </c>
      <c r="BJ26" s="48">
        <v>0</v>
      </c>
      <c r="BK26" s="49">
        <v>0</v>
      </c>
      <c r="BL26" s="48">
        <v>30</v>
      </c>
      <c r="BM26" s="49">
        <v>96.7741935483871</v>
      </c>
      <c r="BN26" s="48">
        <v>31</v>
      </c>
    </row>
    <row r="27" spans="1:66" ht="15">
      <c r="A27" s="64" t="s">
        <v>220</v>
      </c>
      <c r="B27" s="64" t="s">
        <v>241</v>
      </c>
      <c r="C27" s="65" t="s">
        <v>1296</v>
      </c>
      <c r="D27" s="66">
        <v>3</v>
      </c>
      <c r="E27" s="67" t="s">
        <v>132</v>
      </c>
      <c r="F27" s="68">
        <v>32</v>
      </c>
      <c r="G27" s="65"/>
      <c r="H27" s="69"/>
      <c r="I27" s="70"/>
      <c r="J27" s="70"/>
      <c r="K27" s="34" t="s">
        <v>65</v>
      </c>
      <c r="L27" s="77">
        <v>27</v>
      </c>
      <c r="M27" s="77"/>
      <c r="N27" s="72"/>
      <c r="O27" s="79" t="s">
        <v>262</v>
      </c>
      <c r="P27" s="81">
        <v>43753.96076388889</v>
      </c>
      <c r="Q27" s="79" t="s">
        <v>267</v>
      </c>
      <c r="R27" s="83" t="s">
        <v>281</v>
      </c>
      <c r="S27" s="79" t="s">
        <v>293</v>
      </c>
      <c r="T27" s="79" t="s">
        <v>251</v>
      </c>
      <c r="U27" s="79"/>
      <c r="V27" s="83" t="s">
        <v>330</v>
      </c>
      <c r="W27" s="81">
        <v>43753.96076388889</v>
      </c>
      <c r="X27" s="85">
        <v>43753</v>
      </c>
      <c r="Y27" s="87" t="s">
        <v>359</v>
      </c>
      <c r="Z27" s="83" t="s">
        <v>399</v>
      </c>
      <c r="AA27" s="79"/>
      <c r="AB27" s="79"/>
      <c r="AC27" s="87" t="s">
        <v>438</v>
      </c>
      <c r="AD27" s="79"/>
      <c r="AE27" s="79" t="b">
        <v>0</v>
      </c>
      <c r="AF27" s="79">
        <v>0</v>
      </c>
      <c r="AG27" s="87" t="s">
        <v>472</v>
      </c>
      <c r="AH27" s="79" t="b">
        <v>0</v>
      </c>
      <c r="AI27" s="79" t="s">
        <v>474</v>
      </c>
      <c r="AJ27" s="79"/>
      <c r="AK27" s="87" t="s">
        <v>472</v>
      </c>
      <c r="AL27" s="79" t="b">
        <v>0</v>
      </c>
      <c r="AM27" s="79">
        <v>15</v>
      </c>
      <c r="AN27" s="87" t="s">
        <v>462</v>
      </c>
      <c r="AO27" s="79" t="s">
        <v>484</v>
      </c>
      <c r="AP27" s="79" t="b">
        <v>0</v>
      </c>
      <c r="AQ27" s="87" t="s">
        <v>462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220</v>
      </c>
      <c r="B28" s="64" t="s">
        <v>249</v>
      </c>
      <c r="C28" s="65" t="s">
        <v>1296</v>
      </c>
      <c r="D28" s="66">
        <v>3</v>
      </c>
      <c r="E28" s="67" t="s">
        <v>132</v>
      </c>
      <c r="F28" s="68">
        <v>32</v>
      </c>
      <c r="G28" s="65"/>
      <c r="H28" s="69"/>
      <c r="I28" s="70"/>
      <c r="J28" s="70"/>
      <c r="K28" s="34" t="s">
        <v>65</v>
      </c>
      <c r="L28" s="77">
        <v>28</v>
      </c>
      <c r="M28" s="77"/>
      <c r="N28" s="72"/>
      <c r="O28" s="79" t="s">
        <v>263</v>
      </c>
      <c r="P28" s="81">
        <v>43753.96076388889</v>
      </c>
      <c r="Q28" s="79" t="s">
        <v>267</v>
      </c>
      <c r="R28" s="83" t="s">
        <v>281</v>
      </c>
      <c r="S28" s="79" t="s">
        <v>293</v>
      </c>
      <c r="T28" s="79" t="s">
        <v>251</v>
      </c>
      <c r="U28" s="79"/>
      <c r="V28" s="83" t="s">
        <v>330</v>
      </c>
      <c r="W28" s="81">
        <v>43753.96076388889</v>
      </c>
      <c r="X28" s="85">
        <v>43753</v>
      </c>
      <c r="Y28" s="87" t="s">
        <v>359</v>
      </c>
      <c r="Z28" s="83" t="s">
        <v>399</v>
      </c>
      <c r="AA28" s="79"/>
      <c r="AB28" s="79"/>
      <c r="AC28" s="87" t="s">
        <v>438</v>
      </c>
      <c r="AD28" s="79"/>
      <c r="AE28" s="79" t="b">
        <v>0</v>
      </c>
      <c r="AF28" s="79">
        <v>0</v>
      </c>
      <c r="AG28" s="87" t="s">
        <v>472</v>
      </c>
      <c r="AH28" s="79" t="b">
        <v>0</v>
      </c>
      <c r="AI28" s="79" t="s">
        <v>474</v>
      </c>
      <c r="AJ28" s="79"/>
      <c r="AK28" s="87" t="s">
        <v>472</v>
      </c>
      <c r="AL28" s="79" t="b">
        <v>0</v>
      </c>
      <c r="AM28" s="79">
        <v>15</v>
      </c>
      <c r="AN28" s="87" t="s">
        <v>462</v>
      </c>
      <c r="AO28" s="79" t="s">
        <v>484</v>
      </c>
      <c r="AP28" s="79" t="b">
        <v>0</v>
      </c>
      <c r="AQ28" s="87" t="s">
        <v>462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5</v>
      </c>
      <c r="BF28" s="48"/>
      <c r="BG28" s="49"/>
      <c r="BH28" s="48"/>
      <c r="BI28" s="49"/>
      <c r="BJ28" s="48"/>
      <c r="BK28" s="49"/>
      <c r="BL28" s="48"/>
      <c r="BM28" s="49"/>
      <c r="BN28" s="48"/>
    </row>
    <row r="29" spans="1:66" ht="15">
      <c r="A29" s="64" t="s">
        <v>220</v>
      </c>
      <c r="B29" s="64" t="s">
        <v>235</v>
      </c>
      <c r="C29" s="65" t="s">
        <v>1296</v>
      </c>
      <c r="D29" s="66">
        <v>3</v>
      </c>
      <c r="E29" s="67" t="s">
        <v>132</v>
      </c>
      <c r="F29" s="68">
        <v>32</v>
      </c>
      <c r="G29" s="65"/>
      <c r="H29" s="69"/>
      <c r="I29" s="70"/>
      <c r="J29" s="70"/>
      <c r="K29" s="34" t="s">
        <v>65</v>
      </c>
      <c r="L29" s="77">
        <v>29</v>
      </c>
      <c r="M29" s="77"/>
      <c r="N29" s="72"/>
      <c r="O29" s="79" t="s">
        <v>263</v>
      </c>
      <c r="P29" s="81">
        <v>43753.96076388889</v>
      </c>
      <c r="Q29" s="79" t="s">
        <v>267</v>
      </c>
      <c r="R29" s="83" t="s">
        <v>281</v>
      </c>
      <c r="S29" s="79" t="s">
        <v>293</v>
      </c>
      <c r="T29" s="79" t="s">
        <v>251</v>
      </c>
      <c r="U29" s="79"/>
      <c r="V29" s="83" t="s">
        <v>330</v>
      </c>
      <c r="W29" s="81">
        <v>43753.96076388889</v>
      </c>
      <c r="X29" s="85">
        <v>43753</v>
      </c>
      <c r="Y29" s="87" t="s">
        <v>359</v>
      </c>
      <c r="Z29" s="83" t="s">
        <v>399</v>
      </c>
      <c r="AA29" s="79"/>
      <c r="AB29" s="79"/>
      <c r="AC29" s="87" t="s">
        <v>438</v>
      </c>
      <c r="AD29" s="79"/>
      <c r="AE29" s="79" t="b">
        <v>0</v>
      </c>
      <c r="AF29" s="79">
        <v>0</v>
      </c>
      <c r="AG29" s="87" t="s">
        <v>472</v>
      </c>
      <c r="AH29" s="79" t="b">
        <v>0</v>
      </c>
      <c r="AI29" s="79" t="s">
        <v>474</v>
      </c>
      <c r="AJ29" s="79"/>
      <c r="AK29" s="87" t="s">
        <v>472</v>
      </c>
      <c r="AL29" s="79" t="b">
        <v>0</v>
      </c>
      <c r="AM29" s="79">
        <v>15</v>
      </c>
      <c r="AN29" s="87" t="s">
        <v>462</v>
      </c>
      <c r="AO29" s="79" t="s">
        <v>484</v>
      </c>
      <c r="AP29" s="79" t="b">
        <v>0</v>
      </c>
      <c r="AQ29" s="87" t="s">
        <v>462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8"/>
      <c r="BG29" s="49"/>
      <c r="BH29" s="48"/>
      <c r="BI29" s="49"/>
      <c r="BJ29" s="48"/>
      <c r="BK29" s="49"/>
      <c r="BL29" s="48"/>
      <c r="BM29" s="49"/>
      <c r="BN29" s="48"/>
    </row>
    <row r="30" spans="1:66" ht="15">
      <c r="A30" s="64" t="s">
        <v>220</v>
      </c>
      <c r="B30" s="64" t="s">
        <v>250</v>
      </c>
      <c r="C30" s="65" t="s">
        <v>1296</v>
      </c>
      <c r="D30" s="66">
        <v>3</v>
      </c>
      <c r="E30" s="67" t="s">
        <v>132</v>
      </c>
      <c r="F30" s="68">
        <v>32</v>
      </c>
      <c r="G30" s="65"/>
      <c r="H30" s="69"/>
      <c r="I30" s="70"/>
      <c r="J30" s="70"/>
      <c r="K30" s="34" t="s">
        <v>65</v>
      </c>
      <c r="L30" s="77">
        <v>30</v>
      </c>
      <c r="M30" s="77"/>
      <c r="N30" s="72"/>
      <c r="O30" s="79" t="s">
        <v>263</v>
      </c>
      <c r="P30" s="81">
        <v>43753.96076388889</v>
      </c>
      <c r="Q30" s="79" t="s">
        <v>267</v>
      </c>
      <c r="R30" s="83" t="s">
        <v>281</v>
      </c>
      <c r="S30" s="79" t="s">
        <v>293</v>
      </c>
      <c r="T30" s="79" t="s">
        <v>251</v>
      </c>
      <c r="U30" s="79"/>
      <c r="V30" s="83" t="s">
        <v>330</v>
      </c>
      <c r="W30" s="81">
        <v>43753.96076388889</v>
      </c>
      <c r="X30" s="85">
        <v>43753</v>
      </c>
      <c r="Y30" s="87" t="s">
        <v>359</v>
      </c>
      <c r="Z30" s="83" t="s">
        <v>399</v>
      </c>
      <c r="AA30" s="79"/>
      <c r="AB30" s="79"/>
      <c r="AC30" s="87" t="s">
        <v>438</v>
      </c>
      <c r="AD30" s="79"/>
      <c r="AE30" s="79" t="b">
        <v>0</v>
      </c>
      <c r="AF30" s="79">
        <v>0</v>
      </c>
      <c r="AG30" s="87" t="s">
        <v>472</v>
      </c>
      <c r="AH30" s="79" t="b">
        <v>0</v>
      </c>
      <c r="AI30" s="79" t="s">
        <v>474</v>
      </c>
      <c r="AJ30" s="79"/>
      <c r="AK30" s="87" t="s">
        <v>472</v>
      </c>
      <c r="AL30" s="79" t="b">
        <v>0</v>
      </c>
      <c r="AM30" s="79">
        <v>15</v>
      </c>
      <c r="AN30" s="87" t="s">
        <v>462</v>
      </c>
      <c r="AO30" s="79" t="s">
        <v>484</v>
      </c>
      <c r="AP30" s="79" t="b">
        <v>0</v>
      </c>
      <c r="AQ30" s="87" t="s">
        <v>462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220</v>
      </c>
      <c r="B31" s="64" t="s">
        <v>251</v>
      </c>
      <c r="C31" s="65" t="s">
        <v>1296</v>
      </c>
      <c r="D31" s="66">
        <v>3</v>
      </c>
      <c r="E31" s="67" t="s">
        <v>132</v>
      </c>
      <c r="F31" s="68">
        <v>32</v>
      </c>
      <c r="G31" s="65"/>
      <c r="H31" s="69"/>
      <c r="I31" s="70"/>
      <c r="J31" s="70"/>
      <c r="K31" s="34" t="s">
        <v>65</v>
      </c>
      <c r="L31" s="77">
        <v>31</v>
      </c>
      <c r="M31" s="77"/>
      <c r="N31" s="72"/>
      <c r="O31" s="79" t="s">
        <v>263</v>
      </c>
      <c r="P31" s="81">
        <v>43753.96076388889</v>
      </c>
      <c r="Q31" s="79" t="s">
        <v>267</v>
      </c>
      <c r="R31" s="83" t="s">
        <v>281</v>
      </c>
      <c r="S31" s="79" t="s">
        <v>293</v>
      </c>
      <c r="T31" s="79" t="s">
        <v>251</v>
      </c>
      <c r="U31" s="79"/>
      <c r="V31" s="83" t="s">
        <v>330</v>
      </c>
      <c r="W31" s="81">
        <v>43753.96076388889</v>
      </c>
      <c r="X31" s="85">
        <v>43753</v>
      </c>
      <c r="Y31" s="87" t="s">
        <v>359</v>
      </c>
      <c r="Z31" s="83" t="s">
        <v>399</v>
      </c>
      <c r="AA31" s="79"/>
      <c r="AB31" s="79"/>
      <c r="AC31" s="87" t="s">
        <v>438</v>
      </c>
      <c r="AD31" s="79"/>
      <c r="AE31" s="79" t="b">
        <v>0</v>
      </c>
      <c r="AF31" s="79">
        <v>0</v>
      </c>
      <c r="AG31" s="87" t="s">
        <v>472</v>
      </c>
      <c r="AH31" s="79" t="b">
        <v>0</v>
      </c>
      <c r="AI31" s="79" t="s">
        <v>474</v>
      </c>
      <c r="AJ31" s="79"/>
      <c r="AK31" s="87" t="s">
        <v>472</v>
      </c>
      <c r="AL31" s="79" t="b">
        <v>0</v>
      </c>
      <c r="AM31" s="79">
        <v>15</v>
      </c>
      <c r="AN31" s="87" t="s">
        <v>462</v>
      </c>
      <c r="AO31" s="79" t="s">
        <v>484</v>
      </c>
      <c r="AP31" s="79" t="b">
        <v>0</v>
      </c>
      <c r="AQ31" s="87" t="s">
        <v>462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220</v>
      </c>
      <c r="B32" s="64" t="s">
        <v>252</v>
      </c>
      <c r="C32" s="65" t="s">
        <v>1296</v>
      </c>
      <c r="D32" s="66">
        <v>3</v>
      </c>
      <c r="E32" s="67" t="s">
        <v>132</v>
      </c>
      <c r="F32" s="68">
        <v>32</v>
      </c>
      <c r="G32" s="65"/>
      <c r="H32" s="69"/>
      <c r="I32" s="70"/>
      <c r="J32" s="70"/>
      <c r="K32" s="34" t="s">
        <v>65</v>
      </c>
      <c r="L32" s="77">
        <v>32</v>
      </c>
      <c r="M32" s="77"/>
      <c r="N32" s="72"/>
      <c r="O32" s="79" t="s">
        <v>263</v>
      </c>
      <c r="P32" s="81">
        <v>43753.96076388889</v>
      </c>
      <c r="Q32" s="79" t="s">
        <v>267</v>
      </c>
      <c r="R32" s="83" t="s">
        <v>281</v>
      </c>
      <c r="S32" s="79" t="s">
        <v>293</v>
      </c>
      <c r="T32" s="79" t="s">
        <v>251</v>
      </c>
      <c r="U32" s="79"/>
      <c r="V32" s="83" t="s">
        <v>330</v>
      </c>
      <c r="W32" s="81">
        <v>43753.96076388889</v>
      </c>
      <c r="X32" s="85">
        <v>43753</v>
      </c>
      <c r="Y32" s="87" t="s">
        <v>359</v>
      </c>
      <c r="Z32" s="83" t="s">
        <v>399</v>
      </c>
      <c r="AA32" s="79"/>
      <c r="AB32" s="79"/>
      <c r="AC32" s="87" t="s">
        <v>438</v>
      </c>
      <c r="AD32" s="79"/>
      <c r="AE32" s="79" t="b">
        <v>0</v>
      </c>
      <c r="AF32" s="79">
        <v>0</v>
      </c>
      <c r="AG32" s="87" t="s">
        <v>472</v>
      </c>
      <c r="AH32" s="79" t="b">
        <v>0</v>
      </c>
      <c r="AI32" s="79" t="s">
        <v>474</v>
      </c>
      <c r="AJ32" s="79"/>
      <c r="AK32" s="87" t="s">
        <v>472</v>
      </c>
      <c r="AL32" s="79" t="b">
        <v>0</v>
      </c>
      <c r="AM32" s="79">
        <v>15</v>
      </c>
      <c r="AN32" s="87" t="s">
        <v>462</v>
      </c>
      <c r="AO32" s="79" t="s">
        <v>484</v>
      </c>
      <c r="AP32" s="79" t="b">
        <v>0</v>
      </c>
      <c r="AQ32" s="87" t="s">
        <v>462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220</v>
      </c>
      <c r="B33" s="64" t="s">
        <v>253</v>
      </c>
      <c r="C33" s="65" t="s">
        <v>1296</v>
      </c>
      <c r="D33" s="66">
        <v>3</v>
      </c>
      <c r="E33" s="67" t="s">
        <v>132</v>
      </c>
      <c r="F33" s="68">
        <v>32</v>
      </c>
      <c r="G33" s="65"/>
      <c r="H33" s="69"/>
      <c r="I33" s="70"/>
      <c r="J33" s="70"/>
      <c r="K33" s="34" t="s">
        <v>65</v>
      </c>
      <c r="L33" s="77">
        <v>33</v>
      </c>
      <c r="M33" s="77"/>
      <c r="N33" s="72"/>
      <c r="O33" s="79" t="s">
        <v>263</v>
      </c>
      <c r="P33" s="81">
        <v>43753.96076388889</v>
      </c>
      <c r="Q33" s="79" t="s">
        <v>267</v>
      </c>
      <c r="R33" s="83" t="s">
        <v>281</v>
      </c>
      <c r="S33" s="79" t="s">
        <v>293</v>
      </c>
      <c r="T33" s="79" t="s">
        <v>251</v>
      </c>
      <c r="U33" s="79"/>
      <c r="V33" s="83" t="s">
        <v>330</v>
      </c>
      <c r="W33" s="81">
        <v>43753.96076388889</v>
      </c>
      <c r="X33" s="85">
        <v>43753</v>
      </c>
      <c r="Y33" s="87" t="s">
        <v>359</v>
      </c>
      <c r="Z33" s="83" t="s">
        <v>399</v>
      </c>
      <c r="AA33" s="79"/>
      <c r="AB33" s="79"/>
      <c r="AC33" s="87" t="s">
        <v>438</v>
      </c>
      <c r="AD33" s="79"/>
      <c r="AE33" s="79" t="b">
        <v>0</v>
      </c>
      <c r="AF33" s="79">
        <v>0</v>
      </c>
      <c r="AG33" s="87" t="s">
        <v>472</v>
      </c>
      <c r="AH33" s="79" t="b">
        <v>0</v>
      </c>
      <c r="AI33" s="79" t="s">
        <v>474</v>
      </c>
      <c r="AJ33" s="79"/>
      <c r="AK33" s="87" t="s">
        <v>472</v>
      </c>
      <c r="AL33" s="79" t="b">
        <v>0</v>
      </c>
      <c r="AM33" s="79">
        <v>15</v>
      </c>
      <c r="AN33" s="87" t="s">
        <v>462</v>
      </c>
      <c r="AO33" s="79" t="s">
        <v>484</v>
      </c>
      <c r="AP33" s="79" t="b">
        <v>0</v>
      </c>
      <c r="AQ33" s="87" t="s">
        <v>462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1</v>
      </c>
      <c r="BG33" s="49">
        <v>3.225806451612903</v>
      </c>
      <c r="BH33" s="48">
        <v>0</v>
      </c>
      <c r="BI33" s="49">
        <v>0</v>
      </c>
      <c r="BJ33" s="48">
        <v>0</v>
      </c>
      <c r="BK33" s="49">
        <v>0</v>
      </c>
      <c r="BL33" s="48">
        <v>30</v>
      </c>
      <c r="BM33" s="49">
        <v>96.7741935483871</v>
      </c>
      <c r="BN33" s="48">
        <v>31</v>
      </c>
    </row>
    <row r="34" spans="1:66" ht="15">
      <c r="A34" s="64" t="s">
        <v>221</v>
      </c>
      <c r="B34" s="64" t="s">
        <v>241</v>
      </c>
      <c r="C34" s="65" t="s">
        <v>1296</v>
      </c>
      <c r="D34" s="66">
        <v>3</v>
      </c>
      <c r="E34" s="67" t="s">
        <v>132</v>
      </c>
      <c r="F34" s="68">
        <v>32</v>
      </c>
      <c r="G34" s="65"/>
      <c r="H34" s="69"/>
      <c r="I34" s="70"/>
      <c r="J34" s="70"/>
      <c r="K34" s="34" t="s">
        <v>65</v>
      </c>
      <c r="L34" s="77">
        <v>34</v>
      </c>
      <c r="M34" s="77"/>
      <c r="N34" s="72"/>
      <c r="O34" s="79" t="s">
        <v>262</v>
      </c>
      <c r="P34" s="81">
        <v>43754.01326388889</v>
      </c>
      <c r="Q34" s="79" t="s">
        <v>267</v>
      </c>
      <c r="R34" s="83" t="s">
        <v>281</v>
      </c>
      <c r="S34" s="79" t="s">
        <v>293</v>
      </c>
      <c r="T34" s="79" t="s">
        <v>251</v>
      </c>
      <c r="U34" s="79"/>
      <c r="V34" s="83" t="s">
        <v>331</v>
      </c>
      <c r="W34" s="81">
        <v>43754.01326388889</v>
      </c>
      <c r="X34" s="85">
        <v>43754</v>
      </c>
      <c r="Y34" s="87" t="s">
        <v>360</v>
      </c>
      <c r="Z34" s="83" t="s">
        <v>400</v>
      </c>
      <c r="AA34" s="79"/>
      <c r="AB34" s="79"/>
      <c r="AC34" s="87" t="s">
        <v>439</v>
      </c>
      <c r="AD34" s="79"/>
      <c r="AE34" s="79" t="b">
        <v>0</v>
      </c>
      <c r="AF34" s="79">
        <v>0</v>
      </c>
      <c r="AG34" s="87" t="s">
        <v>472</v>
      </c>
      <c r="AH34" s="79" t="b">
        <v>0</v>
      </c>
      <c r="AI34" s="79" t="s">
        <v>474</v>
      </c>
      <c r="AJ34" s="79"/>
      <c r="AK34" s="87" t="s">
        <v>472</v>
      </c>
      <c r="AL34" s="79" t="b">
        <v>0</v>
      </c>
      <c r="AM34" s="79">
        <v>15</v>
      </c>
      <c r="AN34" s="87" t="s">
        <v>462</v>
      </c>
      <c r="AO34" s="79" t="s">
        <v>480</v>
      </c>
      <c r="AP34" s="79" t="b">
        <v>0</v>
      </c>
      <c r="AQ34" s="87" t="s">
        <v>462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221</v>
      </c>
      <c r="B35" s="64" t="s">
        <v>249</v>
      </c>
      <c r="C35" s="65" t="s">
        <v>1296</v>
      </c>
      <c r="D35" s="66">
        <v>3</v>
      </c>
      <c r="E35" s="67" t="s">
        <v>132</v>
      </c>
      <c r="F35" s="68">
        <v>32</v>
      </c>
      <c r="G35" s="65"/>
      <c r="H35" s="69"/>
      <c r="I35" s="70"/>
      <c r="J35" s="70"/>
      <c r="K35" s="34" t="s">
        <v>65</v>
      </c>
      <c r="L35" s="77">
        <v>35</v>
      </c>
      <c r="M35" s="77"/>
      <c r="N35" s="72"/>
      <c r="O35" s="79" t="s">
        <v>263</v>
      </c>
      <c r="P35" s="81">
        <v>43754.01326388889</v>
      </c>
      <c r="Q35" s="79" t="s">
        <v>267</v>
      </c>
      <c r="R35" s="83" t="s">
        <v>281</v>
      </c>
      <c r="S35" s="79" t="s">
        <v>293</v>
      </c>
      <c r="T35" s="79" t="s">
        <v>251</v>
      </c>
      <c r="U35" s="79"/>
      <c r="V35" s="83" t="s">
        <v>331</v>
      </c>
      <c r="W35" s="81">
        <v>43754.01326388889</v>
      </c>
      <c r="X35" s="85">
        <v>43754</v>
      </c>
      <c r="Y35" s="87" t="s">
        <v>360</v>
      </c>
      <c r="Z35" s="83" t="s">
        <v>400</v>
      </c>
      <c r="AA35" s="79"/>
      <c r="AB35" s="79"/>
      <c r="AC35" s="87" t="s">
        <v>439</v>
      </c>
      <c r="AD35" s="79"/>
      <c r="AE35" s="79" t="b">
        <v>0</v>
      </c>
      <c r="AF35" s="79">
        <v>0</v>
      </c>
      <c r="AG35" s="87" t="s">
        <v>472</v>
      </c>
      <c r="AH35" s="79" t="b">
        <v>0</v>
      </c>
      <c r="AI35" s="79" t="s">
        <v>474</v>
      </c>
      <c r="AJ35" s="79"/>
      <c r="AK35" s="87" t="s">
        <v>472</v>
      </c>
      <c r="AL35" s="79" t="b">
        <v>0</v>
      </c>
      <c r="AM35" s="79">
        <v>15</v>
      </c>
      <c r="AN35" s="87" t="s">
        <v>462</v>
      </c>
      <c r="AO35" s="79" t="s">
        <v>480</v>
      </c>
      <c r="AP35" s="79" t="b">
        <v>0</v>
      </c>
      <c r="AQ35" s="87" t="s">
        <v>462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5</v>
      </c>
      <c r="BF35" s="48"/>
      <c r="BG35" s="49"/>
      <c r="BH35" s="48"/>
      <c r="BI35" s="49"/>
      <c r="BJ35" s="48"/>
      <c r="BK35" s="49"/>
      <c r="BL35" s="48"/>
      <c r="BM35" s="49"/>
      <c r="BN35" s="48"/>
    </row>
    <row r="36" spans="1:66" ht="15">
      <c r="A36" s="64" t="s">
        <v>221</v>
      </c>
      <c r="B36" s="64" t="s">
        <v>235</v>
      </c>
      <c r="C36" s="65" t="s">
        <v>1296</v>
      </c>
      <c r="D36" s="66">
        <v>3</v>
      </c>
      <c r="E36" s="67" t="s">
        <v>132</v>
      </c>
      <c r="F36" s="68">
        <v>32</v>
      </c>
      <c r="G36" s="65"/>
      <c r="H36" s="69"/>
      <c r="I36" s="70"/>
      <c r="J36" s="70"/>
      <c r="K36" s="34" t="s">
        <v>65</v>
      </c>
      <c r="L36" s="77">
        <v>36</v>
      </c>
      <c r="M36" s="77"/>
      <c r="N36" s="72"/>
      <c r="O36" s="79" t="s">
        <v>263</v>
      </c>
      <c r="P36" s="81">
        <v>43754.01326388889</v>
      </c>
      <c r="Q36" s="79" t="s">
        <v>267</v>
      </c>
      <c r="R36" s="83" t="s">
        <v>281</v>
      </c>
      <c r="S36" s="79" t="s">
        <v>293</v>
      </c>
      <c r="T36" s="79" t="s">
        <v>251</v>
      </c>
      <c r="U36" s="79"/>
      <c r="V36" s="83" t="s">
        <v>331</v>
      </c>
      <c r="W36" s="81">
        <v>43754.01326388889</v>
      </c>
      <c r="X36" s="85">
        <v>43754</v>
      </c>
      <c r="Y36" s="87" t="s">
        <v>360</v>
      </c>
      <c r="Z36" s="83" t="s">
        <v>400</v>
      </c>
      <c r="AA36" s="79"/>
      <c r="AB36" s="79"/>
      <c r="AC36" s="87" t="s">
        <v>439</v>
      </c>
      <c r="AD36" s="79"/>
      <c r="AE36" s="79" t="b">
        <v>0</v>
      </c>
      <c r="AF36" s="79">
        <v>0</v>
      </c>
      <c r="AG36" s="87" t="s">
        <v>472</v>
      </c>
      <c r="AH36" s="79" t="b">
        <v>0</v>
      </c>
      <c r="AI36" s="79" t="s">
        <v>474</v>
      </c>
      <c r="AJ36" s="79"/>
      <c r="AK36" s="87" t="s">
        <v>472</v>
      </c>
      <c r="AL36" s="79" t="b">
        <v>0</v>
      </c>
      <c r="AM36" s="79">
        <v>15</v>
      </c>
      <c r="AN36" s="87" t="s">
        <v>462</v>
      </c>
      <c r="AO36" s="79" t="s">
        <v>480</v>
      </c>
      <c r="AP36" s="79" t="b">
        <v>0</v>
      </c>
      <c r="AQ36" s="87" t="s">
        <v>462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8"/>
      <c r="BG36" s="49"/>
      <c r="BH36" s="48"/>
      <c r="BI36" s="49"/>
      <c r="BJ36" s="48"/>
      <c r="BK36" s="49"/>
      <c r="BL36" s="48"/>
      <c r="BM36" s="49"/>
      <c r="BN36" s="48"/>
    </row>
    <row r="37" spans="1:66" ht="15">
      <c r="A37" s="64" t="s">
        <v>221</v>
      </c>
      <c r="B37" s="64" t="s">
        <v>250</v>
      </c>
      <c r="C37" s="65" t="s">
        <v>1296</v>
      </c>
      <c r="D37" s="66">
        <v>3</v>
      </c>
      <c r="E37" s="67" t="s">
        <v>132</v>
      </c>
      <c r="F37" s="68">
        <v>32</v>
      </c>
      <c r="G37" s="65"/>
      <c r="H37" s="69"/>
      <c r="I37" s="70"/>
      <c r="J37" s="70"/>
      <c r="K37" s="34" t="s">
        <v>65</v>
      </c>
      <c r="L37" s="77">
        <v>37</v>
      </c>
      <c r="M37" s="77"/>
      <c r="N37" s="72"/>
      <c r="O37" s="79" t="s">
        <v>263</v>
      </c>
      <c r="P37" s="81">
        <v>43754.01326388889</v>
      </c>
      <c r="Q37" s="79" t="s">
        <v>267</v>
      </c>
      <c r="R37" s="83" t="s">
        <v>281</v>
      </c>
      <c r="S37" s="79" t="s">
        <v>293</v>
      </c>
      <c r="T37" s="79" t="s">
        <v>251</v>
      </c>
      <c r="U37" s="79"/>
      <c r="V37" s="83" t="s">
        <v>331</v>
      </c>
      <c r="W37" s="81">
        <v>43754.01326388889</v>
      </c>
      <c r="X37" s="85">
        <v>43754</v>
      </c>
      <c r="Y37" s="87" t="s">
        <v>360</v>
      </c>
      <c r="Z37" s="83" t="s">
        <v>400</v>
      </c>
      <c r="AA37" s="79"/>
      <c r="AB37" s="79"/>
      <c r="AC37" s="87" t="s">
        <v>439</v>
      </c>
      <c r="AD37" s="79"/>
      <c r="AE37" s="79" t="b">
        <v>0</v>
      </c>
      <c r="AF37" s="79">
        <v>0</v>
      </c>
      <c r="AG37" s="87" t="s">
        <v>472</v>
      </c>
      <c r="AH37" s="79" t="b">
        <v>0</v>
      </c>
      <c r="AI37" s="79" t="s">
        <v>474</v>
      </c>
      <c r="AJ37" s="79"/>
      <c r="AK37" s="87" t="s">
        <v>472</v>
      </c>
      <c r="AL37" s="79" t="b">
        <v>0</v>
      </c>
      <c r="AM37" s="79">
        <v>15</v>
      </c>
      <c r="AN37" s="87" t="s">
        <v>462</v>
      </c>
      <c r="AO37" s="79" t="s">
        <v>480</v>
      </c>
      <c r="AP37" s="79" t="b">
        <v>0</v>
      </c>
      <c r="AQ37" s="87" t="s">
        <v>462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221</v>
      </c>
      <c r="B38" s="64" t="s">
        <v>251</v>
      </c>
      <c r="C38" s="65" t="s">
        <v>1296</v>
      </c>
      <c r="D38" s="66">
        <v>3</v>
      </c>
      <c r="E38" s="67" t="s">
        <v>132</v>
      </c>
      <c r="F38" s="68">
        <v>32</v>
      </c>
      <c r="G38" s="65"/>
      <c r="H38" s="69"/>
      <c r="I38" s="70"/>
      <c r="J38" s="70"/>
      <c r="K38" s="34" t="s">
        <v>65</v>
      </c>
      <c r="L38" s="77">
        <v>38</v>
      </c>
      <c r="M38" s="77"/>
      <c r="N38" s="72"/>
      <c r="O38" s="79" t="s">
        <v>263</v>
      </c>
      <c r="P38" s="81">
        <v>43754.01326388889</v>
      </c>
      <c r="Q38" s="79" t="s">
        <v>267</v>
      </c>
      <c r="R38" s="83" t="s">
        <v>281</v>
      </c>
      <c r="S38" s="79" t="s">
        <v>293</v>
      </c>
      <c r="T38" s="79" t="s">
        <v>251</v>
      </c>
      <c r="U38" s="79"/>
      <c r="V38" s="83" t="s">
        <v>331</v>
      </c>
      <c r="W38" s="81">
        <v>43754.01326388889</v>
      </c>
      <c r="X38" s="85">
        <v>43754</v>
      </c>
      <c r="Y38" s="87" t="s">
        <v>360</v>
      </c>
      <c r="Z38" s="83" t="s">
        <v>400</v>
      </c>
      <c r="AA38" s="79"/>
      <c r="AB38" s="79"/>
      <c r="AC38" s="87" t="s">
        <v>439</v>
      </c>
      <c r="AD38" s="79"/>
      <c r="AE38" s="79" t="b">
        <v>0</v>
      </c>
      <c r="AF38" s="79">
        <v>0</v>
      </c>
      <c r="AG38" s="87" t="s">
        <v>472</v>
      </c>
      <c r="AH38" s="79" t="b">
        <v>0</v>
      </c>
      <c r="AI38" s="79" t="s">
        <v>474</v>
      </c>
      <c r="AJ38" s="79"/>
      <c r="AK38" s="87" t="s">
        <v>472</v>
      </c>
      <c r="AL38" s="79" t="b">
        <v>0</v>
      </c>
      <c r="AM38" s="79">
        <v>15</v>
      </c>
      <c r="AN38" s="87" t="s">
        <v>462</v>
      </c>
      <c r="AO38" s="79" t="s">
        <v>480</v>
      </c>
      <c r="AP38" s="79" t="b">
        <v>0</v>
      </c>
      <c r="AQ38" s="87" t="s">
        <v>462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221</v>
      </c>
      <c r="B39" s="64" t="s">
        <v>252</v>
      </c>
      <c r="C39" s="65" t="s">
        <v>1296</v>
      </c>
      <c r="D39" s="66">
        <v>3</v>
      </c>
      <c r="E39" s="67" t="s">
        <v>132</v>
      </c>
      <c r="F39" s="68">
        <v>32</v>
      </c>
      <c r="G39" s="65"/>
      <c r="H39" s="69"/>
      <c r="I39" s="70"/>
      <c r="J39" s="70"/>
      <c r="K39" s="34" t="s">
        <v>65</v>
      </c>
      <c r="L39" s="77">
        <v>39</v>
      </c>
      <c r="M39" s="77"/>
      <c r="N39" s="72"/>
      <c r="O39" s="79" t="s">
        <v>263</v>
      </c>
      <c r="P39" s="81">
        <v>43754.01326388889</v>
      </c>
      <c r="Q39" s="79" t="s">
        <v>267</v>
      </c>
      <c r="R39" s="83" t="s">
        <v>281</v>
      </c>
      <c r="S39" s="79" t="s">
        <v>293</v>
      </c>
      <c r="T39" s="79" t="s">
        <v>251</v>
      </c>
      <c r="U39" s="79"/>
      <c r="V39" s="83" t="s">
        <v>331</v>
      </c>
      <c r="W39" s="81">
        <v>43754.01326388889</v>
      </c>
      <c r="X39" s="85">
        <v>43754</v>
      </c>
      <c r="Y39" s="87" t="s">
        <v>360</v>
      </c>
      <c r="Z39" s="83" t="s">
        <v>400</v>
      </c>
      <c r="AA39" s="79"/>
      <c r="AB39" s="79"/>
      <c r="AC39" s="87" t="s">
        <v>439</v>
      </c>
      <c r="AD39" s="79"/>
      <c r="AE39" s="79" t="b">
        <v>0</v>
      </c>
      <c r="AF39" s="79">
        <v>0</v>
      </c>
      <c r="AG39" s="87" t="s">
        <v>472</v>
      </c>
      <c r="AH39" s="79" t="b">
        <v>0</v>
      </c>
      <c r="AI39" s="79" t="s">
        <v>474</v>
      </c>
      <c r="AJ39" s="79"/>
      <c r="AK39" s="87" t="s">
        <v>472</v>
      </c>
      <c r="AL39" s="79" t="b">
        <v>0</v>
      </c>
      <c r="AM39" s="79">
        <v>15</v>
      </c>
      <c r="AN39" s="87" t="s">
        <v>462</v>
      </c>
      <c r="AO39" s="79" t="s">
        <v>480</v>
      </c>
      <c r="AP39" s="79" t="b">
        <v>0</v>
      </c>
      <c r="AQ39" s="87" t="s">
        <v>462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221</v>
      </c>
      <c r="B40" s="64" t="s">
        <v>253</v>
      </c>
      <c r="C40" s="65" t="s">
        <v>1296</v>
      </c>
      <c r="D40" s="66">
        <v>3</v>
      </c>
      <c r="E40" s="67" t="s">
        <v>132</v>
      </c>
      <c r="F40" s="68">
        <v>32</v>
      </c>
      <c r="G40" s="65"/>
      <c r="H40" s="69"/>
      <c r="I40" s="70"/>
      <c r="J40" s="70"/>
      <c r="K40" s="34" t="s">
        <v>65</v>
      </c>
      <c r="L40" s="77">
        <v>40</v>
      </c>
      <c r="M40" s="77"/>
      <c r="N40" s="72"/>
      <c r="O40" s="79" t="s">
        <v>263</v>
      </c>
      <c r="P40" s="81">
        <v>43754.01326388889</v>
      </c>
      <c r="Q40" s="79" t="s">
        <v>267</v>
      </c>
      <c r="R40" s="83" t="s">
        <v>281</v>
      </c>
      <c r="S40" s="79" t="s">
        <v>293</v>
      </c>
      <c r="T40" s="79" t="s">
        <v>251</v>
      </c>
      <c r="U40" s="79"/>
      <c r="V40" s="83" t="s">
        <v>331</v>
      </c>
      <c r="W40" s="81">
        <v>43754.01326388889</v>
      </c>
      <c r="X40" s="85">
        <v>43754</v>
      </c>
      <c r="Y40" s="87" t="s">
        <v>360</v>
      </c>
      <c r="Z40" s="83" t="s">
        <v>400</v>
      </c>
      <c r="AA40" s="79"/>
      <c r="AB40" s="79"/>
      <c r="AC40" s="87" t="s">
        <v>439</v>
      </c>
      <c r="AD40" s="79"/>
      <c r="AE40" s="79" t="b">
        <v>0</v>
      </c>
      <c r="AF40" s="79">
        <v>0</v>
      </c>
      <c r="AG40" s="87" t="s">
        <v>472</v>
      </c>
      <c r="AH40" s="79" t="b">
        <v>0</v>
      </c>
      <c r="AI40" s="79" t="s">
        <v>474</v>
      </c>
      <c r="AJ40" s="79"/>
      <c r="AK40" s="87" t="s">
        <v>472</v>
      </c>
      <c r="AL40" s="79" t="b">
        <v>0</v>
      </c>
      <c r="AM40" s="79">
        <v>15</v>
      </c>
      <c r="AN40" s="87" t="s">
        <v>462</v>
      </c>
      <c r="AO40" s="79" t="s">
        <v>480</v>
      </c>
      <c r="AP40" s="79" t="b">
        <v>0</v>
      </c>
      <c r="AQ40" s="87" t="s">
        <v>462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1</v>
      </c>
      <c r="BG40" s="49">
        <v>3.225806451612903</v>
      </c>
      <c r="BH40" s="48">
        <v>0</v>
      </c>
      <c r="BI40" s="49">
        <v>0</v>
      </c>
      <c r="BJ40" s="48">
        <v>0</v>
      </c>
      <c r="BK40" s="49">
        <v>0</v>
      </c>
      <c r="BL40" s="48">
        <v>30</v>
      </c>
      <c r="BM40" s="49">
        <v>96.7741935483871</v>
      </c>
      <c r="BN40" s="48">
        <v>31</v>
      </c>
    </row>
    <row r="41" spans="1:66" ht="15">
      <c r="A41" s="64" t="s">
        <v>222</v>
      </c>
      <c r="B41" s="64" t="s">
        <v>241</v>
      </c>
      <c r="C41" s="65" t="s">
        <v>1296</v>
      </c>
      <c r="D41" s="66">
        <v>3</v>
      </c>
      <c r="E41" s="67" t="s">
        <v>132</v>
      </c>
      <c r="F41" s="68">
        <v>32</v>
      </c>
      <c r="G41" s="65"/>
      <c r="H41" s="69"/>
      <c r="I41" s="70"/>
      <c r="J41" s="70"/>
      <c r="K41" s="34" t="s">
        <v>65</v>
      </c>
      <c r="L41" s="77">
        <v>41</v>
      </c>
      <c r="M41" s="77"/>
      <c r="N41" s="72"/>
      <c r="O41" s="79" t="s">
        <v>262</v>
      </c>
      <c r="P41" s="81">
        <v>43754.02549768519</v>
      </c>
      <c r="Q41" s="79" t="s">
        <v>267</v>
      </c>
      <c r="R41" s="83" t="s">
        <v>281</v>
      </c>
      <c r="S41" s="79" t="s">
        <v>293</v>
      </c>
      <c r="T41" s="79" t="s">
        <v>251</v>
      </c>
      <c r="U41" s="79"/>
      <c r="V41" s="83" t="s">
        <v>332</v>
      </c>
      <c r="W41" s="81">
        <v>43754.02549768519</v>
      </c>
      <c r="X41" s="85">
        <v>43754</v>
      </c>
      <c r="Y41" s="87" t="s">
        <v>361</v>
      </c>
      <c r="Z41" s="83" t="s">
        <v>401</v>
      </c>
      <c r="AA41" s="79"/>
      <c r="AB41" s="79"/>
      <c r="AC41" s="87" t="s">
        <v>440</v>
      </c>
      <c r="AD41" s="79"/>
      <c r="AE41" s="79" t="b">
        <v>0</v>
      </c>
      <c r="AF41" s="79">
        <v>0</v>
      </c>
      <c r="AG41" s="87" t="s">
        <v>472</v>
      </c>
      <c r="AH41" s="79" t="b">
        <v>0</v>
      </c>
      <c r="AI41" s="79" t="s">
        <v>474</v>
      </c>
      <c r="AJ41" s="79"/>
      <c r="AK41" s="87" t="s">
        <v>472</v>
      </c>
      <c r="AL41" s="79" t="b">
        <v>0</v>
      </c>
      <c r="AM41" s="79">
        <v>15</v>
      </c>
      <c r="AN41" s="87" t="s">
        <v>462</v>
      </c>
      <c r="AO41" s="79" t="s">
        <v>485</v>
      </c>
      <c r="AP41" s="79" t="b">
        <v>0</v>
      </c>
      <c r="AQ41" s="87" t="s">
        <v>462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222</v>
      </c>
      <c r="B42" s="64" t="s">
        <v>249</v>
      </c>
      <c r="C42" s="65" t="s">
        <v>1296</v>
      </c>
      <c r="D42" s="66">
        <v>3</v>
      </c>
      <c r="E42" s="67" t="s">
        <v>132</v>
      </c>
      <c r="F42" s="68">
        <v>32</v>
      </c>
      <c r="G42" s="65"/>
      <c r="H42" s="69"/>
      <c r="I42" s="70"/>
      <c r="J42" s="70"/>
      <c r="K42" s="34" t="s">
        <v>65</v>
      </c>
      <c r="L42" s="77">
        <v>42</v>
      </c>
      <c r="M42" s="77"/>
      <c r="N42" s="72"/>
      <c r="O42" s="79" t="s">
        <v>263</v>
      </c>
      <c r="P42" s="81">
        <v>43754.02549768519</v>
      </c>
      <c r="Q42" s="79" t="s">
        <v>267</v>
      </c>
      <c r="R42" s="83" t="s">
        <v>281</v>
      </c>
      <c r="S42" s="79" t="s">
        <v>293</v>
      </c>
      <c r="T42" s="79" t="s">
        <v>251</v>
      </c>
      <c r="U42" s="79"/>
      <c r="V42" s="83" t="s">
        <v>332</v>
      </c>
      <c r="W42" s="81">
        <v>43754.02549768519</v>
      </c>
      <c r="X42" s="85">
        <v>43754</v>
      </c>
      <c r="Y42" s="87" t="s">
        <v>361</v>
      </c>
      <c r="Z42" s="83" t="s">
        <v>401</v>
      </c>
      <c r="AA42" s="79"/>
      <c r="AB42" s="79"/>
      <c r="AC42" s="87" t="s">
        <v>440</v>
      </c>
      <c r="AD42" s="79"/>
      <c r="AE42" s="79" t="b">
        <v>0</v>
      </c>
      <c r="AF42" s="79">
        <v>0</v>
      </c>
      <c r="AG42" s="87" t="s">
        <v>472</v>
      </c>
      <c r="AH42" s="79" t="b">
        <v>0</v>
      </c>
      <c r="AI42" s="79" t="s">
        <v>474</v>
      </c>
      <c r="AJ42" s="79"/>
      <c r="AK42" s="87" t="s">
        <v>472</v>
      </c>
      <c r="AL42" s="79" t="b">
        <v>0</v>
      </c>
      <c r="AM42" s="79">
        <v>15</v>
      </c>
      <c r="AN42" s="87" t="s">
        <v>462</v>
      </c>
      <c r="AO42" s="79" t="s">
        <v>485</v>
      </c>
      <c r="AP42" s="79" t="b">
        <v>0</v>
      </c>
      <c r="AQ42" s="87" t="s">
        <v>462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5</v>
      </c>
      <c r="BF42" s="48"/>
      <c r="BG42" s="49"/>
      <c r="BH42" s="48"/>
      <c r="BI42" s="49"/>
      <c r="BJ42" s="48"/>
      <c r="BK42" s="49"/>
      <c r="BL42" s="48"/>
      <c r="BM42" s="49"/>
      <c r="BN42" s="48"/>
    </row>
    <row r="43" spans="1:66" ht="15">
      <c r="A43" s="64" t="s">
        <v>222</v>
      </c>
      <c r="B43" s="64" t="s">
        <v>235</v>
      </c>
      <c r="C43" s="65" t="s">
        <v>1296</v>
      </c>
      <c r="D43" s="66">
        <v>3</v>
      </c>
      <c r="E43" s="67" t="s">
        <v>132</v>
      </c>
      <c r="F43" s="68">
        <v>32</v>
      </c>
      <c r="G43" s="65"/>
      <c r="H43" s="69"/>
      <c r="I43" s="70"/>
      <c r="J43" s="70"/>
      <c r="K43" s="34" t="s">
        <v>65</v>
      </c>
      <c r="L43" s="77">
        <v>43</v>
      </c>
      <c r="M43" s="77"/>
      <c r="N43" s="72"/>
      <c r="O43" s="79" t="s">
        <v>263</v>
      </c>
      <c r="P43" s="81">
        <v>43754.02549768519</v>
      </c>
      <c r="Q43" s="79" t="s">
        <v>267</v>
      </c>
      <c r="R43" s="83" t="s">
        <v>281</v>
      </c>
      <c r="S43" s="79" t="s">
        <v>293</v>
      </c>
      <c r="T43" s="79" t="s">
        <v>251</v>
      </c>
      <c r="U43" s="79"/>
      <c r="V43" s="83" t="s">
        <v>332</v>
      </c>
      <c r="W43" s="81">
        <v>43754.02549768519</v>
      </c>
      <c r="X43" s="85">
        <v>43754</v>
      </c>
      <c r="Y43" s="87" t="s">
        <v>361</v>
      </c>
      <c r="Z43" s="83" t="s">
        <v>401</v>
      </c>
      <c r="AA43" s="79"/>
      <c r="AB43" s="79"/>
      <c r="AC43" s="87" t="s">
        <v>440</v>
      </c>
      <c r="AD43" s="79"/>
      <c r="AE43" s="79" t="b">
        <v>0</v>
      </c>
      <c r="AF43" s="79">
        <v>0</v>
      </c>
      <c r="AG43" s="87" t="s">
        <v>472</v>
      </c>
      <c r="AH43" s="79" t="b">
        <v>0</v>
      </c>
      <c r="AI43" s="79" t="s">
        <v>474</v>
      </c>
      <c r="AJ43" s="79"/>
      <c r="AK43" s="87" t="s">
        <v>472</v>
      </c>
      <c r="AL43" s="79" t="b">
        <v>0</v>
      </c>
      <c r="AM43" s="79">
        <v>15</v>
      </c>
      <c r="AN43" s="87" t="s">
        <v>462</v>
      </c>
      <c r="AO43" s="79" t="s">
        <v>485</v>
      </c>
      <c r="AP43" s="79" t="b">
        <v>0</v>
      </c>
      <c r="AQ43" s="87" t="s">
        <v>462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2</v>
      </c>
      <c r="BF43" s="48"/>
      <c r="BG43" s="49"/>
      <c r="BH43" s="48"/>
      <c r="BI43" s="49"/>
      <c r="BJ43" s="48"/>
      <c r="BK43" s="49"/>
      <c r="BL43" s="48"/>
      <c r="BM43" s="49"/>
      <c r="BN43" s="48"/>
    </row>
    <row r="44" spans="1:66" ht="15">
      <c r="A44" s="64" t="s">
        <v>222</v>
      </c>
      <c r="B44" s="64" t="s">
        <v>250</v>
      </c>
      <c r="C44" s="65" t="s">
        <v>1296</v>
      </c>
      <c r="D44" s="66">
        <v>3</v>
      </c>
      <c r="E44" s="67" t="s">
        <v>132</v>
      </c>
      <c r="F44" s="68">
        <v>32</v>
      </c>
      <c r="G44" s="65"/>
      <c r="H44" s="69"/>
      <c r="I44" s="70"/>
      <c r="J44" s="70"/>
      <c r="K44" s="34" t="s">
        <v>65</v>
      </c>
      <c r="L44" s="77">
        <v>44</v>
      </c>
      <c r="M44" s="77"/>
      <c r="N44" s="72"/>
      <c r="O44" s="79" t="s">
        <v>263</v>
      </c>
      <c r="P44" s="81">
        <v>43754.02549768519</v>
      </c>
      <c r="Q44" s="79" t="s">
        <v>267</v>
      </c>
      <c r="R44" s="83" t="s">
        <v>281</v>
      </c>
      <c r="S44" s="79" t="s">
        <v>293</v>
      </c>
      <c r="T44" s="79" t="s">
        <v>251</v>
      </c>
      <c r="U44" s="79"/>
      <c r="V44" s="83" t="s">
        <v>332</v>
      </c>
      <c r="W44" s="81">
        <v>43754.02549768519</v>
      </c>
      <c r="X44" s="85">
        <v>43754</v>
      </c>
      <c r="Y44" s="87" t="s">
        <v>361</v>
      </c>
      <c r="Z44" s="83" t="s">
        <v>401</v>
      </c>
      <c r="AA44" s="79"/>
      <c r="AB44" s="79"/>
      <c r="AC44" s="87" t="s">
        <v>440</v>
      </c>
      <c r="AD44" s="79"/>
      <c r="AE44" s="79" t="b">
        <v>0</v>
      </c>
      <c r="AF44" s="79">
        <v>0</v>
      </c>
      <c r="AG44" s="87" t="s">
        <v>472</v>
      </c>
      <c r="AH44" s="79" t="b">
        <v>0</v>
      </c>
      <c r="AI44" s="79" t="s">
        <v>474</v>
      </c>
      <c r="AJ44" s="79"/>
      <c r="AK44" s="87" t="s">
        <v>472</v>
      </c>
      <c r="AL44" s="79" t="b">
        <v>0</v>
      </c>
      <c r="AM44" s="79">
        <v>15</v>
      </c>
      <c r="AN44" s="87" t="s">
        <v>462</v>
      </c>
      <c r="AO44" s="79" t="s">
        <v>485</v>
      </c>
      <c r="AP44" s="79" t="b">
        <v>0</v>
      </c>
      <c r="AQ44" s="87" t="s">
        <v>462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222</v>
      </c>
      <c r="B45" s="64" t="s">
        <v>251</v>
      </c>
      <c r="C45" s="65" t="s">
        <v>1296</v>
      </c>
      <c r="D45" s="66">
        <v>3</v>
      </c>
      <c r="E45" s="67" t="s">
        <v>132</v>
      </c>
      <c r="F45" s="68">
        <v>32</v>
      </c>
      <c r="G45" s="65"/>
      <c r="H45" s="69"/>
      <c r="I45" s="70"/>
      <c r="J45" s="70"/>
      <c r="K45" s="34" t="s">
        <v>65</v>
      </c>
      <c r="L45" s="77">
        <v>45</v>
      </c>
      <c r="M45" s="77"/>
      <c r="N45" s="72"/>
      <c r="O45" s="79" t="s">
        <v>263</v>
      </c>
      <c r="P45" s="81">
        <v>43754.02549768519</v>
      </c>
      <c r="Q45" s="79" t="s">
        <v>267</v>
      </c>
      <c r="R45" s="83" t="s">
        <v>281</v>
      </c>
      <c r="S45" s="79" t="s">
        <v>293</v>
      </c>
      <c r="T45" s="79" t="s">
        <v>251</v>
      </c>
      <c r="U45" s="79"/>
      <c r="V45" s="83" t="s">
        <v>332</v>
      </c>
      <c r="W45" s="81">
        <v>43754.02549768519</v>
      </c>
      <c r="X45" s="85">
        <v>43754</v>
      </c>
      <c r="Y45" s="87" t="s">
        <v>361</v>
      </c>
      <c r="Z45" s="83" t="s">
        <v>401</v>
      </c>
      <c r="AA45" s="79"/>
      <c r="AB45" s="79"/>
      <c r="AC45" s="87" t="s">
        <v>440</v>
      </c>
      <c r="AD45" s="79"/>
      <c r="AE45" s="79" t="b">
        <v>0</v>
      </c>
      <c r="AF45" s="79">
        <v>0</v>
      </c>
      <c r="AG45" s="87" t="s">
        <v>472</v>
      </c>
      <c r="AH45" s="79" t="b">
        <v>0</v>
      </c>
      <c r="AI45" s="79" t="s">
        <v>474</v>
      </c>
      <c r="AJ45" s="79"/>
      <c r="AK45" s="87" t="s">
        <v>472</v>
      </c>
      <c r="AL45" s="79" t="b">
        <v>0</v>
      </c>
      <c r="AM45" s="79">
        <v>15</v>
      </c>
      <c r="AN45" s="87" t="s">
        <v>462</v>
      </c>
      <c r="AO45" s="79" t="s">
        <v>485</v>
      </c>
      <c r="AP45" s="79" t="b">
        <v>0</v>
      </c>
      <c r="AQ45" s="87" t="s">
        <v>462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222</v>
      </c>
      <c r="B46" s="64" t="s">
        <v>252</v>
      </c>
      <c r="C46" s="65" t="s">
        <v>1296</v>
      </c>
      <c r="D46" s="66">
        <v>3</v>
      </c>
      <c r="E46" s="67" t="s">
        <v>132</v>
      </c>
      <c r="F46" s="68">
        <v>32</v>
      </c>
      <c r="G46" s="65"/>
      <c r="H46" s="69"/>
      <c r="I46" s="70"/>
      <c r="J46" s="70"/>
      <c r="K46" s="34" t="s">
        <v>65</v>
      </c>
      <c r="L46" s="77">
        <v>46</v>
      </c>
      <c r="M46" s="77"/>
      <c r="N46" s="72"/>
      <c r="O46" s="79" t="s">
        <v>263</v>
      </c>
      <c r="P46" s="81">
        <v>43754.02549768519</v>
      </c>
      <c r="Q46" s="79" t="s">
        <v>267</v>
      </c>
      <c r="R46" s="83" t="s">
        <v>281</v>
      </c>
      <c r="S46" s="79" t="s">
        <v>293</v>
      </c>
      <c r="T46" s="79" t="s">
        <v>251</v>
      </c>
      <c r="U46" s="79"/>
      <c r="V46" s="83" t="s">
        <v>332</v>
      </c>
      <c r="W46" s="81">
        <v>43754.02549768519</v>
      </c>
      <c r="X46" s="85">
        <v>43754</v>
      </c>
      <c r="Y46" s="87" t="s">
        <v>361</v>
      </c>
      <c r="Z46" s="83" t="s">
        <v>401</v>
      </c>
      <c r="AA46" s="79"/>
      <c r="AB46" s="79"/>
      <c r="AC46" s="87" t="s">
        <v>440</v>
      </c>
      <c r="AD46" s="79"/>
      <c r="AE46" s="79" t="b">
        <v>0</v>
      </c>
      <c r="AF46" s="79">
        <v>0</v>
      </c>
      <c r="AG46" s="87" t="s">
        <v>472</v>
      </c>
      <c r="AH46" s="79" t="b">
        <v>0</v>
      </c>
      <c r="AI46" s="79" t="s">
        <v>474</v>
      </c>
      <c r="AJ46" s="79"/>
      <c r="AK46" s="87" t="s">
        <v>472</v>
      </c>
      <c r="AL46" s="79" t="b">
        <v>0</v>
      </c>
      <c r="AM46" s="79">
        <v>15</v>
      </c>
      <c r="AN46" s="87" t="s">
        <v>462</v>
      </c>
      <c r="AO46" s="79" t="s">
        <v>485</v>
      </c>
      <c r="AP46" s="79" t="b">
        <v>0</v>
      </c>
      <c r="AQ46" s="87" t="s">
        <v>462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222</v>
      </c>
      <c r="B47" s="64" t="s">
        <v>253</v>
      </c>
      <c r="C47" s="65" t="s">
        <v>1296</v>
      </c>
      <c r="D47" s="66">
        <v>3</v>
      </c>
      <c r="E47" s="67" t="s">
        <v>132</v>
      </c>
      <c r="F47" s="68">
        <v>32</v>
      </c>
      <c r="G47" s="65"/>
      <c r="H47" s="69"/>
      <c r="I47" s="70"/>
      <c r="J47" s="70"/>
      <c r="K47" s="34" t="s">
        <v>65</v>
      </c>
      <c r="L47" s="77">
        <v>47</v>
      </c>
      <c r="M47" s="77"/>
      <c r="N47" s="72"/>
      <c r="O47" s="79" t="s">
        <v>263</v>
      </c>
      <c r="P47" s="81">
        <v>43754.02549768519</v>
      </c>
      <c r="Q47" s="79" t="s">
        <v>267</v>
      </c>
      <c r="R47" s="83" t="s">
        <v>281</v>
      </c>
      <c r="S47" s="79" t="s">
        <v>293</v>
      </c>
      <c r="T47" s="79" t="s">
        <v>251</v>
      </c>
      <c r="U47" s="79"/>
      <c r="V47" s="83" t="s">
        <v>332</v>
      </c>
      <c r="W47" s="81">
        <v>43754.02549768519</v>
      </c>
      <c r="X47" s="85">
        <v>43754</v>
      </c>
      <c r="Y47" s="87" t="s">
        <v>361</v>
      </c>
      <c r="Z47" s="83" t="s">
        <v>401</v>
      </c>
      <c r="AA47" s="79"/>
      <c r="AB47" s="79"/>
      <c r="AC47" s="87" t="s">
        <v>440</v>
      </c>
      <c r="AD47" s="79"/>
      <c r="AE47" s="79" t="b">
        <v>0</v>
      </c>
      <c r="AF47" s="79">
        <v>0</v>
      </c>
      <c r="AG47" s="87" t="s">
        <v>472</v>
      </c>
      <c r="AH47" s="79" t="b">
        <v>0</v>
      </c>
      <c r="AI47" s="79" t="s">
        <v>474</v>
      </c>
      <c r="AJ47" s="79"/>
      <c r="AK47" s="87" t="s">
        <v>472</v>
      </c>
      <c r="AL47" s="79" t="b">
        <v>0</v>
      </c>
      <c r="AM47" s="79">
        <v>15</v>
      </c>
      <c r="AN47" s="87" t="s">
        <v>462</v>
      </c>
      <c r="AO47" s="79" t="s">
        <v>485</v>
      </c>
      <c r="AP47" s="79" t="b">
        <v>0</v>
      </c>
      <c r="AQ47" s="87" t="s">
        <v>462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1</v>
      </c>
      <c r="BG47" s="49">
        <v>3.225806451612903</v>
      </c>
      <c r="BH47" s="48">
        <v>0</v>
      </c>
      <c r="BI47" s="49">
        <v>0</v>
      </c>
      <c r="BJ47" s="48">
        <v>0</v>
      </c>
      <c r="BK47" s="49">
        <v>0</v>
      </c>
      <c r="BL47" s="48">
        <v>30</v>
      </c>
      <c r="BM47" s="49">
        <v>96.7741935483871</v>
      </c>
      <c r="BN47" s="48">
        <v>31</v>
      </c>
    </row>
    <row r="48" spans="1:66" ht="15">
      <c r="A48" s="64" t="s">
        <v>223</v>
      </c>
      <c r="B48" s="64" t="s">
        <v>241</v>
      </c>
      <c r="C48" s="65" t="s">
        <v>1296</v>
      </c>
      <c r="D48" s="66">
        <v>3</v>
      </c>
      <c r="E48" s="67" t="s">
        <v>132</v>
      </c>
      <c r="F48" s="68">
        <v>32</v>
      </c>
      <c r="G48" s="65"/>
      <c r="H48" s="69"/>
      <c r="I48" s="70"/>
      <c r="J48" s="70"/>
      <c r="K48" s="34" t="s">
        <v>65</v>
      </c>
      <c r="L48" s="77">
        <v>48</v>
      </c>
      <c r="M48" s="77"/>
      <c r="N48" s="72"/>
      <c r="O48" s="79" t="s">
        <v>262</v>
      </c>
      <c r="P48" s="81">
        <v>43754.047951388886</v>
      </c>
      <c r="Q48" s="79" t="s">
        <v>267</v>
      </c>
      <c r="R48" s="83" t="s">
        <v>281</v>
      </c>
      <c r="S48" s="79" t="s">
        <v>293</v>
      </c>
      <c r="T48" s="79" t="s">
        <v>251</v>
      </c>
      <c r="U48" s="79"/>
      <c r="V48" s="83" t="s">
        <v>333</v>
      </c>
      <c r="W48" s="81">
        <v>43754.047951388886</v>
      </c>
      <c r="X48" s="85">
        <v>43754</v>
      </c>
      <c r="Y48" s="87" t="s">
        <v>362</v>
      </c>
      <c r="Z48" s="83" t="s">
        <v>402</v>
      </c>
      <c r="AA48" s="79"/>
      <c r="AB48" s="79"/>
      <c r="AC48" s="87" t="s">
        <v>441</v>
      </c>
      <c r="AD48" s="79"/>
      <c r="AE48" s="79" t="b">
        <v>0</v>
      </c>
      <c r="AF48" s="79">
        <v>0</v>
      </c>
      <c r="AG48" s="87" t="s">
        <v>472</v>
      </c>
      <c r="AH48" s="79" t="b">
        <v>0</v>
      </c>
      <c r="AI48" s="79" t="s">
        <v>474</v>
      </c>
      <c r="AJ48" s="79"/>
      <c r="AK48" s="87" t="s">
        <v>472</v>
      </c>
      <c r="AL48" s="79" t="b">
        <v>0</v>
      </c>
      <c r="AM48" s="79">
        <v>15</v>
      </c>
      <c r="AN48" s="87" t="s">
        <v>462</v>
      </c>
      <c r="AO48" s="79" t="s">
        <v>485</v>
      </c>
      <c r="AP48" s="79" t="b">
        <v>0</v>
      </c>
      <c r="AQ48" s="87" t="s">
        <v>462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223</v>
      </c>
      <c r="B49" s="64" t="s">
        <v>249</v>
      </c>
      <c r="C49" s="65" t="s">
        <v>1296</v>
      </c>
      <c r="D49" s="66">
        <v>3</v>
      </c>
      <c r="E49" s="67" t="s">
        <v>132</v>
      </c>
      <c r="F49" s="68">
        <v>32</v>
      </c>
      <c r="G49" s="65"/>
      <c r="H49" s="69"/>
      <c r="I49" s="70"/>
      <c r="J49" s="70"/>
      <c r="K49" s="34" t="s">
        <v>65</v>
      </c>
      <c r="L49" s="77">
        <v>49</v>
      </c>
      <c r="M49" s="77"/>
      <c r="N49" s="72"/>
      <c r="O49" s="79" t="s">
        <v>263</v>
      </c>
      <c r="P49" s="81">
        <v>43754.047951388886</v>
      </c>
      <c r="Q49" s="79" t="s">
        <v>267</v>
      </c>
      <c r="R49" s="83" t="s">
        <v>281</v>
      </c>
      <c r="S49" s="79" t="s">
        <v>293</v>
      </c>
      <c r="T49" s="79" t="s">
        <v>251</v>
      </c>
      <c r="U49" s="79"/>
      <c r="V49" s="83" t="s">
        <v>333</v>
      </c>
      <c r="W49" s="81">
        <v>43754.047951388886</v>
      </c>
      <c r="X49" s="85">
        <v>43754</v>
      </c>
      <c r="Y49" s="87" t="s">
        <v>362</v>
      </c>
      <c r="Z49" s="83" t="s">
        <v>402</v>
      </c>
      <c r="AA49" s="79"/>
      <c r="AB49" s="79"/>
      <c r="AC49" s="87" t="s">
        <v>441</v>
      </c>
      <c r="AD49" s="79"/>
      <c r="AE49" s="79" t="b">
        <v>0</v>
      </c>
      <c r="AF49" s="79">
        <v>0</v>
      </c>
      <c r="AG49" s="87" t="s">
        <v>472</v>
      </c>
      <c r="AH49" s="79" t="b">
        <v>0</v>
      </c>
      <c r="AI49" s="79" t="s">
        <v>474</v>
      </c>
      <c r="AJ49" s="79"/>
      <c r="AK49" s="87" t="s">
        <v>472</v>
      </c>
      <c r="AL49" s="79" t="b">
        <v>0</v>
      </c>
      <c r="AM49" s="79">
        <v>15</v>
      </c>
      <c r="AN49" s="87" t="s">
        <v>462</v>
      </c>
      <c r="AO49" s="79" t="s">
        <v>485</v>
      </c>
      <c r="AP49" s="79" t="b">
        <v>0</v>
      </c>
      <c r="AQ49" s="87" t="s">
        <v>462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5</v>
      </c>
      <c r="BF49" s="48"/>
      <c r="BG49" s="49"/>
      <c r="BH49" s="48"/>
      <c r="BI49" s="49"/>
      <c r="BJ49" s="48"/>
      <c r="BK49" s="49"/>
      <c r="BL49" s="48"/>
      <c r="BM49" s="49"/>
      <c r="BN49" s="48"/>
    </row>
    <row r="50" spans="1:66" ht="15">
      <c r="A50" s="64" t="s">
        <v>223</v>
      </c>
      <c r="B50" s="64" t="s">
        <v>235</v>
      </c>
      <c r="C50" s="65" t="s">
        <v>1296</v>
      </c>
      <c r="D50" s="66">
        <v>3</v>
      </c>
      <c r="E50" s="67" t="s">
        <v>132</v>
      </c>
      <c r="F50" s="68">
        <v>32</v>
      </c>
      <c r="G50" s="65"/>
      <c r="H50" s="69"/>
      <c r="I50" s="70"/>
      <c r="J50" s="70"/>
      <c r="K50" s="34" t="s">
        <v>65</v>
      </c>
      <c r="L50" s="77">
        <v>50</v>
      </c>
      <c r="M50" s="77"/>
      <c r="N50" s="72"/>
      <c r="O50" s="79" t="s">
        <v>263</v>
      </c>
      <c r="P50" s="81">
        <v>43754.047951388886</v>
      </c>
      <c r="Q50" s="79" t="s">
        <v>267</v>
      </c>
      <c r="R50" s="83" t="s">
        <v>281</v>
      </c>
      <c r="S50" s="79" t="s">
        <v>293</v>
      </c>
      <c r="T50" s="79" t="s">
        <v>251</v>
      </c>
      <c r="U50" s="79"/>
      <c r="V50" s="83" t="s">
        <v>333</v>
      </c>
      <c r="W50" s="81">
        <v>43754.047951388886</v>
      </c>
      <c r="X50" s="85">
        <v>43754</v>
      </c>
      <c r="Y50" s="87" t="s">
        <v>362</v>
      </c>
      <c r="Z50" s="83" t="s">
        <v>402</v>
      </c>
      <c r="AA50" s="79"/>
      <c r="AB50" s="79"/>
      <c r="AC50" s="87" t="s">
        <v>441</v>
      </c>
      <c r="AD50" s="79"/>
      <c r="AE50" s="79" t="b">
        <v>0</v>
      </c>
      <c r="AF50" s="79">
        <v>0</v>
      </c>
      <c r="AG50" s="87" t="s">
        <v>472</v>
      </c>
      <c r="AH50" s="79" t="b">
        <v>0</v>
      </c>
      <c r="AI50" s="79" t="s">
        <v>474</v>
      </c>
      <c r="AJ50" s="79"/>
      <c r="AK50" s="87" t="s">
        <v>472</v>
      </c>
      <c r="AL50" s="79" t="b">
        <v>0</v>
      </c>
      <c r="AM50" s="79">
        <v>15</v>
      </c>
      <c r="AN50" s="87" t="s">
        <v>462</v>
      </c>
      <c r="AO50" s="79" t="s">
        <v>485</v>
      </c>
      <c r="AP50" s="79" t="b">
        <v>0</v>
      </c>
      <c r="AQ50" s="87" t="s">
        <v>462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8"/>
      <c r="BG50" s="49"/>
      <c r="BH50" s="48"/>
      <c r="BI50" s="49"/>
      <c r="BJ50" s="48"/>
      <c r="BK50" s="49"/>
      <c r="BL50" s="48"/>
      <c r="BM50" s="49"/>
      <c r="BN50" s="48"/>
    </row>
    <row r="51" spans="1:66" ht="15">
      <c r="A51" s="64" t="s">
        <v>223</v>
      </c>
      <c r="B51" s="64" t="s">
        <v>250</v>
      </c>
      <c r="C51" s="65" t="s">
        <v>1296</v>
      </c>
      <c r="D51" s="66">
        <v>3</v>
      </c>
      <c r="E51" s="67" t="s">
        <v>132</v>
      </c>
      <c r="F51" s="68">
        <v>32</v>
      </c>
      <c r="G51" s="65"/>
      <c r="H51" s="69"/>
      <c r="I51" s="70"/>
      <c r="J51" s="70"/>
      <c r="K51" s="34" t="s">
        <v>65</v>
      </c>
      <c r="L51" s="77">
        <v>51</v>
      </c>
      <c r="M51" s="77"/>
      <c r="N51" s="72"/>
      <c r="O51" s="79" t="s">
        <v>263</v>
      </c>
      <c r="P51" s="81">
        <v>43754.047951388886</v>
      </c>
      <c r="Q51" s="79" t="s">
        <v>267</v>
      </c>
      <c r="R51" s="83" t="s">
        <v>281</v>
      </c>
      <c r="S51" s="79" t="s">
        <v>293</v>
      </c>
      <c r="T51" s="79" t="s">
        <v>251</v>
      </c>
      <c r="U51" s="79"/>
      <c r="V51" s="83" t="s">
        <v>333</v>
      </c>
      <c r="W51" s="81">
        <v>43754.047951388886</v>
      </c>
      <c r="X51" s="85">
        <v>43754</v>
      </c>
      <c r="Y51" s="87" t="s">
        <v>362</v>
      </c>
      <c r="Z51" s="83" t="s">
        <v>402</v>
      </c>
      <c r="AA51" s="79"/>
      <c r="AB51" s="79"/>
      <c r="AC51" s="87" t="s">
        <v>441</v>
      </c>
      <c r="AD51" s="79"/>
      <c r="AE51" s="79" t="b">
        <v>0</v>
      </c>
      <c r="AF51" s="79">
        <v>0</v>
      </c>
      <c r="AG51" s="87" t="s">
        <v>472</v>
      </c>
      <c r="AH51" s="79" t="b">
        <v>0</v>
      </c>
      <c r="AI51" s="79" t="s">
        <v>474</v>
      </c>
      <c r="AJ51" s="79"/>
      <c r="AK51" s="87" t="s">
        <v>472</v>
      </c>
      <c r="AL51" s="79" t="b">
        <v>0</v>
      </c>
      <c r="AM51" s="79">
        <v>15</v>
      </c>
      <c r="AN51" s="87" t="s">
        <v>462</v>
      </c>
      <c r="AO51" s="79" t="s">
        <v>485</v>
      </c>
      <c r="AP51" s="79" t="b">
        <v>0</v>
      </c>
      <c r="AQ51" s="87" t="s">
        <v>462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223</v>
      </c>
      <c r="B52" s="64" t="s">
        <v>251</v>
      </c>
      <c r="C52" s="65" t="s">
        <v>1296</v>
      </c>
      <c r="D52" s="66">
        <v>3</v>
      </c>
      <c r="E52" s="67" t="s">
        <v>132</v>
      </c>
      <c r="F52" s="68">
        <v>32</v>
      </c>
      <c r="G52" s="65"/>
      <c r="H52" s="69"/>
      <c r="I52" s="70"/>
      <c r="J52" s="70"/>
      <c r="K52" s="34" t="s">
        <v>65</v>
      </c>
      <c r="L52" s="77">
        <v>52</v>
      </c>
      <c r="M52" s="77"/>
      <c r="N52" s="72"/>
      <c r="O52" s="79" t="s">
        <v>263</v>
      </c>
      <c r="P52" s="81">
        <v>43754.047951388886</v>
      </c>
      <c r="Q52" s="79" t="s">
        <v>267</v>
      </c>
      <c r="R52" s="83" t="s">
        <v>281</v>
      </c>
      <c r="S52" s="79" t="s">
        <v>293</v>
      </c>
      <c r="T52" s="79" t="s">
        <v>251</v>
      </c>
      <c r="U52" s="79"/>
      <c r="V52" s="83" t="s">
        <v>333</v>
      </c>
      <c r="W52" s="81">
        <v>43754.047951388886</v>
      </c>
      <c r="X52" s="85">
        <v>43754</v>
      </c>
      <c r="Y52" s="87" t="s">
        <v>362</v>
      </c>
      <c r="Z52" s="83" t="s">
        <v>402</v>
      </c>
      <c r="AA52" s="79"/>
      <c r="AB52" s="79"/>
      <c r="AC52" s="87" t="s">
        <v>441</v>
      </c>
      <c r="AD52" s="79"/>
      <c r="AE52" s="79" t="b">
        <v>0</v>
      </c>
      <c r="AF52" s="79">
        <v>0</v>
      </c>
      <c r="AG52" s="87" t="s">
        <v>472</v>
      </c>
      <c r="AH52" s="79" t="b">
        <v>0</v>
      </c>
      <c r="AI52" s="79" t="s">
        <v>474</v>
      </c>
      <c r="AJ52" s="79"/>
      <c r="AK52" s="87" t="s">
        <v>472</v>
      </c>
      <c r="AL52" s="79" t="b">
        <v>0</v>
      </c>
      <c r="AM52" s="79">
        <v>15</v>
      </c>
      <c r="AN52" s="87" t="s">
        <v>462</v>
      </c>
      <c r="AO52" s="79" t="s">
        <v>485</v>
      </c>
      <c r="AP52" s="79" t="b">
        <v>0</v>
      </c>
      <c r="AQ52" s="87" t="s">
        <v>462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223</v>
      </c>
      <c r="B53" s="64" t="s">
        <v>252</v>
      </c>
      <c r="C53" s="65" t="s">
        <v>1296</v>
      </c>
      <c r="D53" s="66">
        <v>3</v>
      </c>
      <c r="E53" s="67" t="s">
        <v>132</v>
      </c>
      <c r="F53" s="68">
        <v>32</v>
      </c>
      <c r="G53" s="65"/>
      <c r="H53" s="69"/>
      <c r="I53" s="70"/>
      <c r="J53" s="70"/>
      <c r="K53" s="34" t="s">
        <v>65</v>
      </c>
      <c r="L53" s="77">
        <v>53</v>
      </c>
      <c r="M53" s="77"/>
      <c r="N53" s="72"/>
      <c r="O53" s="79" t="s">
        <v>263</v>
      </c>
      <c r="P53" s="81">
        <v>43754.047951388886</v>
      </c>
      <c r="Q53" s="79" t="s">
        <v>267</v>
      </c>
      <c r="R53" s="83" t="s">
        <v>281</v>
      </c>
      <c r="S53" s="79" t="s">
        <v>293</v>
      </c>
      <c r="T53" s="79" t="s">
        <v>251</v>
      </c>
      <c r="U53" s="79"/>
      <c r="V53" s="83" t="s">
        <v>333</v>
      </c>
      <c r="W53" s="81">
        <v>43754.047951388886</v>
      </c>
      <c r="X53" s="85">
        <v>43754</v>
      </c>
      <c r="Y53" s="87" t="s">
        <v>362</v>
      </c>
      <c r="Z53" s="83" t="s">
        <v>402</v>
      </c>
      <c r="AA53" s="79"/>
      <c r="AB53" s="79"/>
      <c r="AC53" s="87" t="s">
        <v>441</v>
      </c>
      <c r="AD53" s="79"/>
      <c r="AE53" s="79" t="b">
        <v>0</v>
      </c>
      <c r="AF53" s="79">
        <v>0</v>
      </c>
      <c r="AG53" s="87" t="s">
        <v>472</v>
      </c>
      <c r="AH53" s="79" t="b">
        <v>0</v>
      </c>
      <c r="AI53" s="79" t="s">
        <v>474</v>
      </c>
      <c r="AJ53" s="79"/>
      <c r="AK53" s="87" t="s">
        <v>472</v>
      </c>
      <c r="AL53" s="79" t="b">
        <v>0</v>
      </c>
      <c r="AM53" s="79">
        <v>15</v>
      </c>
      <c r="AN53" s="87" t="s">
        <v>462</v>
      </c>
      <c r="AO53" s="79" t="s">
        <v>485</v>
      </c>
      <c r="AP53" s="79" t="b">
        <v>0</v>
      </c>
      <c r="AQ53" s="87" t="s">
        <v>462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223</v>
      </c>
      <c r="B54" s="64" t="s">
        <v>253</v>
      </c>
      <c r="C54" s="65" t="s">
        <v>1296</v>
      </c>
      <c r="D54" s="66">
        <v>3</v>
      </c>
      <c r="E54" s="67" t="s">
        <v>132</v>
      </c>
      <c r="F54" s="68">
        <v>32</v>
      </c>
      <c r="G54" s="65"/>
      <c r="H54" s="69"/>
      <c r="I54" s="70"/>
      <c r="J54" s="70"/>
      <c r="K54" s="34" t="s">
        <v>65</v>
      </c>
      <c r="L54" s="77">
        <v>54</v>
      </c>
      <c r="M54" s="77"/>
      <c r="N54" s="72"/>
      <c r="O54" s="79" t="s">
        <v>263</v>
      </c>
      <c r="P54" s="81">
        <v>43754.047951388886</v>
      </c>
      <c r="Q54" s="79" t="s">
        <v>267</v>
      </c>
      <c r="R54" s="83" t="s">
        <v>281</v>
      </c>
      <c r="S54" s="79" t="s">
        <v>293</v>
      </c>
      <c r="T54" s="79" t="s">
        <v>251</v>
      </c>
      <c r="U54" s="79"/>
      <c r="V54" s="83" t="s">
        <v>333</v>
      </c>
      <c r="W54" s="81">
        <v>43754.047951388886</v>
      </c>
      <c r="X54" s="85">
        <v>43754</v>
      </c>
      <c r="Y54" s="87" t="s">
        <v>362</v>
      </c>
      <c r="Z54" s="83" t="s">
        <v>402</v>
      </c>
      <c r="AA54" s="79"/>
      <c r="AB54" s="79"/>
      <c r="AC54" s="87" t="s">
        <v>441</v>
      </c>
      <c r="AD54" s="79"/>
      <c r="AE54" s="79" t="b">
        <v>0</v>
      </c>
      <c r="AF54" s="79">
        <v>0</v>
      </c>
      <c r="AG54" s="87" t="s">
        <v>472</v>
      </c>
      <c r="AH54" s="79" t="b">
        <v>0</v>
      </c>
      <c r="AI54" s="79" t="s">
        <v>474</v>
      </c>
      <c r="AJ54" s="79"/>
      <c r="AK54" s="87" t="s">
        <v>472</v>
      </c>
      <c r="AL54" s="79" t="b">
        <v>0</v>
      </c>
      <c r="AM54" s="79">
        <v>15</v>
      </c>
      <c r="AN54" s="87" t="s">
        <v>462</v>
      </c>
      <c r="AO54" s="79" t="s">
        <v>485</v>
      </c>
      <c r="AP54" s="79" t="b">
        <v>0</v>
      </c>
      <c r="AQ54" s="87" t="s">
        <v>462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1</v>
      </c>
      <c r="BG54" s="49">
        <v>3.225806451612903</v>
      </c>
      <c r="BH54" s="48">
        <v>0</v>
      </c>
      <c r="BI54" s="49">
        <v>0</v>
      </c>
      <c r="BJ54" s="48">
        <v>0</v>
      </c>
      <c r="BK54" s="49">
        <v>0</v>
      </c>
      <c r="BL54" s="48">
        <v>30</v>
      </c>
      <c r="BM54" s="49">
        <v>96.7741935483871</v>
      </c>
      <c r="BN54" s="48">
        <v>31</v>
      </c>
    </row>
    <row r="55" spans="1:66" ht="15">
      <c r="A55" s="64" t="s">
        <v>224</v>
      </c>
      <c r="B55" s="64" t="s">
        <v>241</v>
      </c>
      <c r="C55" s="65" t="s">
        <v>1296</v>
      </c>
      <c r="D55" s="66">
        <v>3</v>
      </c>
      <c r="E55" s="67" t="s">
        <v>132</v>
      </c>
      <c r="F55" s="68">
        <v>32</v>
      </c>
      <c r="G55" s="65"/>
      <c r="H55" s="69"/>
      <c r="I55" s="70"/>
      <c r="J55" s="70"/>
      <c r="K55" s="34" t="s">
        <v>65</v>
      </c>
      <c r="L55" s="77">
        <v>55</v>
      </c>
      <c r="M55" s="77"/>
      <c r="N55" s="72"/>
      <c r="O55" s="79" t="s">
        <v>262</v>
      </c>
      <c r="P55" s="81">
        <v>43754.055347222224</v>
      </c>
      <c r="Q55" s="79" t="s">
        <v>267</v>
      </c>
      <c r="R55" s="83" t="s">
        <v>281</v>
      </c>
      <c r="S55" s="79" t="s">
        <v>293</v>
      </c>
      <c r="T55" s="79" t="s">
        <v>251</v>
      </c>
      <c r="U55" s="79"/>
      <c r="V55" s="83" t="s">
        <v>334</v>
      </c>
      <c r="W55" s="81">
        <v>43754.055347222224</v>
      </c>
      <c r="X55" s="85">
        <v>43754</v>
      </c>
      <c r="Y55" s="87" t="s">
        <v>363</v>
      </c>
      <c r="Z55" s="83" t="s">
        <v>403</v>
      </c>
      <c r="AA55" s="79"/>
      <c r="AB55" s="79"/>
      <c r="AC55" s="87" t="s">
        <v>442</v>
      </c>
      <c r="AD55" s="79"/>
      <c r="AE55" s="79" t="b">
        <v>0</v>
      </c>
      <c r="AF55" s="79">
        <v>0</v>
      </c>
      <c r="AG55" s="87" t="s">
        <v>472</v>
      </c>
      <c r="AH55" s="79" t="b">
        <v>0</v>
      </c>
      <c r="AI55" s="79" t="s">
        <v>474</v>
      </c>
      <c r="AJ55" s="79"/>
      <c r="AK55" s="87" t="s">
        <v>472</v>
      </c>
      <c r="AL55" s="79" t="b">
        <v>0</v>
      </c>
      <c r="AM55" s="79">
        <v>15</v>
      </c>
      <c r="AN55" s="87" t="s">
        <v>462</v>
      </c>
      <c r="AO55" s="79" t="s">
        <v>485</v>
      </c>
      <c r="AP55" s="79" t="b">
        <v>0</v>
      </c>
      <c r="AQ55" s="87" t="s">
        <v>462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224</v>
      </c>
      <c r="B56" s="64" t="s">
        <v>249</v>
      </c>
      <c r="C56" s="65" t="s">
        <v>1296</v>
      </c>
      <c r="D56" s="66">
        <v>3</v>
      </c>
      <c r="E56" s="67" t="s">
        <v>132</v>
      </c>
      <c r="F56" s="68">
        <v>32</v>
      </c>
      <c r="G56" s="65"/>
      <c r="H56" s="69"/>
      <c r="I56" s="70"/>
      <c r="J56" s="70"/>
      <c r="K56" s="34" t="s">
        <v>65</v>
      </c>
      <c r="L56" s="77">
        <v>56</v>
      </c>
      <c r="M56" s="77"/>
      <c r="N56" s="72"/>
      <c r="O56" s="79" t="s">
        <v>263</v>
      </c>
      <c r="P56" s="81">
        <v>43754.055347222224</v>
      </c>
      <c r="Q56" s="79" t="s">
        <v>267</v>
      </c>
      <c r="R56" s="83" t="s">
        <v>281</v>
      </c>
      <c r="S56" s="79" t="s">
        <v>293</v>
      </c>
      <c r="T56" s="79" t="s">
        <v>251</v>
      </c>
      <c r="U56" s="79"/>
      <c r="V56" s="83" t="s">
        <v>334</v>
      </c>
      <c r="W56" s="81">
        <v>43754.055347222224</v>
      </c>
      <c r="X56" s="85">
        <v>43754</v>
      </c>
      <c r="Y56" s="87" t="s">
        <v>363</v>
      </c>
      <c r="Z56" s="83" t="s">
        <v>403</v>
      </c>
      <c r="AA56" s="79"/>
      <c r="AB56" s="79"/>
      <c r="AC56" s="87" t="s">
        <v>442</v>
      </c>
      <c r="AD56" s="79"/>
      <c r="AE56" s="79" t="b">
        <v>0</v>
      </c>
      <c r="AF56" s="79">
        <v>0</v>
      </c>
      <c r="AG56" s="87" t="s">
        <v>472</v>
      </c>
      <c r="AH56" s="79" t="b">
        <v>0</v>
      </c>
      <c r="AI56" s="79" t="s">
        <v>474</v>
      </c>
      <c r="AJ56" s="79"/>
      <c r="AK56" s="87" t="s">
        <v>472</v>
      </c>
      <c r="AL56" s="79" t="b">
        <v>0</v>
      </c>
      <c r="AM56" s="79">
        <v>15</v>
      </c>
      <c r="AN56" s="87" t="s">
        <v>462</v>
      </c>
      <c r="AO56" s="79" t="s">
        <v>485</v>
      </c>
      <c r="AP56" s="79" t="b">
        <v>0</v>
      </c>
      <c r="AQ56" s="87" t="s">
        <v>462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5</v>
      </c>
      <c r="BF56" s="48"/>
      <c r="BG56" s="49"/>
      <c r="BH56" s="48"/>
      <c r="BI56" s="49"/>
      <c r="BJ56" s="48"/>
      <c r="BK56" s="49"/>
      <c r="BL56" s="48"/>
      <c r="BM56" s="49"/>
      <c r="BN56" s="48"/>
    </row>
    <row r="57" spans="1:66" ht="15">
      <c r="A57" s="64" t="s">
        <v>224</v>
      </c>
      <c r="B57" s="64" t="s">
        <v>235</v>
      </c>
      <c r="C57" s="65" t="s">
        <v>1296</v>
      </c>
      <c r="D57" s="66">
        <v>3</v>
      </c>
      <c r="E57" s="67" t="s">
        <v>132</v>
      </c>
      <c r="F57" s="68">
        <v>32</v>
      </c>
      <c r="G57" s="65"/>
      <c r="H57" s="69"/>
      <c r="I57" s="70"/>
      <c r="J57" s="70"/>
      <c r="K57" s="34" t="s">
        <v>65</v>
      </c>
      <c r="L57" s="77">
        <v>57</v>
      </c>
      <c r="M57" s="77"/>
      <c r="N57" s="72"/>
      <c r="O57" s="79" t="s">
        <v>263</v>
      </c>
      <c r="P57" s="81">
        <v>43754.055347222224</v>
      </c>
      <c r="Q57" s="79" t="s">
        <v>267</v>
      </c>
      <c r="R57" s="83" t="s">
        <v>281</v>
      </c>
      <c r="S57" s="79" t="s">
        <v>293</v>
      </c>
      <c r="T57" s="79" t="s">
        <v>251</v>
      </c>
      <c r="U57" s="79"/>
      <c r="V57" s="83" t="s">
        <v>334</v>
      </c>
      <c r="W57" s="81">
        <v>43754.055347222224</v>
      </c>
      <c r="X57" s="85">
        <v>43754</v>
      </c>
      <c r="Y57" s="87" t="s">
        <v>363</v>
      </c>
      <c r="Z57" s="83" t="s">
        <v>403</v>
      </c>
      <c r="AA57" s="79"/>
      <c r="AB57" s="79"/>
      <c r="AC57" s="87" t="s">
        <v>442</v>
      </c>
      <c r="AD57" s="79"/>
      <c r="AE57" s="79" t="b">
        <v>0</v>
      </c>
      <c r="AF57" s="79">
        <v>0</v>
      </c>
      <c r="AG57" s="87" t="s">
        <v>472</v>
      </c>
      <c r="AH57" s="79" t="b">
        <v>0</v>
      </c>
      <c r="AI57" s="79" t="s">
        <v>474</v>
      </c>
      <c r="AJ57" s="79"/>
      <c r="AK57" s="87" t="s">
        <v>472</v>
      </c>
      <c r="AL57" s="79" t="b">
        <v>0</v>
      </c>
      <c r="AM57" s="79">
        <v>15</v>
      </c>
      <c r="AN57" s="87" t="s">
        <v>462</v>
      </c>
      <c r="AO57" s="79" t="s">
        <v>485</v>
      </c>
      <c r="AP57" s="79" t="b">
        <v>0</v>
      </c>
      <c r="AQ57" s="87" t="s">
        <v>462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8"/>
      <c r="BG57" s="49"/>
      <c r="BH57" s="48"/>
      <c r="BI57" s="49"/>
      <c r="BJ57" s="48"/>
      <c r="BK57" s="49"/>
      <c r="BL57" s="48"/>
      <c r="BM57" s="49"/>
      <c r="BN57" s="48"/>
    </row>
    <row r="58" spans="1:66" ht="15">
      <c r="A58" s="64" t="s">
        <v>224</v>
      </c>
      <c r="B58" s="64" t="s">
        <v>250</v>
      </c>
      <c r="C58" s="65" t="s">
        <v>1296</v>
      </c>
      <c r="D58" s="66">
        <v>3</v>
      </c>
      <c r="E58" s="67" t="s">
        <v>132</v>
      </c>
      <c r="F58" s="68">
        <v>32</v>
      </c>
      <c r="G58" s="65"/>
      <c r="H58" s="69"/>
      <c r="I58" s="70"/>
      <c r="J58" s="70"/>
      <c r="K58" s="34" t="s">
        <v>65</v>
      </c>
      <c r="L58" s="77">
        <v>58</v>
      </c>
      <c r="M58" s="77"/>
      <c r="N58" s="72"/>
      <c r="O58" s="79" t="s">
        <v>263</v>
      </c>
      <c r="P58" s="81">
        <v>43754.055347222224</v>
      </c>
      <c r="Q58" s="79" t="s">
        <v>267</v>
      </c>
      <c r="R58" s="83" t="s">
        <v>281</v>
      </c>
      <c r="S58" s="79" t="s">
        <v>293</v>
      </c>
      <c r="T58" s="79" t="s">
        <v>251</v>
      </c>
      <c r="U58" s="79"/>
      <c r="V58" s="83" t="s">
        <v>334</v>
      </c>
      <c r="W58" s="81">
        <v>43754.055347222224</v>
      </c>
      <c r="X58" s="85">
        <v>43754</v>
      </c>
      <c r="Y58" s="87" t="s">
        <v>363</v>
      </c>
      <c r="Z58" s="83" t="s">
        <v>403</v>
      </c>
      <c r="AA58" s="79"/>
      <c r="AB58" s="79"/>
      <c r="AC58" s="87" t="s">
        <v>442</v>
      </c>
      <c r="AD58" s="79"/>
      <c r="AE58" s="79" t="b">
        <v>0</v>
      </c>
      <c r="AF58" s="79">
        <v>0</v>
      </c>
      <c r="AG58" s="87" t="s">
        <v>472</v>
      </c>
      <c r="AH58" s="79" t="b">
        <v>0</v>
      </c>
      <c r="AI58" s="79" t="s">
        <v>474</v>
      </c>
      <c r="AJ58" s="79"/>
      <c r="AK58" s="87" t="s">
        <v>472</v>
      </c>
      <c r="AL58" s="79" t="b">
        <v>0</v>
      </c>
      <c r="AM58" s="79">
        <v>15</v>
      </c>
      <c r="AN58" s="87" t="s">
        <v>462</v>
      </c>
      <c r="AO58" s="79" t="s">
        <v>485</v>
      </c>
      <c r="AP58" s="79" t="b">
        <v>0</v>
      </c>
      <c r="AQ58" s="87" t="s">
        <v>462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224</v>
      </c>
      <c r="B59" s="64" t="s">
        <v>251</v>
      </c>
      <c r="C59" s="65" t="s">
        <v>1296</v>
      </c>
      <c r="D59" s="66">
        <v>3</v>
      </c>
      <c r="E59" s="67" t="s">
        <v>132</v>
      </c>
      <c r="F59" s="68">
        <v>32</v>
      </c>
      <c r="G59" s="65"/>
      <c r="H59" s="69"/>
      <c r="I59" s="70"/>
      <c r="J59" s="70"/>
      <c r="K59" s="34" t="s">
        <v>65</v>
      </c>
      <c r="L59" s="77">
        <v>59</v>
      </c>
      <c r="M59" s="77"/>
      <c r="N59" s="72"/>
      <c r="O59" s="79" t="s">
        <v>263</v>
      </c>
      <c r="P59" s="81">
        <v>43754.055347222224</v>
      </c>
      <c r="Q59" s="79" t="s">
        <v>267</v>
      </c>
      <c r="R59" s="83" t="s">
        <v>281</v>
      </c>
      <c r="S59" s="79" t="s">
        <v>293</v>
      </c>
      <c r="T59" s="79" t="s">
        <v>251</v>
      </c>
      <c r="U59" s="79"/>
      <c r="V59" s="83" t="s">
        <v>334</v>
      </c>
      <c r="W59" s="81">
        <v>43754.055347222224</v>
      </c>
      <c r="X59" s="85">
        <v>43754</v>
      </c>
      <c r="Y59" s="87" t="s">
        <v>363</v>
      </c>
      <c r="Z59" s="83" t="s">
        <v>403</v>
      </c>
      <c r="AA59" s="79"/>
      <c r="AB59" s="79"/>
      <c r="AC59" s="87" t="s">
        <v>442</v>
      </c>
      <c r="AD59" s="79"/>
      <c r="AE59" s="79" t="b">
        <v>0</v>
      </c>
      <c r="AF59" s="79">
        <v>0</v>
      </c>
      <c r="AG59" s="87" t="s">
        <v>472</v>
      </c>
      <c r="AH59" s="79" t="b">
        <v>0</v>
      </c>
      <c r="AI59" s="79" t="s">
        <v>474</v>
      </c>
      <c r="AJ59" s="79"/>
      <c r="AK59" s="87" t="s">
        <v>472</v>
      </c>
      <c r="AL59" s="79" t="b">
        <v>0</v>
      </c>
      <c r="AM59" s="79">
        <v>15</v>
      </c>
      <c r="AN59" s="87" t="s">
        <v>462</v>
      </c>
      <c r="AO59" s="79" t="s">
        <v>485</v>
      </c>
      <c r="AP59" s="79" t="b">
        <v>0</v>
      </c>
      <c r="AQ59" s="87" t="s">
        <v>462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224</v>
      </c>
      <c r="B60" s="64" t="s">
        <v>252</v>
      </c>
      <c r="C60" s="65" t="s">
        <v>1296</v>
      </c>
      <c r="D60" s="66">
        <v>3</v>
      </c>
      <c r="E60" s="67" t="s">
        <v>132</v>
      </c>
      <c r="F60" s="68">
        <v>32</v>
      </c>
      <c r="G60" s="65"/>
      <c r="H60" s="69"/>
      <c r="I60" s="70"/>
      <c r="J60" s="70"/>
      <c r="K60" s="34" t="s">
        <v>65</v>
      </c>
      <c r="L60" s="77">
        <v>60</v>
      </c>
      <c r="M60" s="77"/>
      <c r="N60" s="72"/>
      <c r="O60" s="79" t="s">
        <v>263</v>
      </c>
      <c r="P60" s="81">
        <v>43754.055347222224</v>
      </c>
      <c r="Q60" s="79" t="s">
        <v>267</v>
      </c>
      <c r="R60" s="83" t="s">
        <v>281</v>
      </c>
      <c r="S60" s="79" t="s">
        <v>293</v>
      </c>
      <c r="T60" s="79" t="s">
        <v>251</v>
      </c>
      <c r="U60" s="79"/>
      <c r="V60" s="83" t="s">
        <v>334</v>
      </c>
      <c r="W60" s="81">
        <v>43754.055347222224</v>
      </c>
      <c r="X60" s="85">
        <v>43754</v>
      </c>
      <c r="Y60" s="87" t="s">
        <v>363</v>
      </c>
      <c r="Z60" s="83" t="s">
        <v>403</v>
      </c>
      <c r="AA60" s="79"/>
      <c r="AB60" s="79"/>
      <c r="AC60" s="87" t="s">
        <v>442</v>
      </c>
      <c r="AD60" s="79"/>
      <c r="AE60" s="79" t="b">
        <v>0</v>
      </c>
      <c r="AF60" s="79">
        <v>0</v>
      </c>
      <c r="AG60" s="87" t="s">
        <v>472</v>
      </c>
      <c r="AH60" s="79" t="b">
        <v>0</v>
      </c>
      <c r="AI60" s="79" t="s">
        <v>474</v>
      </c>
      <c r="AJ60" s="79"/>
      <c r="AK60" s="87" t="s">
        <v>472</v>
      </c>
      <c r="AL60" s="79" t="b">
        <v>0</v>
      </c>
      <c r="AM60" s="79">
        <v>15</v>
      </c>
      <c r="AN60" s="87" t="s">
        <v>462</v>
      </c>
      <c r="AO60" s="79" t="s">
        <v>485</v>
      </c>
      <c r="AP60" s="79" t="b">
        <v>0</v>
      </c>
      <c r="AQ60" s="87" t="s">
        <v>462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224</v>
      </c>
      <c r="B61" s="64" t="s">
        <v>253</v>
      </c>
      <c r="C61" s="65" t="s">
        <v>1296</v>
      </c>
      <c r="D61" s="66">
        <v>3</v>
      </c>
      <c r="E61" s="67" t="s">
        <v>132</v>
      </c>
      <c r="F61" s="68">
        <v>32</v>
      </c>
      <c r="G61" s="65"/>
      <c r="H61" s="69"/>
      <c r="I61" s="70"/>
      <c r="J61" s="70"/>
      <c r="K61" s="34" t="s">
        <v>65</v>
      </c>
      <c r="L61" s="77">
        <v>61</v>
      </c>
      <c r="M61" s="77"/>
      <c r="N61" s="72"/>
      <c r="O61" s="79" t="s">
        <v>263</v>
      </c>
      <c r="P61" s="81">
        <v>43754.055347222224</v>
      </c>
      <c r="Q61" s="79" t="s">
        <v>267</v>
      </c>
      <c r="R61" s="83" t="s">
        <v>281</v>
      </c>
      <c r="S61" s="79" t="s">
        <v>293</v>
      </c>
      <c r="T61" s="79" t="s">
        <v>251</v>
      </c>
      <c r="U61" s="79"/>
      <c r="V61" s="83" t="s">
        <v>334</v>
      </c>
      <c r="W61" s="81">
        <v>43754.055347222224</v>
      </c>
      <c r="X61" s="85">
        <v>43754</v>
      </c>
      <c r="Y61" s="87" t="s">
        <v>363</v>
      </c>
      <c r="Z61" s="83" t="s">
        <v>403</v>
      </c>
      <c r="AA61" s="79"/>
      <c r="AB61" s="79"/>
      <c r="AC61" s="87" t="s">
        <v>442</v>
      </c>
      <c r="AD61" s="79"/>
      <c r="AE61" s="79" t="b">
        <v>0</v>
      </c>
      <c r="AF61" s="79">
        <v>0</v>
      </c>
      <c r="AG61" s="87" t="s">
        <v>472</v>
      </c>
      <c r="AH61" s="79" t="b">
        <v>0</v>
      </c>
      <c r="AI61" s="79" t="s">
        <v>474</v>
      </c>
      <c r="AJ61" s="79"/>
      <c r="AK61" s="87" t="s">
        <v>472</v>
      </c>
      <c r="AL61" s="79" t="b">
        <v>0</v>
      </c>
      <c r="AM61" s="79">
        <v>15</v>
      </c>
      <c r="AN61" s="87" t="s">
        <v>462</v>
      </c>
      <c r="AO61" s="79" t="s">
        <v>485</v>
      </c>
      <c r="AP61" s="79" t="b">
        <v>0</v>
      </c>
      <c r="AQ61" s="87" t="s">
        <v>462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1</v>
      </c>
      <c r="BG61" s="49">
        <v>3.225806451612903</v>
      </c>
      <c r="BH61" s="48">
        <v>0</v>
      </c>
      <c r="BI61" s="49">
        <v>0</v>
      </c>
      <c r="BJ61" s="48">
        <v>0</v>
      </c>
      <c r="BK61" s="49">
        <v>0</v>
      </c>
      <c r="BL61" s="48">
        <v>30</v>
      </c>
      <c r="BM61" s="49">
        <v>96.7741935483871</v>
      </c>
      <c r="BN61" s="48">
        <v>31</v>
      </c>
    </row>
    <row r="62" spans="1:66" ht="15">
      <c r="A62" s="64" t="s">
        <v>225</v>
      </c>
      <c r="B62" s="64" t="s">
        <v>241</v>
      </c>
      <c r="C62" s="65" t="s">
        <v>1296</v>
      </c>
      <c r="D62" s="66">
        <v>3</v>
      </c>
      <c r="E62" s="67" t="s">
        <v>132</v>
      </c>
      <c r="F62" s="68">
        <v>32</v>
      </c>
      <c r="G62" s="65"/>
      <c r="H62" s="69"/>
      <c r="I62" s="70"/>
      <c r="J62" s="70"/>
      <c r="K62" s="34" t="s">
        <v>65</v>
      </c>
      <c r="L62" s="77">
        <v>62</v>
      </c>
      <c r="M62" s="77"/>
      <c r="N62" s="72"/>
      <c r="O62" s="79" t="s">
        <v>262</v>
      </c>
      <c r="P62" s="81">
        <v>43754.30831018519</v>
      </c>
      <c r="Q62" s="79" t="s">
        <v>267</v>
      </c>
      <c r="R62" s="83" t="s">
        <v>281</v>
      </c>
      <c r="S62" s="79" t="s">
        <v>293</v>
      </c>
      <c r="T62" s="79" t="s">
        <v>251</v>
      </c>
      <c r="U62" s="79"/>
      <c r="V62" s="83" t="s">
        <v>335</v>
      </c>
      <c r="W62" s="81">
        <v>43754.30831018519</v>
      </c>
      <c r="X62" s="85">
        <v>43754</v>
      </c>
      <c r="Y62" s="87" t="s">
        <v>364</v>
      </c>
      <c r="Z62" s="83" t="s">
        <v>404</v>
      </c>
      <c r="AA62" s="79"/>
      <c r="AB62" s="79"/>
      <c r="AC62" s="87" t="s">
        <v>443</v>
      </c>
      <c r="AD62" s="79"/>
      <c r="AE62" s="79" t="b">
        <v>0</v>
      </c>
      <c r="AF62" s="79">
        <v>0</v>
      </c>
      <c r="AG62" s="87" t="s">
        <v>472</v>
      </c>
      <c r="AH62" s="79" t="b">
        <v>0</v>
      </c>
      <c r="AI62" s="79" t="s">
        <v>474</v>
      </c>
      <c r="AJ62" s="79"/>
      <c r="AK62" s="87" t="s">
        <v>472</v>
      </c>
      <c r="AL62" s="79" t="b">
        <v>0</v>
      </c>
      <c r="AM62" s="79">
        <v>15</v>
      </c>
      <c r="AN62" s="87" t="s">
        <v>462</v>
      </c>
      <c r="AO62" s="79" t="s">
        <v>483</v>
      </c>
      <c r="AP62" s="79" t="b">
        <v>0</v>
      </c>
      <c r="AQ62" s="87" t="s">
        <v>462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225</v>
      </c>
      <c r="B63" s="64" t="s">
        <v>249</v>
      </c>
      <c r="C63" s="65" t="s">
        <v>1296</v>
      </c>
      <c r="D63" s="66">
        <v>3</v>
      </c>
      <c r="E63" s="67" t="s">
        <v>132</v>
      </c>
      <c r="F63" s="68">
        <v>32</v>
      </c>
      <c r="G63" s="65"/>
      <c r="H63" s="69"/>
      <c r="I63" s="70"/>
      <c r="J63" s="70"/>
      <c r="K63" s="34" t="s">
        <v>65</v>
      </c>
      <c r="L63" s="77">
        <v>63</v>
      </c>
      <c r="M63" s="77"/>
      <c r="N63" s="72"/>
      <c r="O63" s="79" t="s">
        <v>263</v>
      </c>
      <c r="P63" s="81">
        <v>43754.30831018519</v>
      </c>
      <c r="Q63" s="79" t="s">
        <v>267</v>
      </c>
      <c r="R63" s="83" t="s">
        <v>281</v>
      </c>
      <c r="S63" s="79" t="s">
        <v>293</v>
      </c>
      <c r="T63" s="79" t="s">
        <v>251</v>
      </c>
      <c r="U63" s="79"/>
      <c r="V63" s="83" t="s">
        <v>335</v>
      </c>
      <c r="W63" s="81">
        <v>43754.30831018519</v>
      </c>
      <c r="X63" s="85">
        <v>43754</v>
      </c>
      <c r="Y63" s="87" t="s">
        <v>364</v>
      </c>
      <c r="Z63" s="83" t="s">
        <v>404</v>
      </c>
      <c r="AA63" s="79"/>
      <c r="AB63" s="79"/>
      <c r="AC63" s="87" t="s">
        <v>443</v>
      </c>
      <c r="AD63" s="79"/>
      <c r="AE63" s="79" t="b">
        <v>0</v>
      </c>
      <c r="AF63" s="79">
        <v>0</v>
      </c>
      <c r="AG63" s="87" t="s">
        <v>472</v>
      </c>
      <c r="AH63" s="79" t="b">
        <v>0</v>
      </c>
      <c r="AI63" s="79" t="s">
        <v>474</v>
      </c>
      <c r="AJ63" s="79"/>
      <c r="AK63" s="87" t="s">
        <v>472</v>
      </c>
      <c r="AL63" s="79" t="b">
        <v>0</v>
      </c>
      <c r="AM63" s="79">
        <v>15</v>
      </c>
      <c r="AN63" s="87" t="s">
        <v>462</v>
      </c>
      <c r="AO63" s="79" t="s">
        <v>483</v>
      </c>
      <c r="AP63" s="79" t="b">
        <v>0</v>
      </c>
      <c r="AQ63" s="87" t="s">
        <v>462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5</v>
      </c>
      <c r="BF63" s="48"/>
      <c r="BG63" s="49"/>
      <c r="BH63" s="48"/>
      <c r="BI63" s="49"/>
      <c r="BJ63" s="48"/>
      <c r="BK63" s="49"/>
      <c r="BL63" s="48"/>
      <c r="BM63" s="49"/>
      <c r="BN63" s="48"/>
    </row>
    <row r="64" spans="1:66" ht="15">
      <c r="A64" s="64" t="s">
        <v>225</v>
      </c>
      <c r="B64" s="64" t="s">
        <v>235</v>
      </c>
      <c r="C64" s="65" t="s">
        <v>1296</v>
      </c>
      <c r="D64" s="66">
        <v>3</v>
      </c>
      <c r="E64" s="67" t="s">
        <v>132</v>
      </c>
      <c r="F64" s="68">
        <v>32</v>
      </c>
      <c r="G64" s="65"/>
      <c r="H64" s="69"/>
      <c r="I64" s="70"/>
      <c r="J64" s="70"/>
      <c r="K64" s="34" t="s">
        <v>65</v>
      </c>
      <c r="L64" s="77">
        <v>64</v>
      </c>
      <c r="M64" s="77"/>
      <c r="N64" s="72"/>
      <c r="O64" s="79" t="s">
        <v>263</v>
      </c>
      <c r="P64" s="81">
        <v>43754.30831018519</v>
      </c>
      <c r="Q64" s="79" t="s">
        <v>267</v>
      </c>
      <c r="R64" s="83" t="s">
        <v>281</v>
      </c>
      <c r="S64" s="79" t="s">
        <v>293</v>
      </c>
      <c r="T64" s="79" t="s">
        <v>251</v>
      </c>
      <c r="U64" s="79"/>
      <c r="V64" s="83" t="s">
        <v>335</v>
      </c>
      <c r="W64" s="81">
        <v>43754.30831018519</v>
      </c>
      <c r="X64" s="85">
        <v>43754</v>
      </c>
      <c r="Y64" s="87" t="s">
        <v>364</v>
      </c>
      <c r="Z64" s="83" t="s">
        <v>404</v>
      </c>
      <c r="AA64" s="79"/>
      <c r="AB64" s="79"/>
      <c r="AC64" s="87" t="s">
        <v>443</v>
      </c>
      <c r="AD64" s="79"/>
      <c r="AE64" s="79" t="b">
        <v>0</v>
      </c>
      <c r="AF64" s="79">
        <v>0</v>
      </c>
      <c r="AG64" s="87" t="s">
        <v>472</v>
      </c>
      <c r="AH64" s="79" t="b">
        <v>0</v>
      </c>
      <c r="AI64" s="79" t="s">
        <v>474</v>
      </c>
      <c r="AJ64" s="79"/>
      <c r="AK64" s="87" t="s">
        <v>472</v>
      </c>
      <c r="AL64" s="79" t="b">
        <v>0</v>
      </c>
      <c r="AM64" s="79">
        <v>15</v>
      </c>
      <c r="AN64" s="87" t="s">
        <v>462</v>
      </c>
      <c r="AO64" s="79" t="s">
        <v>483</v>
      </c>
      <c r="AP64" s="79" t="b">
        <v>0</v>
      </c>
      <c r="AQ64" s="87" t="s">
        <v>462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8"/>
      <c r="BG64" s="49"/>
      <c r="BH64" s="48"/>
      <c r="BI64" s="49"/>
      <c r="BJ64" s="48"/>
      <c r="BK64" s="49"/>
      <c r="BL64" s="48"/>
      <c r="BM64" s="49"/>
      <c r="BN64" s="48"/>
    </row>
    <row r="65" spans="1:66" ht="15">
      <c r="A65" s="64" t="s">
        <v>225</v>
      </c>
      <c r="B65" s="64" t="s">
        <v>250</v>
      </c>
      <c r="C65" s="65" t="s">
        <v>1296</v>
      </c>
      <c r="D65" s="66">
        <v>3</v>
      </c>
      <c r="E65" s="67" t="s">
        <v>132</v>
      </c>
      <c r="F65" s="68">
        <v>32</v>
      </c>
      <c r="G65" s="65"/>
      <c r="H65" s="69"/>
      <c r="I65" s="70"/>
      <c r="J65" s="70"/>
      <c r="K65" s="34" t="s">
        <v>65</v>
      </c>
      <c r="L65" s="77">
        <v>65</v>
      </c>
      <c r="M65" s="77"/>
      <c r="N65" s="72"/>
      <c r="O65" s="79" t="s">
        <v>263</v>
      </c>
      <c r="P65" s="81">
        <v>43754.30831018519</v>
      </c>
      <c r="Q65" s="79" t="s">
        <v>267</v>
      </c>
      <c r="R65" s="83" t="s">
        <v>281</v>
      </c>
      <c r="S65" s="79" t="s">
        <v>293</v>
      </c>
      <c r="T65" s="79" t="s">
        <v>251</v>
      </c>
      <c r="U65" s="79"/>
      <c r="V65" s="83" t="s">
        <v>335</v>
      </c>
      <c r="W65" s="81">
        <v>43754.30831018519</v>
      </c>
      <c r="X65" s="85">
        <v>43754</v>
      </c>
      <c r="Y65" s="87" t="s">
        <v>364</v>
      </c>
      <c r="Z65" s="83" t="s">
        <v>404</v>
      </c>
      <c r="AA65" s="79"/>
      <c r="AB65" s="79"/>
      <c r="AC65" s="87" t="s">
        <v>443</v>
      </c>
      <c r="AD65" s="79"/>
      <c r="AE65" s="79" t="b">
        <v>0</v>
      </c>
      <c r="AF65" s="79">
        <v>0</v>
      </c>
      <c r="AG65" s="87" t="s">
        <v>472</v>
      </c>
      <c r="AH65" s="79" t="b">
        <v>0</v>
      </c>
      <c r="AI65" s="79" t="s">
        <v>474</v>
      </c>
      <c r="AJ65" s="79"/>
      <c r="AK65" s="87" t="s">
        <v>472</v>
      </c>
      <c r="AL65" s="79" t="b">
        <v>0</v>
      </c>
      <c r="AM65" s="79">
        <v>15</v>
      </c>
      <c r="AN65" s="87" t="s">
        <v>462</v>
      </c>
      <c r="AO65" s="79" t="s">
        <v>483</v>
      </c>
      <c r="AP65" s="79" t="b">
        <v>0</v>
      </c>
      <c r="AQ65" s="87" t="s">
        <v>462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225</v>
      </c>
      <c r="B66" s="64" t="s">
        <v>251</v>
      </c>
      <c r="C66" s="65" t="s">
        <v>1296</v>
      </c>
      <c r="D66" s="66">
        <v>3</v>
      </c>
      <c r="E66" s="67" t="s">
        <v>132</v>
      </c>
      <c r="F66" s="68">
        <v>32</v>
      </c>
      <c r="G66" s="65"/>
      <c r="H66" s="69"/>
      <c r="I66" s="70"/>
      <c r="J66" s="70"/>
      <c r="K66" s="34" t="s">
        <v>65</v>
      </c>
      <c r="L66" s="77">
        <v>66</v>
      </c>
      <c r="M66" s="77"/>
      <c r="N66" s="72"/>
      <c r="O66" s="79" t="s">
        <v>263</v>
      </c>
      <c r="P66" s="81">
        <v>43754.30831018519</v>
      </c>
      <c r="Q66" s="79" t="s">
        <v>267</v>
      </c>
      <c r="R66" s="83" t="s">
        <v>281</v>
      </c>
      <c r="S66" s="79" t="s">
        <v>293</v>
      </c>
      <c r="T66" s="79" t="s">
        <v>251</v>
      </c>
      <c r="U66" s="79"/>
      <c r="V66" s="83" t="s">
        <v>335</v>
      </c>
      <c r="W66" s="81">
        <v>43754.30831018519</v>
      </c>
      <c r="X66" s="85">
        <v>43754</v>
      </c>
      <c r="Y66" s="87" t="s">
        <v>364</v>
      </c>
      <c r="Z66" s="83" t="s">
        <v>404</v>
      </c>
      <c r="AA66" s="79"/>
      <c r="AB66" s="79"/>
      <c r="AC66" s="87" t="s">
        <v>443</v>
      </c>
      <c r="AD66" s="79"/>
      <c r="AE66" s="79" t="b">
        <v>0</v>
      </c>
      <c r="AF66" s="79">
        <v>0</v>
      </c>
      <c r="AG66" s="87" t="s">
        <v>472</v>
      </c>
      <c r="AH66" s="79" t="b">
        <v>0</v>
      </c>
      <c r="AI66" s="79" t="s">
        <v>474</v>
      </c>
      <c r="AJ66" s="79"/>
      <c r="AK66" s="87" t="s">
        <v>472</v>
      </c>
      <c r="AL66" s="79" t="b">
        <v>0</v>
      </c>
      <c r="AM66" s="79">
        <v>15</v>
      </c>
      <c r="AN66" s="87" t="s">
        <v>462</v>
      </c>
      <c r="AO66" s="79" t="s">
        <v>483</v>
      </c>
      <c r="AP66" s="79" t="b">
        <v>0</v>
      </c>
      <c r="AQ66" s="87" t="s">
        <v>462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225</v>
      </c>
      <c r="B67" s="64" t="s">
        <v>252</v>
      </c>
      <c r="C67" s="65" t="s">
        <v>1296</v>
      </c>
      <c r="D67" s="66">
        <v>3</v>
      </c>
      <c r="E67" s="67" t="s">
        <v>132</v>
      </c>
      <c r="F67" s="68">
        <v>32</v>
      </c>
      <c r="G67" s="65"/>
      <c r="H67" s="69"/>
      <c r="I67" s="70"/>
      <c r="J67" s="70"/>
      <c r="K67" s="34" t="s">
        <v>65</v>
      </c>
      <c r="L67" s="77">
        <v>67</v>
      </c>
      <c r="M67" s="77"/>
      <c r="N67" s="72"/>
      <c r="O67" s="79" t="s">
        <v>263</v>
      </c>
      <c r="P67" s="81">
        <v>43754.30831018519</v>
      </c>
      <c r="Q67" s="79" t="s">
        <v>267</v>
      </c>
      <c r="R67" s="83" t="s">
        <v>281</v>
      </c>
      <c r="S67" s="79" t="s">
        <v>293</v>
      </c>
      <c r="T67" s="79" t="s">
        <v>251</v>
      </c>
      <c r="U67" s="79"/>
      <c r="V67" s="83" t="s">
        <v>335</v>
      </c>
      <c r="W67" s="81">
        <v>43754.30831018519</v>
      </c>
      <c r="X67" s="85">
        <v>43754</v>
      </c>
      <c r="Y67" s="87" t="s">
        <v>364</v>
      </c>
      <c r="Z67" s="83" t="s">
        <v>404</v>
      </c>
      <c r="AA67" s="79"/>
      <c r="AB67" s="79"/>
      <c r="AC67" s="87" t="s">
        <v>443</v>
      </c>
      <c r="AD67" s="79"/>
      <c r="AE67" s="79" t="b">
        <v>0</v>
      </c>
      <c r="AF67" s="79">
        <v>0</v>
      </c>
      <c r="AG67" s="87" t="s">
        <v>472</v>
      </c>
      <c r="AH67" s="79" t="b">
        <v>0</v>
      </c>
      <c r="AI67" s="79" t="s">
        <v>474</v>
      </c>
      <c r="AJ67" s="79"/>
      <c r="AK67" s="87" t="s">
        <v>472</v>
      </c>
      <c r="AL67" s="79" t="b">
        <v>0</v>
      </c>
      <c r="AM67" s="79">
        <v>15</v>
      </c>
      <c r="AN67" s="87" t="s">
        <v>462</v>
      </c>
      <c r="AO67" s="79" t="s">
        <v>483</v>
      </c>
      <c r="AP67" s="79" t="b">
        <v>0</v>
      </c>
      <c r="AQ67" s="87" t="s">
        <v>462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225</v>
      </c>
      <c r="B68" s="64" t="s">
        <v>253</v>
      </c>
      <c r="C68" s="65" t="s">
        <v>1296</v>
      </c>
      <c r="D68" s="66">
        <v>3</v>
      </c>
      <c r="E68" s="67" t="s">
        <v>132</v>
      </c>
      <c r="F68" s="68">
        <v>32</v>
      </c>
      <c r="G68" s="65"/>
      <c r="H68" s="69"/>
      <c r="I68" s="70"/>
      <c r="J68" s="70"/>
      <c r="K68" s="34" t="s">
        <v>65</v>
      </c>
      <c r="L68" s="77">
        <v>68</v>
      </c>
      <c r="M68" s="77"/>
      <c r="N68" s="72"/>
      <c r="O68" s="79" t="s">
        <v>263</v>
      </c>
      <c r="P68" s="81">
        <v>43754.30831018519</v>
      </c>
      <c r="Q68" s="79" t="s">
        <v>267</v>
      </c>
      <c r="R68" s="83" t="s">
        <v>281</v>
      </c>
      <c r="S68" s="79" t="s">
        <v>293</v>
      </c>
      <c r="T68" s="79" t="s">
        <v>251</v>
      </c>
      <c r="U68" s="79"/>
      <c r="V68" s="83" t="s">
        <v>335</v>
      </c>
      <c r="W68" s="81">
        <v>43754.30831018519</v>
      </c>
      <c r="X68" s="85">
        <v>43754</v>
      </c>
      <c r="Y68" s="87" t="s">
        <v>364</v>
      </c>
      <c r="Z68" s="83" t="s">
        <v>404</v>
      </c>
      <c r="AA68" s="79"/>
      <c r="AB68" s="79"/>
      <c r="AC68" s="87" t="s">
        <v>443</v>
      </c>
      <c r="AD68" s="79"/>
      <c r="AE68" s="79" t="b">
        <v>0</v>
      </c>
      <c r="AF68" s="79">
        <v>0</v>
      </c>
      <c r="AG68" s="87" t="s">
        <v>472</v>
      </c>
      <c r="AH68" s="79" t="b">
        <v>0</v>
      </c>
      <c r="AI68" s="79" t="s">
        <v>474</v>
      </c>
      <c r="AJ68" s="79"/>
      <c r="AK68" s="87" t="s">
        <v>472</v>
      </c>
      <c r="AL68" s="79" t="b">
        <v>0</v>
      </c>
      <c r="AM68" s="79">
        <v>15</v>
      </c>
      <c r="AN68" s="87" t="s">
        <v>462</v>
      </c>
      <c r="AO68" s="79" t="s">
        <v>483</v>
      </c>
      <c r="AP68" s="79" t="b">
        <v>0</v>
      </c>
      <c r="AQ68" s="87" t="s">
        <v>462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1</v>
      </c>
      <c r="BG68" s="49">
        <v>3.225806451612903</v>
      </c>
      <c r="BH68" s="48">
        <v>0</v>
      </c>
      <c r="BI68" s="49">
        <v>0</v>
      </c>
      <c r="BJ68" s="48">
        <v>0</v>
      </c>
      <c r="BK68" s="49">
        <v>0</v>
      </c>
      <c r="BL68" s="48">
        <v>30</v>
      </c>
      <c r="BM68" s="49">
        <v>96.7741935483871</v>
      </c>
      <c r="BN68" s="48">
        <v>31</v>
      </c>
    </row>
    <row r="69" spans="1:66" ht="15">
      <c r="A69" s="64" t="s">
        <v>226</v>
      </c>
      <c r="B69" s="64" t="s">
        <v>237</v>
      </c>
      <c r="C69" s="65" t="s">
        <v>1296</v>
      </c>
      <c r="D69" s="66">
        <v>3</v>
      </c>
      <c r="E69" s="67" t="s">
        <v>132</v>
      </c>
      <c r="F69" s="68">
        <v>32</v>
      </c>
      <c r="G69" s="65"/>
      <c r="H69" s="69"/>
      <c r="I69" s="70"/>
      <c r="J69" s="70"/>
      <c r="K69" s="34" t="s">
        <v>65</v>
      </c>
      <c r="L69" s="77">
        <v>69</v>
      </c>
      <c r="M69" s="77"/>
      <c r="N69" s="72"/>
      <c r="O69" s="79" t="s">
        <v>262</v>
      </c>
      <c r="P69" s="81">
        <v>43754.542719907404</v>
      </c>
      <c r="Q69" s="79" t="s">
        <v>268</v>
      </c>
      <c r="R69" s="79"/>
      <c r="S69" s="79"/>
      <c r="T69" s="79" t="s">
        <v>301</v>
      </c>
      <c r="U69" s="79"/>
      <c r="V69" s="83" t="s">
        <v>336</v>
      </c>
      <c r="W69" s="81">
        <v>43754.542719907404</v>
      </c>
      <c r="X69" s="85">
        <v>43754</v>
      </c>
      <c r="Y69" s="87" t="s">
        <v>365</v>
      </c>
      <c r="Z69" s="83" t="s">
        <v>405</v>
      </c>
      <c r="AA69" s="79"/>
      <c r="AB69" s="79"/>
      <c r="AC69" s="87" t="s">
        <v>444</v>
      </c>
      <c r="AD69" s="79"/>
      <c r="AE69" s="79" t="b">
        <v>0</v>
      </c>
      <c r="AF69" s="79">
        <v>0</v>
      </c>
      <c r="AG69" s="87" t="s">
        <v>472</v>
      </c>
      <c r="AH69" s="79" t="b">
        <v>0</v>
      </c>
      <c r="AI69" s="79" t="s">
        <v>474</v>
      </c>
      <c r="AJ69" s="79"/>
      <c r="AK69" s="87" t="s">
        <v>472</v>
      </c>
      <c r="AL69" s="79" t="b">
        <v>0</v>
      </c>
      <c r="AM69" s="79">
        <v>2</v>
      </c>
      <c r="AN69" s="87" t="s">
        <v>455</v>
      </c>
      <c r="AO69" s="79" t="s">
        <v>485</v>
      </c>
      <c r="AP69" s="79" t="b">
        <v>0</v>
      </c>
      <c r="AQ69" s="87" t="s">
        <v>455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1</v>
      </c>
      <c r="BG69" s="49">
        <v>4.166666666666667</v>
      </c>
      <c r="BH69" s="48">
        <v>0</v>
      </c>
      <c r="BI69" s="49">
        <v>0</v>
      </c>
      <c r="BJ69" s="48">
        <v>0</v>
      </c>
      <c r="BK69" s="49">
        <v>0</v>
      </c>
      <c r="BL69" s="48">
        <v>23</v>
      </c>
      <c r="BM69" s="49">
        <v>95.83333333333333</v>
      </c>
      <c r="BN69" s="48">
        <v>24</v>
      </c>
    </row>
    <row r="70" spans="1:66" ht="15">
      <c r="A70" s="64" t="s">
        <v>227</v>
      </c>
      <c r="B70" s="64" t="s">
        <v>249</v>
      </c>
      <c r="C70" s="65" t="s">
        <v>1296</v>
      </c>
      <c r="D70" s="66">
        <v>3</v>
      </c>
      <c r="E70" s="67" t="s">
        <v>132</v>
      </c>
      <c r="F70" s="68">
        <v>32</v>
      </c>
      <c r="G70" s="65"/>
      <c r="H70" s="69"/>
      <c r="I70" s="70"/>
      <c r="J70" s="70"/>
      <c r="K70" s="34" t="s">
        <v>65</v>
      </c>
      <c r="L70" s="77">
        <v>70</v>
      </c>
      <c r="M70" s="77"/>
      <c r="N70" s="72"/>
      <c r="O70" s="79" t="s">
        <v>263</v>
      </c>
      <c r="P70" s="81">
        <v>43752.33515046296</v>
      </c>
      <c r="Q70" s="79" t="s">
        <v>269</v>
      </c>
      <c r="R70" s="83" t="s">
        <v>282</v>
      </c>
      <c r="S70" s="79" t="s">
        <v>294</v>
      </c>
      <c r="T70" s="79" t="s">
        <v>302</v>
      </c>
      <c r="U70" s="83" t="s">
        <v>316</v>
      </c>
      <c r="V70" s="83" t="s">
        <v>316</v>
      </c>
      <c r="W70" s="81">
        <v>43752.33515046296</v>
      </c>
      <c r="X70" s="85">
        <v>43752</v>
      </c>
      <c r="Y70" s="87" t="s">
        <v>366</v>
      </c>
      <c r="Z70" s="83" t="s">
        <v>406</v>
      </c>
      <c r="AA70" s="79"/>
      <c r="AB70" s="79"/>
      <c r="AC70" s="87" t="s">
        <v>445</v>
      </c>
      <c r="AD70" s="79"/>
      <c r="AE70" s="79" t="b">
        <v>0</v>
      </c>
      <c r="AF70" s="79">
        <v>1</v>
      </c>
      <c r="AG70" s="87" t="s">
        <v>472</v>
      </c>
      <c r="AH70" s="79" t="b">
        <v>0</v>
      </c>
      <c r="AI70" s="79" t="s">
        <v>475</v>
      </c>
      <c r="AJ70" s="79"/>
      <c r="AK70" s="87" t="s">
        <v>472</v>
      </c>
      <c r="AL70" s="79" t="b">
        <v>0</v>
      </c>
      <c r="AM70" s="79">
        <v>1</v>
      </c>
      <c r="AN70" s="87" t="s">
        <v>472</v>
      </c>
      <c r="AO70" s="79" t="s">
        <v>483</v>
      </c>
      <c r="AP70" s="79" t="b">
        <v>0</v>
      </c>
      <c r="AQ70" s="87" t="s">
        <v>445</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v>0</v>
      </c>
      <c r="BG70" s="49">
        <v>0</v>
      </c>
      <c r="BH70" s="48">
        <v>0</v>
      </c>
      <c r="BI70" s="49">
        <v>0</v>
      </c>
      <c r="BJ70" s="48">
        <v>0</v>
      </c>
      <c r="BK70" s="49">
        <v>0</v>
      </c>
      <c r="BL70" s="48">
        <v>32</v>
      </c>
      <c r="BM70" s="49">
        <v>100</v>
      </c>
      <c r="BN70" s="48">
        <v>32</v>
      </c>
    </row>
    <row r="71" spans="1:66" ht="15">
      <c r="A71" s="64" t="s">
        <v>228</v>
      </c>
      <c r="B71" s="64" t="s">
        <v>227</v>
      </c>
      <c r="C71" s="65" t="s">
        <v>1296</v>
      </c>
      <c r="D71" s="66">
        <v>3</v>
      </c>
      <c r="E71" s="67" t="s">
        <v>132</v>
      </c>
      <c r="F71" s="68">
        <v>32</v>
      </c>
      <c r="G71" s="65"/>
      <c r="H71" s="69"/>
      <c r="I71" s="70"/>
      <c r="J71" s="70"/>
      <c r="K71" s="34" t="s">
        <v>65</v>
      </c>
      <c r="L71" s="77">
        <v>71</v>
      </c>
      <c r="M71" s="77"/>
      <c r="N71" s="72"/>
      <c r="O71" s="79" t="s">
        <v>262</v>
      </c>
      <c r="P71" s="81">
        <v>43754.61790509259</v>
      </c>
      <c r="Q71" s="79" t="s">
        <v>269</v>
      </c>
      <c r="R71" s="79"/>
      <c r="S71" s="79"/>
      <c r="T71" s="79"/>
      <c r="U71" s="79"/>
      <c r="V71" s="83" t="s">
        <v>337</v>
      </c>
      <c r="W71" s="81">
        <v>43754.61790509259</v>
      </c>
      <c r="X71" s="85">
        <v>43754</v>
      </c>
      <c r="Y71" s="87" t="s">
        <v>367</v>
      </c>
      <c r="Z71" s="83" t="s">
        <v>407</v>
      </c>
      <c r="AA71" s="79"/>
      <c r="AB71" s="79"/>
      <c r="AC71" s="87" t="s">
        <v>446</v>
      </c>
      <c r="AD71" s="79"/>
      <c r="AE71" s="79" t="b">
        <v>0</v>
      </c>
      <c r="AF71" s="79">
        <v>0</v>
      </c>
      <c r="AG71" s="87" t="s">
        <v>472</v>
      </c>
      <c r="AH71" s="79" t="b">
        <v>0</v>
      </c>
      <c r="AI71" s="79" t="s">
        <v>475</v>
      </c>
      <c r="AJ71" s="79"/>
      <c r="AK71" s="87" t="s">
        <v>472</v>
      </c>
      <c r="AL71" s="79" t="b">
        <v>0</v>
      </c>
      <c r="AM71" s="79">
        <v>1</v>
      </c>
      <c r="AN71" s="87" t="s">
        <v>445</v>
      </c>
      <c r="AO71" s="79" t="s">
        <v>480</v>
      </c>
      <c r="AP71" s="79" t="b">
        <v>0</v>
      </c>
      <c r="AQ71" s="87" t="s">
        <v>445</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c r="BG71" s="49"/>
      <c r="BH71" s="48"/>
      <c r="BI71" s="49"/>
      <c r="BJ71" s="48"/>
      <c r="BK71" s="49"/>
      <c r="BL71" s="48"/>
      <c r="BM71" s="49"/>
      <c r="BN71" s="48"/>
    </row>
    <row r="72" spans="1:66" ht="15">
      <c r="A72" s="64" t="s">
        <v>228</v>
      </c>
      <c r="B72" s="64" t="s">
        <v>249</v>
      </c>
      <c r="C72" s="65" t="s">
        <v>1296</v>
      </c>
      <c r="D72" s="66">
        <v>3</v>
      </c>
      <c r="E72" s="67" t="s">
        <v>132</v>
      </c>
      <c r="F72" s="68">
        <v>32</v>
      </c>
      <c r="G72" s="65"/>
      <c r="H72" s="69"/>
      <c r="I72" s="70"/>
      <c r="J72" s="70"/>
      <c r="K72" s="34" t="s">
        <v>65</v>
      </c>
      <c r="L72" s="77">
        <v>72</v>
      </c>
      <c r="M72" s="77"/>
      <c r="N72" s="72"/>
      <c r="O72" s="79" t="s">
        <v>263</v>
      </c>
      <c r="P72" s="81">
        <v>43754.61790509259</v>
      </c>
      <c r="Q72" s="79" t="s">
        <v>269</v>
      </c>
      <c r="R72" s="79"/>
      <c r="S72" s="79"/>
      <c r="T72" s="79"/>
      <c r="U72" s="79"/>
      <c r="V72" s="83" t="s">
        <v>337</v>
      </c>
      <c r="W72" s="81">
        <v>43754.61790509259</v>
      </c>
      <c r="X72" s="85">
        <v>43754</v>
      </c>
      <c r="Y72" s="87" t="s">
        <v>367</v>
      </c>
      <c r="Z72" s="83" t="s">
        <v>407</v>
      </c>
      <c r="AA72" s="79"/>
      <c r="AB72" s="79"/>
      <c r="AC72" s="87" t="s">
        <v>446</v>
      </c>
      <c r="AD72" s="79"/>
      <c r="AE72" s="79" t="b">
        <v>0</v>
      </c>
      <c r="AF72" s="79">
        <v>0</v>
      </c>
      <c r="AG72" s="87" t="s">
        <v>472</v>
      </c>
      <c r="AH72" s="79" t="b">
        <v>0</v>
      </c>
      <c r="AI72" s="79" t="s">
        <v>475</v>
      </c>
      <c r="AJ72" s="79"/>
      <c r="AK72" s="87" t="s">
        <v>472</v>
      </c>
      <c r="AL72" s="79" t="b">
        <v>0</v>
      </c>
      <c r="AM72" s="79">
        <v>1</v>
      </c>
      <c r="AN72" s="87" t="s">
        <v>445</v>
      </c>
      <c r="AO72" s="79" t="s">
        <v>480</v>
      </c>
      <c r="AP72" s="79" t="b">
        <v>0</v>
      </c>
      <c r="AQ72" s="87" t="s">
        <v>445</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8">
        <v>0</v>
      </c>
      <c r="BG72" s="49">
        <v>0</v>
      </c>
      <c r="BH72" s="48">
        <v>0</v>
      </c>
      <c r="BI72" s="49">
        <v>0</v>
      </c>
      <c r="BJ72" s="48">
        <v>0</v>
      </c>
      <c r="BK72" s="49">
        <v>0</v>
      </c>
      <c r="BL72" s="48">
        <v>32</v>
      </c>
      <c r="BM72" s="49">
        <v>100</v>
      </c>
      <c r="BN72" s="48">
        <v>32</v>
      </c>
    </row>
    <row r="73" spans="1:66" ht="15">
      <c r="A73" s="64" t="s">
        <v>229</v>
      </c>
      <c r="B73" s="64" t="s">
        <v>237</v>
      </c>
      <c r="C73" s="65" t="s">
        <v>1296</v>
      </c>
      <c r="D73" s="66">
        <v>3</v>
      </c>
      <c r="E73" s="67" t="s">
        <v>132</v>
      </c>
      <c r="F73" s="68">
        <v>32</v>
      </c>
      <c r="G73" s="65"/>
      <c r="H73" s="69"/>
      <c r="I73" s="70"/>
      <c r="J73" s="70"/>
      <c r="K73" s="34" t="s">
        <v>65</v>
      </c>
      <c r="L73" s="77">
        <v>73</v>
      </c>
      <c r="M73" s="77"/>
      <c r="N73" s="72"/>
      <c r="O73" s="79" t="s">
        <v>262</v>
      </c>
      <c r="P73" s="81">
        <v>43754.647210648145</v>
      </c>
      <c r="Q73" s="79" t="s">
        <v>268</v>
      </c>
      <c r="R73" s="79"/>
      <c r="S73" s="79"/>
      <c r="T73" s="79" t="s">
        <v>301</v>
      </c>
      <c r="U73" s="79"/>
      <c r="V73" s="83" t="s">
        <v>338</v>
      </c>
      <c r="W73" s="81">
        <v>43754.647210648145</v>
      </c>
      <c r="X73" s="85">
        <v>43754</v>
      </c>
      <c r="Y73" s="87" t="s">
        <v>368</v>
      </c>
      <c r="Z73" s="83" t="s">
        <v>408</v>
      </c>
      <c r="AA73" s="79"/>
      <c r="AB73" s="79"/>
      <c r="AC73" s="87" t="s">
        <v>447</v>
      </c>
      <c r="AD73" s="79"/>
      <c r="AE73" s="79" t="b">
        <v>0</v>
      </c>
      <c r="AF73" s="79">
        <v>0</v>
      </c>
      <c r="AG73" s="87" t="s">
        <v>472</v>
      </c>
      <c r="AH73" s="79" t="b">
        <v>0</v>
      </c>
      <c r="AI73" s="79" t="s">
        <v>474</v>
      </c>
      <c r="AJ73" s="79"/>
      <c r="AK73" s="87" t="s">
        <v>472</v>
      </c>
      <c r="AL73" s="79" t="b">
        <v>0</v>
      </c>
      <c r="AM73" s="79">
        <v>2</v>
      </c>
      <c r="AN73" s="87" t="s">
        <v>455</v>
      </c>
      <c r="AO73" s="79" t="s">
        <v>483</v>
      </c>
      <c r="AP73" s="79" t="b">
        <v>0</v>
      </c>
      <c r="AQ73" s="87" t="s">
        <v>455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1</v>
      </c>
      <c r="BG73" s="49">
        <v>4.166666666666667</v>
      </c>
      <c r="BH73" s="48">
        <v>0</v>
      </c>
      <c r="BI73" s="49">
        <v>0</v>
      </c>
      <c r="BJ73" s="48">
        <v>0</v>
      </c>
      <c r="BK73" s="49">
        <v>0</v>
      </c>
      <c r="BL73" s="48">
        <v>23</v>
      </c>
      <c r="BM73" s="49">
        <v>95.83333333333333</v>
      </c>
      <c r="BN73" s="48">
        <v>24</v>
      </c>
    </row>
    <row r="74" spans="1:66" ht="15">
      <c r="A74" s="64" t="s">
        <v>230</v>
      </c>
      <c r="B74" s="64" t="s">
        <v>241</v>
      </c>
      <c r="C74" s="65" t="s">
        <v>1296</v>
      </c>
      <c r="D74" s="66">
        <v>3</v>
      </c>
      <c r="E74" s="67" t="s">
        <v>132</v>
      </c>
      <c r="F74" s="68">
        <v>32</v>
      </c>
      <c r="G74" s="65"/>
      <c r="H74" s="69"/>
      <c r="I74" s="70"/>
      <c r="J74" s="70"/>
      <c r="K74" s="34" t="s">
        <v>65</v>
      </c>
      <c r="L74" s="77">
        <v>74</v>
      </c>
      <c r="M74" s="77"/>
      <c r="N74" s="72"/>
      <c r="O74" s="79" t="s">
        <v>262</v>
      </c>
      <c r="P74" s="81">
        <v>43754.652094907404</v>
      </c>
      <c r="Q74" s="79" t="s">
        <v>267</v>
      </c>
      <c r="R74" s="83" t="s">
        <v>281</v>
      </c>
      <c r="S74" s="79" t="s">
        <v>293</v>
      </c>
      <c r="T74" s="79" t="s">
        <v>251</v>
      </c>
      <c r="U74" s="79"/>
      <c r="V74" s="83" t="s">
        <v>339</v>
      </c>
      <c r="W74" s="81">
        <v>43754.652094907404</v>
      </c>
      <c r="X74" s="85">
        <v>43754</v>
      </c>
      <c r="Y74" s="87" t="s">
        <v>369</v>
      </c>
      <c r="Z74" s="83" t="s">
        <v>409</v>
      </c>
      <c r="AA74" s="79"/>
      <c r="AB74" s="79"/>
      <c r="AC74" s="87" t="s">
        <v>448</v>
      </c>
      <c r="AD74" s="79"/>
      <c r="AE74" s="79" t="b">
        <v>0</v>
      </c>
      <c r="AF74" s="79">
        <v>0</v>
      </c>
      <c r="AG74" s="87" t="s">
        <v>472</v>
      </c>
      <c r="AH74" s="79" t="b">
        <v>0</v>
      </c>
      <c r="AI74" s="79" t="s">
        <v>474</v>
      </c>
      <c r="AJ74" s="79"/>
      <c r="AK74" s="87" t="s">
        <v>472</v>
      </c>
      <c r="AL74" s="79" t="b">
        <v>0</v>
      </c>
      <c r="AM74" s="79">
        <v>15</v>
      </c>
      <c r="AN74" s="87" t="s">
        <v>462</v>
      </c>
      <c r="AO74" s="79" t="s">
        <v>483</v>
      </c>
      <c r="AP74" s="79" t="b">
        <v>0</v>
      </c>
      <c r="AQ74" s="87" t="s">
        <v>462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230</v>
      </c>
      <c r="B75" s="64" t="s">
        <v>249</v>
      </c>
      <c r="C75" s="65" t="s">
        <v>1296</v>
      </c>
      <c r="D75" s="66">
        <v>3</v>
      </c>
      <c r="E75" s="67" t="s">
        <v>132</v>
      </c>
      <c r="F75" s="68">
        <v>32</v>
      </c>
      <c r="G75" s="65"/>
      <c r="H75" s="69"/>
      <c r="I75" s="70"/>
      <c r="J75" s="70"/>
      <c r="K75" s="34" t="s">
        <v>65</v>
      </c>
      <c r="L75" s="77">
        <v>75</v>
      </c>
      <c r="M75" s="77"/>
      <c r="N75" s="72"/>
      <c r="O75" s="79" t="s">
        <v>263</v>
      </c>
      <c r="P75" s="81">
        <v>43754.652094907404</v>
      </c>
      <c r="Q75" s="79" t="s">
        <v>267</v>
      </c>
      <c r="R75" s="83" t="s">
        <v>281</v>
      </c>
      <c r="S75" s="79" t="s">
        <v>293</v>
      </c>
      <c r="T75" s="79" t="s">
        <v>251</v>
      </c>
      <c r="U75" s="79"/>
      <c r="V75" s="83" t="s">
        <v>339</v>
      </c>
      <c r="W75" s="81">
        <v>43754.652094907404</v>
      </c>
      <c r="X75" s="85">
        <v>43754</v>
      </c>
      <c r="Y75" s="87" t="s">
        <v>369</v>
      </c>
      <c r="Z75" s="83" t="s">
        <v>409</v>
      </c>
      <c r="AA75" s="79"/>
      <c r="AB75" s="79"/>
      <c r="AC75" s="87" t="s">
        <v>448</v>
      </c>
      <c r="AD75" s="79"/>
      <c r="AE75" s="79" t="b">
        <v>0</v>
      </c>
      <c r="AF75" s="79">
        <v>0</v>
      </c>
      <c r="AG75" s="87" t="s">
        <v>472</v>
      </c>
      <c r="AH75" s="79" t="b">
        <v>0</v>
      </c>
      <c r="AI75" s="79" t="s">
        <v>474</v>
      </c>
      <c r="AJ75" s="79"/>
      <c r="AK75" s="87" t="s">
        <v>472</v>
      </c>
      <c r="AL75" s="79" t="b">
        <v>0</v>
      </c>
      <c r="AM75" s="79">
        <v>15</v>
      </c>
      <c r="AN75" s="87" t="s">
        <v>462</v>
      </c>
      <c r="AO75" s="79" t="s">
        <v>483</v>
      </c>
      <c r="AP75" s="79" t="b">
        <v>0</v>
      </c>
      <c r="AQ75" s="87" t="s">
        <v>462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5</v>
      </c>
      <c r="BF75" s="48"/>
      <c r="BG75" s="49"/>
      <c r="BH75" s="48"/>
      <c r="BI75" s="49"/>
      <c r="BJ75" s="48"/>
      <c r="BK75" s="49"/>
      <c r="BL75" s="48"/>
      <c r="BM75" s="49"/>
      <c r="BN75" s="48"/>
    </row>
    <row r="76" spans="1:66" ht="15">
      <c r="A76" s="64" t="s">
        <v>230</v>
      </c>
      <c r="B76" s="64" t="s">
        <v>235</v>
      </c>
      <c r="C76" s="65" t="s">
        <v>1296</v>
      </c>
      <c r="D76" s="66">
        <v>3</v>
      </c>
      <c r="E76" s="67" t="s">
        <v>132</v>
      </c>
      <c r="F76" s="68">
        <v>32</v>
      </c>
      <c r="G76" s="65"/>
      <c r="H76" s="69"/>
      <c r="I76" s="70"/>
      <c r="J76" s="70"/>
      <c r="K76" s="34" t="s">
        <v>65</v>
      </c>
      <c r="L76" s="77">
        <v>76</v>
      </c>
      <c r="M76" s="77"/>
      <c r="N76" s="72"/>
      <c r="O76" s="79" t="s">
        <v>263</v>
      </c>
      <c r="P76" s="81">
        <v>43754.652094907404</v>
      </c>
      <c r="Q76" s="79" t="s">
        <v>267</v>
      </c>
      <c r="R76" s="83" t="s">
        <v>281</v>
      </c>
      <c r="S76" s="79" t="s">
        <v>293</v>
      </c>
      <c r="T76" s="79" t="s">
        <v>251</v>
      </c>
      <c r="U76" s="79"/>
      <c r="V76" s="83" t="s">
        <v>339</v>
      </c>
      <c r="W76" s="81">
        <v>43754.652094907404</v>
      </c>
      <c r="X76" s="85">
        <v>43754</v>
      </c>
      <c r="Y76" s="87" t="s">
        <v>369</v>
      </c>
      <c r="Z76" s="83" t="s">
        <v>409</v>
      </c>
      <c r="AA76" s="79"/>
      <c r="AB76" s="79"/>
      <c r="AC76" s="87" t="s">
        <v>448</v>
      </c>
      <c r="AD76" s="79"/>
      <c r="AE76" s="79" t="b">
        <v>0</v>
      </c>
      <c r="AF76" s="79">
        <v>0</v>
      </c>
      <c r="AG76" s="87" t="s">
        <v>472</v>
      </c>
      <c r="AH76" s="79" t="b">
        <v>0</v>
      </c>
      <c r="AI76" s="79" t="s">
        <v>474</v>
      </c>
      <c r="AJ76" s="79"/>
      <c r="AK76" s="87" t="s">
        <v>472</v>
      </c>
      <c r="AL76" s="79" t="b">
        <v>0</v>
      </c>
      <c r="AM76" s="79">
        <v>15</v>
      </c>
      <c r="AN76" s="87" t="s">
        <v>462</v>
      </c>
      <c r="AO76" s="79" t="s">
        <v>483</v>
      </c>
      <c r="AP76" s="79" t="b">
        <v>0</v>
      </c>
      <c r="AQ76" s="87" t="s">
        <v>462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8"/>
      <c r="BG76" s="49"/>
      <c r="BH76" s="48"/>
      <c r="BI76" s="49"/>
      <c r="BJ76" s="48"/>
      <c r="BK76" s="49"/>
      <c r="BL76" s="48"/>
      <c r="BM76" s="49"/>
      <c r="BN76" s="48"/>
    </row>
    <row r="77" spans="1:66" ht="15">
      <c r="A77" s="64" t="s">
        <v>230</v>
      </c>
      <c r="B77" s="64" t="s">
        <v>250</v>
      </c>
      <c r="C77" s="65" t="s">
        <v>1296</v>
      </c>
      <c r="D77" s="66">
        <v>3</v>
      </c>
      <c r="E77" s="67" t="s">
        <v>132</v>
      </c>
      <c r="F77" s="68">
        <v>32</v>
      </c>
      <c r="G77" s="65"/>
      <c r="H77" s="69"/>
      <c r="I77" s="70"/>
      <c r="J77" s="70"/>
      <c r="K77" s="34" t="s">
        <v>65</v>
      </c>
      <c r="L77" s="77">
        <v>77</v>
      </c>
      <c r="M77" s="77"/>
      <c r="N77" s="72"/>
      <c r="O77" s="79" t="s">
        <v>263</v>
      </c>
      <c r="P77" s="81">
        <v>43754.652094907404</v>
      </c>
      <c r="Q77" s="79" t="s">
        <v>267</v>
      </c>
      <c r="R77" s="83" t="s">
        <v>281</v>
      </c>
      <c r="S77" s="79" t="s">
        <v>293</v>
      </c>
      <c r="T77" s="79" t="s">
        <v>251</v>
      </c>
      <c r="U77" s="79"/>
      <c r="V77" s="83" t="s">
        <v>339</v>
      </c>
      <c r="W77" s="81">
        <v>43754.652094907404</v>
      </c>
      <c r="X77" s="85">
        <v>43754</v>
      </c>
      <c r="Y77" s="87" t="s">
        <v>369</v>
      </c>
      <c r="Z77" s="83" t="s">
        <v>409</v>
      </c>
      <c r="AA77" s="79"/>
      <c r="AB77" s="79"/>
      <c r="AC77" s="87" t="s">
        <v>448</v>
      </c>
      <c r="AD77" s="79"/>
      <c r="AE77" s="79" t="b">
        <v>0</v>
      </c>
      <c r="AF77" s="79">
        <v>0</v>
      </c>
      <c r="AG77" s="87" t="s">
        <v>472</v>
      </c>
      <c r="AH77" s="79" t="b">
        <v>0</v>
      </c>
      <c r="AI77" s="79" t="s">
        <v>474</v>
      </c>
      <c r="AJ77" s="79"/>
      <c r="AK77" s="87" t="s">
        <v>472</v>
      </c>
      <c r="AL77" s="79" t="b">
        <v>0</v>
      </c>
      <c r="AM77" s="79">
        <v>15</v>
      </c>
      <c r="AN77" s="87" t="s">
        <v>462</v>
      </c>
      <c r="AO77" s="79" t="s">
        <v>483</v>
      </c>
      <c r="AP77" s="79" t="b">
        <v>0</v>
      </c>
      <c r="AQ77" s="87" t="s">
        <v>462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230</v>
      </c>
      <c r="B78" s="64" t="s">
        <v>251</v>
      </c>
      <c r="C78" s="65" t="s">
        <v>1296</v>
      </c>
      <c r="D78" s="66">
        <v>3</v>
      </c>
      <c r="E78" s="67" t="s">
        <v>132</v>
      </c>
      <c r="F78" s="68">
        <v>32</v>
      </c>
      <c r="G78" s="65"/>
      <c r="H78" s="69"/>
      <c r="I78" s="70"/>
      <c r="J78" s="70"/>
      <c r="K78" s="34" t="s">
        <v>65</v>
      </c>
      <c r="L78" s="77">
        <v>78</v>
      </c>
      <c r="M78" s="77"/>
      <c r="N78" s="72"/>
      <c r="O78" s="79" t="s">
        <v>263</v>
      </c>
      <c r="P78" s="81">
        <v>43754.652094907404</v>
      </c>
      <c r="Q78" s="79" t="s">
        <v>267</v>
      </c>
      <c r="R78" s="83" t="s">
        <v>281</v>
      </c>
      <c r="S78" s="79" t="s">
        <v>293</v>
      </c>
      <c r="T78" s="79" t="s">
        <v>251</v>
      </c>
      <c r="U78" s="79"/>
      <c r="V78" s="83" t="s">
        <v>339</v>
      </c>
      <c r="W78" s="81">
        <v>43754.652094907404</v>
      </c>
      <c r="X78" s="85">
        <v>43754</v>
      </c>
      <c r="Y78" s="87" t="s">
        <v>369</v>
      </c>
      <c r="Z78" s="83" t="s">
        <v>409</v>
      </c>
      <c r="AA78" s="79"/>
      <c r="AB78" s="79"/>
      <c r="AC78" s="87" t="s">
        <v>448</v>
      </c>
      <c r="AD78" s="79"/>
      <c r="AE78" s="79" t="b">
        <v>0</v>
      </c>
      <c r="AF78" s="79">
        <v>0</v>
      </c>
      <c r="AG78" s="87" t="s">
        <v>472</v>
      </c>
      <c r="AH78" s="79" t="b">
        <v>0</v>
      </c>
      <c r="AI78" s="79" t="s">
        <v>474</v>
      </c>
      <c r="AJ78" s="79"/>
      <c r="AK78" s="87" t="s">
        <v>472</v>
      </c>
      <c r="AL78" s="79" t="b">
        <v>0</v>
      </c>
      <c r="AM78" s="79">
        <v>15</v>
      </c>
      <c r="AN78" s="87" t="s">
        <v>462</v>
      </c>
      <c r="AO78" s="79" t="s">
        <v>483</v>
      </c>
      <c r="AP78" s="79" t="b">
        <v>0</v>
      </c>
      <c r="AQ78" s="87" t="s">
        <v>462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230</v>
      </c>
      <c r="B79" s="64" t="s">
        <v>252</v>
      </c>
      <c r="C79" s="65" t="s">
        <v>1296</v>
      </c>
      <c r="D79" s="66">
        <v>3</v>
      </c>
      <c r="E79" s="67" t="s">
        <v>132</v>
      </c>
      <c r="F79" s="68">
        <v>32</v>
      </c>
      <c r="G79" s="65"/>
      <c r="H79" s="69"/>
      <c r="I79" s="70"/>
      <c r="J79" s="70"/>
      <c r="K79" s="34" t="s">
        <v>65</v>
      </c>
      <c r="L79" s="77">
        <v>79</v>
      </c>
      <c r="M79" s="77"/>
      <c r="N79" s="72"/>
      <c r="O79" s="79" t="s">
        <v>263</v>
      </c>
      <c r="P79" s="81">
        <v>43754.652094907404</v>
      </c>
      <c r="Q79" s="79" t="s">
        <v>267</v>
      </c>
      <c r="R79" s="83" t="s">
        <v>281</v>
      </c>
      <c r="S79" s="79" t="s">
        <v>293</v>
      </c>
      <c r="T79" s="79" t="s">
        <v>251</v>
      </c>
      <c r="U79" s="79"/>
      <c r="V79" s="83" t="s">
        <v>339</v>
      </c>
      <c r="W79" s="81">
        <v>43754.652094907404</v>
      </c>
      <c r="X79" s="85">
        <v>43754</v>
      </c>
      <c r="Y79" s="87" t="s">
        <v>369</v>
      </c>
      <c r="Z79" s="83" t="s">
        <v>409</v>
      </c>
      <c r="AA79" s="79"/>
      <c r="AB79" s="79"/>
      <c r="AC79" s="87" t="s">
        <v>448</v>
      </c>
      <c r="AD79" s="79"/>
      <c r="AE79" s="79" t="b">
        <v>0</v>
      </c>
      <c r="AF79" s="79">
        <v>0</v>
      </c>
      <c r="AG79" s="87" t="s">
        <v>472</v>
      </c>
      <c r="AH79" s="79" t="b">
        <v>0</v>
      </c>
      <c r="AI79" s="79" t="s">
        <v>474</v>
      </c>
      <c r="AJ79" s="79"/>
      <c r="AK79" s="87" t="s">
        <v>472</v>
      </c>
      <c r="AL79" s="79" t="b">
        <v>0</v>
      </c>
      <c r="AM79" s="79">
        <v>15</v>
      </c>
      <c r="AN79" s="87" t="s">
        <v>462</v>
      </c>
      <c r="AO79" s="79" t="s">
        <v>483</v>
      </c>
      <c r="AP79" s="79" t="b">
        <v>0</v>
      </c>
      <c r="AQ79" s="87" t="s">
        <v>462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230</v>
      </c>
      <c r="B80" s="64" t="s">
        <v>253</v>
      </c>
      <c r="C80" s="65" t="s">
        <v>1296</v>
      </c>
      <c r="D80" s="66">
        <v>3</v>
      </c>
      <c r="E80" s="67" t="s">
        <v>132</v>
      </c>
      <c r="F80" s="68">
        <v>32</v>
      </c>
      <c r="G80" s="65"/>
      <c r="H80" s="69"/>
      <c r="I80" s="70"/>
      <c r="J80" s="70"/>
      <c r="K80" s="34" t="s">
        <v>65</v>
      </c>
      <c r="L80" s="77">
        <v>80</v>
      </c>
      <c r="M80" s="77"/>
      <c r="N80" s="72"/>
      <c r="O80" s="79" t="s">
        <v>263</v>
      </c>
      <c r="P80" s="81">
        <v>43754.652094907404</v>
      </c>
      <c r="Q80" s="79" t="s">
        <v>267</v>
      </c>
      <c r="R80" s="83" t="s">
        <v>281</v>
      </c>
      <c r="S80" s="79" t="s">
        <v>293</v>
      </c>
      <c r="T80" s="79" t="s">
        <v>251</v>
      </c>
      <c r="U80" s="79"/>
      <c r="V80" s="83" t="s">
        <v>339</v>
      </c>
      <c r="W80" s="81">
        <v>43754.652094907404</v>
      </c>
      <c r="X80" s="85">
        <v>43754</v>
      </c>
      <c r="Y80" s="87" t="s">
        <v>369</v>
      </c>
      <c r="Z80" s="83" t="s">
        <v>409</v>
      </c>
      <c r="AA80" s="79"/>
      <c r="AB80" s="79"/>
      <c r="AC80" s="87" t="s">
        <v>448</v>
      </c>
      <c r="AD80" s="79"/>
      <c r="AE80" s="79" t="b">
        <v>0</v>
      </c>
      <c r="AF80" s="79">
        <v>0</v>
      </c>
      <c r="AG80" s="87" t="s">
        <v>472</v>
      </c>
      <c r="AH80" s="79" t="b">
        <v>0</v>
      </c>
      <c r="AI80" s="79" t="s">
        <v>474</v>
      </c>
      <c r="AJ80" s="79"/>
      <c r="AK80" s="87" t="s">
        <v>472</v>
      </c>
      <c r="AL80" s="79" t="b">
        <v>0</v>
      </c>
      <c r="AM80" s="79">
        <v>15</v>
      </c>
      <c r="AN80" s="87" t="s">
        <v>462</v>
      </c>
      <c r="AO80" s="79" t="s">
        <v>483</v>
      </c>
      <c r="AP80" s="79" t="b">
        <v>0</v>
      </c>
      <c r="AQ80" s="87" t="s">
        <v>462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3.225806451612903</v>
      </c>
      <c r="BH80" s="48">
        <v>0</v>
      </c>
      <c r="BI80" s="49">
        <v>0</v>
      </c>
      <c r="BJ80" s="48">
        <v>0</v>
      </c>
      <c r="BK80" s="49">
        <v>0</v>
      </c>
      <c r="BL80" s="48">
        <v>30</v>
      </c>
      <c r="BM80" s="49">
        <v>96.7741935483871</v>
      </c>
      <c r="BN80" s="48">
        <v>31</v>
      </c>
    </row>
    <row r="81" spans="1:66" ht="15">
      <c r="A81" s="64" t="s">
        <v>231</v>
      </c>
      <c r="B81" s="64" t="s">
        <v>241</v>
      </c>
      <c r="C81" s="65" t="s">
        <v>1296</v>
      </c>
      <c r="D81" s="66">
        <v>3</v>
      </c>
      <c r="E81" s="67" t="s">
        <v>132</v>
      </c>
      <c r="F81" s="68">
        <v>32</v>
      </c>
      <c r="G81" s="65"/>
      <c r="H81" s="69"/>
      <c r="I81" s="70"/>
      <c r="J81" s="70"/>
      <c r="K81" s="34" t="s">
        <v>65</v>
      </c>
      <c r="L81" s="77">
        <v>81</v>
      </c>
      <c r="M81" s="77"/>
      <c r="N81" s="72"/>
      <c r="O81" s="79" t="s">
        <v>262</v>
      </c>
      <c r="P81" s="81">
        <v>43754.67712962963</v>
      </c>
      <c r="Q81" s="79" t="s">
        <v>267</v>
      </c>
      <c r="R81" s="83" t="s">
        <v>281</v>
      </c>
      <c r="S81" s="79" t="s">
        <v>293</v>
      </c>
      <c r="T81" s="79" t="s">
        <v>251</v>
      </c>
      <c r="U81" s="79"/>
      <c r="V81" s="83" t="s">
        <v>340</v>
      </c>
      <c r="W81" s="81">
        <v>43754.67712962963</v>
      </c>
      <c r="X81" s="85">
        <v>43754</v>
      </c>
      <c r="Y81" s="87" t="s">
        <v>370</v>
      </c>
      <c r="Z81" s="83" t="s">
        <v>410</v>
      </c>
      <c r="AA81" s="79"/>
      <c r="AB81" s="79"/>
      <c r="AC81" s="87" t="s">
        <v>449</v>
      </c>
      <c r="AD81" s="79"/>
      <c r="AE81" s="79" t="b">
        <v>0</v>
      </c>
      <c r="AF81" s="79">
        <v>0</v>
      </c>
      <c r="AG81" s="87" t="s">
        <v>472</v>
      </c>
      <c r="AH81" s="79" t="b">
        <v>0</v>
      </c>
      <c r="AI81" s="79" t="s">
        <v>474</v>
      </c>
      <c r="AJ81" s="79"/>
      <c r="AK81" s="87" t="s">
        <v>472</v>
      </c>
      <c r="AL81" s="79" t="b">
        <v>0</v>
      </c>
      <c r="AM81" s="79">
        <v>15</v>
      </c>
      <c r="AN81" s="87" t="s">
        <v>462</v>
      </c>
      <c r="AO81" s="79" t="s">
        <v>485</v>
      </c>
      <c r="AP81" s="79" t="b">
        <v>0</v>
      </c>
      <c r="AQ81" s="87" t="s">
        <v>462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231</v>
      </c>
      <c r="B82" s="64" t="s">
        <v>249</v>
      </c>
      <c r="C82" s="65" t="s">
        <v>1296</v>
      </c>
      <c r="D82" s="66">
        <v>3</v>
      </c>
      <c r="E82" s="67" t="s">
        <v>132</v>
      </c>
      <c r="F82" s="68">
        <v>32</v>
      </c>
      <c r="G82" s="65"/>
      <c r="H82" s="69"/>
      <c r="I82" s="70"/>
      <c r="J82" s="70"/>
      <c r="K82" s="34" t="s">
        <v>65</v>
      </c>
      <c r="L82" s="77">
        <v>82</v>
      </c>
      <c r="M82" s="77"/>
      <c r="N82" s="72"/>
      <c r="O82" s="79" t="s">
        <v>263</v>
      </c>
      <c r="P82" s="81">
        <v>43754.67712962963</v>
      </c>
      <c r="Q82" s="79" t="s">
        <v>267</v>
      </c>
      <c r="R82" s="83" t="s">
        <v>281</v>
      </c>
      <c r="S82" s="79" t="s">
        <v>293</v>
      </c>
      <c r="T82" s="79" t="s">
        <v>251</v>
      </c>
      <c r="U82" s="79"/>
      <c r="V82" s="83" t="s">
        <v>340</v>
      </c>
      <c r="W82" s="81">
        <v>43754.67712962963</v>
      </c>
      <c r="X82" s="85">
        <v>43754</v>
      </c>
      <c r="Y82" s="87" t="s">
        <v>370</v>
      </c>
      <c r="Z82" s="83" t="s">
        <v>410</v>
      </c>
      <c r="AA82" s="79"/>
      <c r="AB82" s="79"/>
      <c r="AC82" s="87" t="s">
        <v>449</v>
      </c>
      <c r="AD82" s="79"/>
      <c r="AE82" s="79" t="b">
        <v>0</v>
      </c>
      <c r="AF82" s="79">
        <v>0</v>
      </c>
      <c r="AG82" s="87" t="s">
        <v>472</v>
      </c>
      <c r="AH82" s="79" t="b">
        <v>0</v>
      </c>
      <c r="AI82" s="79" t="s">
        <v>474</v>
      </c>
      <c r="AJ82" s="79"/>
      <c r="AK82" s="87" t="s">
        <v>472</v>
      </c>
      <c r="AL82" s="79" t="b">
        <v>0</v>
      </c>
      <c r="AM82" s="79">
        <v>15</v>
      </c>
      <c r="AN82" s="87" t="s">
        <v>462</v>
      </c>
      <c r="AO82" s="79" t="s">
        <v>485</v>
      </c>
      <c r="AP82" s="79" t="b">
        <v>0</v>
      </c>
      <c r="AQ82" s="87" t="s">
        <v>462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5</v>
      </c>
      <c r="BF82" s="48"/>
      <c r="BG82" s="49"/>
      <c r="BH82" s="48"/>
      <c r="BI82" s="49"/>
      <c r="BJ82" s="48"/>
      <c r="BK82" s="49"/>
      <c r="BL82" s="48"/>
      <c r="BM82" s="49"/>
      <c r="BN82" s="48"/>
    </row>
    <row r="83" spans="1:66" ht="15">
      <c r="A83" s="64" t="s">
        <v>231</v>
      </c>
      <c r="B83" s="64" t="s">
        <v>235</v>
      </c>
      <c r="C83" s="65" t="s">
        <v>1296</v>
      </c>
      <c r="D83" s="66">
        <v>3</v>
      </c>
      <c r="E83" s="67" t="s">
        <v>132</v>
      </c>
      <c r="F83" s="68">
        <v>32</v>
      </c>
      <c r="G83" s="65"/>
      <c r="H83" s="69"/>
      <c r="I83" s="70"/>
      <c r="J83" s="70"/>
      <c r="K83" s="34" t="s">
        <v>65</v>
      </c>
      <c r="L83" s="77">
        <v>83</v>
      </c>
      <c r="M83" s="77"/>
      <c r="N83" s="72"/>
      <c r="O83" s="79" t="s">
        <v>263</v>
      </c>
      <c r="P83" s="81">
        <v>43754.67712962963</v>
      </c>
      <c r="Q83" s="79" t="s">
        <v>267</v>
      </c>
      <c r="R83" s="83" t="s">
        <v>281</v>
      </c>
      <c r="S83" s="79" t="s">
        <v>293</v>
      </c>
      <c r="T83" s="79" t="s">
        <v>251</v>
      </c>
      <c r="U83" s="79"/>
      <c r="V83" s="83" t="s">
        <v>340</v>
      </c>
      <c r="W83" s="81">
        <v>43754.67712962963</v>
      </c>
      <c r="X83" s="85">
        <v>43754</v>
      </c>
      <c r="Y83" s="87" t="s">
        <v>370</v>
      </c>
      <c r="Z83" s="83" t="s">
        <v>410</v>
      </c>
      <c r="AA83" s="79"/>
      <c r="AB83" s="79"/>
      <c r="AC83" s="87" t="s">
        <v>449</v>
      </c>
      <c r="AD83" s="79"/>
      <c r="AE83" s="79" t="b">
        <v>0</v>
      </c>
      <c r="AF83" s="79">
        <v>0</v>
      </c>
      <c r="AG83" s="87" t="s">
        <v>472</v>
      </c>
      <c r="AH83" s="79" t="b">
        <v>0</v>
      </c>
      <c r="AI83" s="79" t="s">
        <v>474</v>
      </c>
      <c r="AJ83" s="79"/>
      <c r="AK83" s="87" t="s">
        <v>472</v>
      </c>
      <c r="AL83" s="79" t="b">
        <v>0</v>
      </c>
      <c r="AM83" s="79">
        <v>15</v>
      </c>
      <c r="AN83" s="87" t="s">
        <v>462</v>
      </c>
      <c r="AO83" s="79" t="s">
        <v>485</v>
      </c>
      <c r="AP83" s="79" t="b">
        <v>0</v>
      </c>
      <c r="AQ83" s="87" t="s">
        <v>462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8"/>
      <c r="BG83" s="49"/>
      <c r="BH83" s="48"/>
      <c r="BI83" s="49"/>
      <c r="BJ83" s="48"/>
      <c r="BK83" s="49"/>
      <c r="BL83" s="48"/>
      <c r="BM83" s="49"/>
      <c r="BN83" s="48"/>
    </row>
    <row r="84" spans="1:66" ht="15">
      <c r="A84" s="64" t="s">
        <v>231</v>
      </c>
      <c r="B84" s="64" t="s">
        <v>250</v>
      </c>
      <c r="C84" s="65" t="s">
        <v>1296</v>
      </c>
      <c r="D84" s="66">
        <v>3</v>
      </c>
      <c r="E84" s="67" t="s">
        <v>132</v>
      </c>
      <c r="F84" s="68">
        <v>32</v>
      </c>
      <c r="G84" s="65"/>
      <c r="H84" s="69"/>
      <c r="I84" s="70"/>
      <c r="J84" s="70"/>
      <c r="K84" s="34" t="s">
        <v>65</v>
      </c>
      <c r="L84" s="77">
        <v>84</v>
      </c>
      <c r="M84" s="77"/>
      <c r="N84" s="72"/>
      <c r="O84" s="79" t="s">
        <v>263</v>
      </c>
      <c r="P84" s="81">
        <v>43754.67712962963</v>
      </c>
      <c r="Q84" s="79" t="s">
        <v>267</v>
      </c>
      <c r="R84" s="83" t="s">
        <v>281</v>
      </c>
      <c r="S84" s="79" t="s">
        <v>293</v>
      </c>
      <c r="T84" s="79" t="s">
        <v>251</v>
      </c>
      <c r="U84" s="79"/>
      <c r="V84" s="83" t="s">
        <v>340</v>
      </c>
      <c r="W84" s="81">
        <v>43754.67712962963</v>
      </c>
      <c r="X84" s="85">
        <v>43754</v>
      </c>
      <c r="Y84" s="87" t="s">
        <v>370</v>
      </c>
      <c r="Z84" s="83" t="s">
        <v>410</v>
      </c>
      <c r="AA84" s="79"/>
      <c r="AB84" s="79"/>
      <c r="AC84" s="87" t="s">
        <v>449</v>
      </c>
      <c r="AD84" s="79"/>
      <c r="AE84" s="79" t="b">
        <v>0</v>
      </c>
      <c r="AF84" s="79">
        <v>0</v>
      </c>
      <c r="AG84" s="87" t="s">
        <v>472</v>
      </c>
      <c r="AH84" s="79" t="b">
        <v>0</v>
      </c>
      <c r="AI84" s="79" t="s">
        <v>474</v>
      </c>
      <c r="AJ84" s="79"/>
      <c r="AK84" s="87" t="s">
        <v>472</v>
      </c>
      <c r="AL84" s="79" t="b">
        <v>0</v>
      </c>
      <c r="AM84" s="79">
        <v>15</v>
      </c>
      <c r="AN84" s="87" t="s">
        <v>462</v>
      </c>
      <c r="AO84" s="79" t="s">
        <v>485</v>
      </c>
      <c r="AP84" s="79" t="b">
        <v>0</v>
      </c>
      <c r="AQ84" s="87" t="s">
        <v>462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231</v>
      </c>
      <c r="B85" s="64" t="s">
        <v>251</v>
      </c>
      <c r="C85" s="65" t="s">
        <v>1296</v>
      </c>
      <c r="D85" s="66">
        <v>3</v>
      </c>
      <c r="E85" s="67" t="s">
        <v>132</v>
      </c>
      <c r="F85" s="68">
        <v>32</v>
      </c>
      <c r="G85" s="65"/>
      <c r="H85" s="69"/>
      <c r="I85" s="70"/>
      <c r="J85" s="70"/>
      <c r="K85" s="34" t="s">
        <v>65</v>
      </c>
      <c r="L85" s="77">
        <v>85</v>
      </c>
      <c r="M85" s="77"/>
      <c r="N85" s="72"/>
      <c r="O85" s="79" t="s">
        <v>263</v>
      </c>
      <c r="P85" s="81">
        <v>43754.67712962963</v>
      </c>
      <c r="Q85" s="79" t="s">
        <v>267</v>
      </c>
      <c r="R85" s="83" t="s">
        <v>281</v>
      </c>
      <c r="S85" s="79" t="s">
        <v>293</v>
      </c>
      <c r="T85" s="79" t="s">
        <v>251</v>
      </c>
      <c r="U85" s="79"/>
      <c r="V85" s="83" t="s">
        <v>340</v>
      </c>
      <c r="W85" s="81">
        <v>43754.67712962963</v>
      </c>
      <c r="X85" s="85">
        <v>43754</v>
      </c>
      <c r="Y85" s="87" t="s">
        <v>370</v>
      </c>
      <c r="Z85" s="83" t="s">
        <v>410</v>
      </c>
      <c r="AA85" s="79"/>
      <c r="AB85" s="79"/>
      <c r="AC85" s="87" t="s">
        <v>449</v>
      </c>
      <c r="AD85" s="79"/>
      <c r="AE85" s="79" t="b">
        <v>0</v>
      </c>
      <c r="AF85" s="79">
        <v>0</v>
      </c>
      <c r="AG85" s="87" t="s">
        <v>472</v>
      </c>
      <c r="AH85" s="79" t="b">
        <v>0</v>
      </c>
      <c r="AI85" s="79" t="s">
        <v>474</v>
      </c>
      <c r="AJ85" s="79"/>
      <c r="AK85" s="87" t="s">
        <v>472</v>
      </c>
      <c r="AL85" s="79" t="b">
        <v>0</v>
      </c>
      <c r="AM85" s="79">
        <v>15</v>
      </c>
      <c r="AN85" s="87" t="s">
        <v>462</v>
      </c>
      <c r="AO85" s="79" t="s">
        <v>485</v>
      </c>
      <c r="AP85" s="79" t="b">
        <v>0</v>
      </c>
      <c r="AQ85" s="87" t="s">
        <v>462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231</v>
      </c>
      <c r="B86" s="64" t="s">
        <v>252</v>
      </c>
      <c r="C86" s="65" t="s">
        <v>1296</v>
      </c>
      <c r="D86" s="66">
        <v>3</v>
      </c>
      <c r="E86" s="67" t="s">
        <v>132</v>
      </c>
      <c r="F86" s="68">
        <v>32</v>
      </c>
      <c r="G86" s="65"/>
      <c r="H86" s="69"/>
      <c r="I86" s="70"/>
      <c r="J86" s="70"/>
      <c r="K86" s="34" t="s">
        <v>65</v>
      </c>
      <c r="L86" s="77">
        <v>86</v>
      </c>
      <c r="M86" s="77"/>
      <c r="N86" s="72"/>
      <c r="O86" s="79" t="s">
        <v>263</v>
      </c>
      <c r="P86" s="81">
        <v>43754.67712962963</v>
      </c>
      <c r="Q86" s="79" t="s">
        <v>267</v>
      </c>
      <c r="R86" s="83" t="s">
        <v>281</v>
      </c>
      <c r="S86" s="79" t="s">
        <v>293</v>
      </c>
      <c r="T86" s="79" t="s">
        <v>251</v>
      </c>
      <c r="U86" s="79"/>
      <c r="V86" s="83" t="s">
        <v>340</v>
      </c>
      <c r="W86" s="81">
        <v>43754.67712962963</v>
      </c>
      <c r="X86" s="85">
        <v>43754</v>
      </c>
      <c r="Y86" s="87" t="s">
        <v>370</v>
      </c>
      <c r="Z86" s="83" t="s">
        <v>410</v>
      </c>
      <c r="AA86" s="79"/>
      <c r="AB86" s="79"/>
      <c r="AC86" s="87" t="s">
        <v>449</v>
      </c>
      <c r="AD86" s="79"/>
      <c r="AE86" s="79" t="b">
        <v>0</v>
      </c>
      <c r="AF86" s="79">
        <v>0</v>
      </c>
      <c r="AG86" s="87" t="s">
        <v>472</v>
      </c>
      <c r="AH86" s="79" t="b">
        <v>0</v>
      </c>
      <c r="AI86" s="79" t="s">
        <v>474</v>
      </c>
      <c r="AJ86" s="79"/>
      <c r="AK86" s="87" t="s">
        <v>472</v>
      </c>
      <c r="AL86" s="79" t="b">
        <v>0</v>
      </c>
      <c r="AM86" s="79">
        <v>15</v>
      </c>
      <c r="AN86" s="87" t="s">
        <v>462</v>
      </c>
      <c r="AO86" s="79" t="s">
        <v>485</v>
      </c>
      <c r="AP86" s="79" t="b">
        <v>0</v>
      </c>
      <c r="AQ86" s="87" t="s">
        <v>462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231</v>
      </c>
      <c r="B87" s="64" t="s">
        <v>253</v>
      </c>
      <c r="C87" s="65" t="s">
        <v>1296</v>
      </c>
      <c r="D87" s="66">
        <v>3</v>
      </c>
      <c r="E87" s="67" t="s">
        <v>132</v>
      </c>
      <c r="F87" s="68">
        <v>32</v>
      </c>
      <c r="G87" s="65"/>
      <c r="H87" s="69"/>
      <c r="I87" s="70"/>
      <c r="J87" s="70"/>
      <c r="K87" s="34" t="s">
        <v>65</v>
      </c>
      <c r="L87" s="77">
        <v>87</v>
      </c>
      <c r="M87" s="77"/>
      <c r="N87" s="72"/>
      <c r="O87" s="79" t="s">
        <v>263</v>
      </c>
      <c r="P87" s="81">
        <v>43754.67712962963</v>
      </c>
      <c r="Q87" s="79" t="s">
        <v>267</v>
      </c>
      <c r="R87" s="83" t="s">
        <v>281</v>
      </c>
      <c r="S87" s="79" t="s">
        <v>293</v>
      </c>
      <c r="T87" s="79" t="s">
        <v>251</v>
      </c>
      <c r="U87" s="79"/>
      <c r="V87" s="83" t="s">
        <v>340</v>
      </c>
      <c r="W87" s="81">
        <v>43754.67712962963</v>
      </c>
      <c r="X87" s="85">
        <v>43754</v>
      </c>
      <c r="Y87" s="87" t="s">
        <v>370</v>
      </c>
      <c r="Z87" s="83" t="s">
        <v>410</v>
      </c>
      <c r="AA87" s="79"/>
      <c r="AB87" s="79"/>
      <c r="AC87" s="87" t="s">
        <v>449</v>
      </c>
      <c r="AD87" s="79"/>
      <c r="AE87" s="79" t="b">
        <v>0</v>
      </c>
      <c r="AF87" s="79">
        <v>0</v>
      </c>
      <c r="AG87" s="87" t="s">
        <v>472</v>
      </c>
      <c r="AH87" s="79" t="b">
        <v>0</v>
      </c>
      <c r="AI87" s="79" t="s">
        <v>474</v>
      </c>
      <c r="AJ87" s="79"/>
      <c r="AK87" s="87" t="s">
        <v>472</v>
      </c>
      <c r="AL87" s="79" t="b">
        <v>0</v>
      </c>
      <c r="AM87" s="79">
        <v>15</v>
      </c>
      <c r="AN87" s="87" t="s">
        <v>462</v>
      </c>
      <c r="AO87" s="79" t="s">
        <v>485</v>
      </c>
      <c r="AP87" s="79" t="b">
        <v>0</v>
      </c>
      <c r="AQ87" s="87" t="s">
        <v>462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1</v>
      </c>
      <c r="BG87" s="49">
        <v>3.225806451612903</v>
      </c>
      <c r="BH87" s="48">
        <v>0</v>
      </c>
      <c r="BI87" s="49">
        <v>0</v>
      </c>
      <c r="BJ87" s="48">
        <v>0</v>
      </c>
      <c r="BK87" s="49">
        <v>0</v>
      </c>
      <c r="BL87" s="48">
        <v>30</v>
      </c>
      <c r="BM87" s="49">
        <v>96.7741935483871</v>
      </c>
      <c r="BN87" s="48">
        <v>31</v>
      </c>
    </row>
    <row r="88" spans="1:66" ht="15">
      <c r="A88" s="64" t="s">
        <v>232</v>
      </c>
      <c r="B88" s="64" t="s">
        <v>234</v>
      </c>
      <c r="C88" s="65" t="s">
        <v>1296</v>
      </c>
      <c r="D88" s="66">
        <v>3</v>
      </c>
      <c r="E88" s="67" t="s">
        <v>132</v>
      </c>
      <c r="F88" s="68">
        <v>32</v>
      </c>
      <c r="G88" s="65"/>
      <c r="H88" s="69"/>
      <c r="I88" s="70"/>
      <c r="J88" s="70"/>
      <c r="K88" s="34" t="s">
        <v>65</v>
      </c>
      <c r="L88" s="77">
        <v>88</v>
      </c>
      <c r="M88" s="77"/>
      <c r="N88" s="72"/>
      <c r="O88" s="79" t="s">
        <v>262</v>
      </c>
      <c r="P88" s="81">
        <v>43754.71009259259</v>
      </c>
      <c r="Q88" s="79" t="s">
        <v>270</v>
      </c>
      <c r="R88" s="79"/>
      <c r="S88" s="79"/>
      <c r="T88" s="79" t="s">
        <v>303</v>
      </c>
      <c r="U88" s="79"/>
      <c r="V88" s="83" t="s">
        <v>341</v>
      </c>
      <c r="W88" s="81">
        <v>43754.71009259259</v>
      </c>
      <c r="X88" s="85">
        <v>43754</v>
      </c>
      <c r="Y88" s="87" t="s">
        <v>371</v>
      </c>
      <c r="Z88" s="83" t="s">
        <v>411</v>
      </c>
      <c r="AA88" s="79"/>
      <c r="AB88" s="79"/>
      <c r="AC88" s="87" t="s">
        <v>450</v>
      </c>
      <c r="AD88" s="79"/>
      <c r="AE88" s="79" t="b">
        <v>0</v>
      </c>
      <c r="AF88" s="79">
        <v>0</v>
      </c>
      <c r="AG88" s="87" t="s">
        <v>472</v>
      </c>
      <c r="AH88" s="79" t="b">
        <v>0</v>
      </c>
      <c r="AI88" s="79" t="s">
        <v>474</v>
      </c>
      <c r="AJ88" s="79"/>
      <c r="AK88" s="87" t="s">
        <v>472</v>
      </c>
      <c r="AL88" s="79" t="b">
        <v>0</v>
      </c>
      <c r="AM88" s="79">
        <v>4</v>
      </c>
      <c r="AN88" s="87" t="s">
        <v>457</v>
      </c>
      <c r="AO88" s="79" t="s">
        <v>486</v>
      </c>
      <c r="AP88" s="79" t="b">
        <v>0</v>
      </c>
      <c r="AQ88" s="87" t="s">
        <v>457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3</v>
      </c>
      <c r="BG88" s="49">
        <v>6.976744186046512</v>
      </c>
      <c r="BH88" s="48">
        <v>0</v>
      </c>
      <c r="BI88" s="49">
        <v>0</v>
      </c>
      <c r="BJ88" s="48">
        <v>0</v>
      </c>
      <c r="BK88" s="49">
        <v>0</v>
      </c>
      <c r="BL88" s="48">
        <v>40</v>
      </c>
      <c r="BM88" s="49">
        <v>93.02325581395348</v>
      </c>
      <c r="BN88" s="48">
        <v>43</v>
      </c>
    </row>
    <row r="89" spans="1:66" ht="15">
      <c r="A89" s="64" t="s">
        <v>233</v>
      </c>
      <c r="B89" s="64" t="s">
        <v>234</v>
      </c>
      <c r="C89" s="65" t="s">
        <v>1296</v>
      </c>
      <c r="D89" s="66">
        <v>3</v>
      </c>
      <c r="E89" s="67" t="s">
        <v>132</v>
      </c>
      <c r="F89" s="68">
        <v>32</v>
      </c>
      <c r="G89" s="65"/>
      <c r="H89" s="69"/>
      <c r="I89" s="70"/>
      <c r="J89" s="70"/>
      <c r="K89" s="34" t="s">
        <v>65</v>
      </c>
      <c r="L89" s="77">
        <v>89</v>
      </c>
      <c r="M89" s="77"/>
      <c r="N89" s="72"/>
      <c r="O89" s="79" t="s">
        <v>262</v>
      </c>
      <c r="P89" s="81">
        <v>43754.72472222222</v>
      </c>
      <c r="Q89" s="79" t="s">
        <v>270</v>
      </c>
      <c r="R89" s="79"/>
      <c r="S89" s="79"/>
      <c r="T89" s="79" t="s">
        <v>303</v>
      </c>
      <c r="U89" s="79"/>
      <c r="V89" s="83" t="s">
        <v>342</v>
      </c>
      <c r="W89" s="81">
        <v>43754.72472222222</v>
      </c>
      <c r="X89" s="85">
        <v>43754</v>
      </c>
      <c r="Y89" s="87" t="s">
        <v>372</v>
      </c>
      <c r="Z89" s="83" t="s">
        <v>412</v>
      </c>
      <c r="AA89" s="79"/>
      <c r="AB89" s="79"/>
      <c r="AC89" s="87" t="s">
        <v>451</v>
      </c>
      <c r="AD89" s="79"/>
      <c r="AE89" s="79" t="b">
        <v>0</v>
      </c>
      <c r="AF89" s="79">
        <v>0</v>
      </c>
      <c r="AG89" s="87" t="s">
        <v>472</v>
      </c>
      <c r="AH89" s="79" t="b">
        <v>0</v>
      </c>
      <c r="AI89" s="79" t="s">
        <v>474</v>
      </c>
      <c r="AJ89" s="79"/>
      <c r="AK89" s="87" t="s">
        <v>472</v>
      </c>
      <c r="AL89" s="79" t="b">
        <v>0</v>
      </c>
      <c r="AM89" s="79">
        <v>4</v>
      </c>
      <c r="AN89" s="87" t="s">
        <v>457</v>
      </c>
      <c r="AO89" s="79" t="s">
        <v>483</v>
      </c>
      <c r="AP89" s="79" t="b">
        <v>0</v>
      </c>
      <c r="AQ89" s="87" t="s">
        <v>457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3</v>
      </c>
      <c r="BG89" s="49">
        <v>6.976744186046512</v>
      </c>
      <c r="BH89" s="48">
        <v>0</v>
      </c>
      <c r="BI89" s="49">
        <v>0</v>
      </c>
      <c r="BJ89" s="48">
        <v>0</v>
      </c>
      <c r="BK89" s="49">
        <v>0</v>
      </c>
      <c r="BL89" s="48">
        <v>40</v>
      </c>
      <c r="BM89" s="49">
        <v>93.02325581395348</v>
      </c>
      <c r="BN89" s="48">
        <v>43</v>
      </c>
    </row>
    <row r="90" spans="1:66" ht="15">
      <c r="A90" s="64" t="s">
        <v>234</v>
      </c>
      <c r="B90" s="64" t="s">
        <v>254</v>
      </c>
      <c r="C90" s="65" t="s">
        <v>1296</v>
      </c>
      <c r="D90" s="66">
        <v>3</v>
      </c>
      <c r="E90" s="67" t="s">
        <v>132</v>
      </c>
      <c r="F90" s="68">
        <v>32</v>
      </c>
      <c r="G90" s="65"/>
      <c r="H90" s="69"/>
      <c r="I90" s="70"/>
      <c r="J90" s="70"/>
      <c r="K90" s="34" t="s">
        <v>65</v>
      </c>
      <c r="L90" s="77">
        <v>90</v>
      </c>
      <c r="M90" s="77"/>
      <c r="N90" s="72"/>
      <c r="O90" s="79" t="s">
        <v>263</v>
      </c>
      <c r="P90" s="81">
        <v>43754.87888888889</v>
      </c>
      <c r="Q90" s="79" t="s">
        <v>271</v>
      </c>
      <c r="R90" s="79"/>
      <c r="S90" s="79"/>
      <c r="T90" s="79"/>
      <c r="U90" s="79"/>
      <c r="V90" s="83" t="s">
        <v>343</v>
      </c>
      <c r="W90" s="81">
        <v>43754.87888888889</v>
      </c>
      <c r="X90" s="85">
        <v>43754</v>
      </c>
      <c r="Y90" s="87" t="s">
        <v>373</v>
      </c>
      <c r="Z90" s="83" t="s">
        <v>413</v>
      </c>
      <c r="AA90" s="79"/>
      <c r="AB90" s="79"/>
      <c r="AC90" s="87" t="s">
        <v>452</v>
      </c>
      <c r="AD90" s="79"/>
      <c r="AE90" s="79" t="b">
        <v>0</v>
      </c>
      <c r="AF90" s="79">
        <v>0</v>
      </c>
      <c r="AG90" s="87" t="s">
        <v>472</v>
      </c>
      <c r="AH90" s="79" t="b">
        <v>0</v>
      </c>
      <c r="AI90" s="79" t="s">
        <v>474</v>
      </c>
      <c r="AJ90" s="79"/>
      <c r="AK90" s="87" t="s">
        <v>472</v>
      </c>
      <c r="AL90" s="79" t="b">
        <v>0</v>
      </c>
      <c r="AM90" s="79">
        <v>3</v>
      </c>
      <c r="AN90" s="87" t="s">
        <v>453</v>
      </c>
      <c r="AO90" s="79" t="s">
        <v>483</v>
      </c>
      <c r="AP90" s="79" t="b">
        <v>0</v>
      </c>
      <c r="AQ90" s="87" t="s">
        <v>453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235</v>
      </c>
      <c r="B91" s="64" t="s">
        <v>254</v>
      </c>
      <c r="C91" s="65" t="s">
        <v>1296</v>
      </c>
      <c r="D91" s="66">
        <v>3</v>
      </c>
      <c r="E91" s="67" t="s">
        <v>132</v>
      </c>
      <c r="F91" s="68">
        <v>32</v>
      </c>
      <c r="G91" s="65"/>
      <c r="H91" s="69"/>
      <c r="I91" s="70"/>
      <c r="J91" s="70"/>
      <c r="K91" s="34" t="s">
        <v>65</v>
      </c>
      <c r="L91" s="77">
        <v>91</v>
      </c>
      <c r="M91" s="77"/>
      <c r="N91" s="72"/>
      <c r="O91" s="79" t="s">
        <v>263</v>
      </c>
      <c r="P91" s="81">
        <v>43754.21796296296</v>
      </c>
      <c r="Q91" s="79" t="s">
        <v>271</v>
      </c>
      <c r="R91" s="83" t="s">
        <v>283</v>
      </c>
      <c r="S91" s="79" t="s">
        <v>295</v>
      </c>
      <c r="T91" s="79" t="s">
        <v>304</v>
      </c>
      <c r="U91" s="83" t="s">
        <v>317</v>
      </c>
      <c r="V91" s="83" t="s">
        <v>317</v>
      </c>
      <c r="W91" s="81">
        <v>43754.21796296296</v>
      </c>
      <c r="X91" s="85">
        <v>43754</v>
      </c>
      <c r="Y91" s="87" t="s">
        <v>374</v>
      </c>
      <c r="Z91" s="83" t="s">
        <v>414</v>
      </c>
      <c r="AA91" s="79"/>
      <c r="AB91" s="79"/>
      <c r="AC91" s="87" t="s">
        <v>453</v>
      </c>
      <c r="AD91" s="87" t="s">
        <v>457</v>
      </c>
      <c r="AE91" s="79" t="b">
        <v>0</v>
      </c>
      <c r="AF91" s="79">
        <v>7</v>
      </c>
      <c r="AG91" s="87" t="s">
        <v>473</v>
      </c>
      <c r="AH91" s="79" t="b">
        <v>0</v>
      </c>
      <c r="AI91" s="79" t="s">
        <v>474</v>
      </c>
      <c r="AJ91" s="79"/>
      <c r="AK91" s="87" t="s">
        <v>472</v>
      </c>
      <c r="AL91" s="79" t="b">
        <v>0</v>
      </c>
      <c r="AM91" s="79">
        <v>3</v>
      </c>
      <c r="AN91" s="87" t="s">
        <v>472</v>
      </c>
      <c r="AO91" s="79" t="s">
        <v>485</v>
      </c>
      <c r="AP91" s="79" t="b">
        <v>0</v>
      </c>
      <c r="AQ91" s="87" t="s">
        <v>457</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234</v>
      </c>
      <c r="B92" s="64" t="s">
        <v>255</v>
      </c>
      <c r="C92" s="65" t="s">
        <v>1296</v>
      </c>
      <c r="D92" s="66">
        <v>3</v>
      </c>
      <c r="E92" s="67" t="s">
        <v>132</v>
      </c>
      <c r="F92" s="68">
        <v>32</v>
      </c>
      <c r="G92" s="65"/>
      <c r="H92" s="69"/>
      <c r="I92" s="70"/>
      <c r="J92" s="70"/>
      <c r="K92" s="34" t="s">
        <v>65</v>
      </c>
      <c r="L92" s="77">
        <v>92</v>
      </c>
      <c r="M92" s="77"/>
      <c r="N92" s="72"/>
      <c r="O92" s="79" t="s">
        <v>263</v>
      </c>
      <c r="P92" s="81">
        <v>43754.87888888889</v>
      </c>
      <c r="Q92" s="79" t="s">
        <v>271</v>
      </c>
      <c r="R92" s="79"/>
      <c r="S92" s="79"/>
      <c r="T92" s="79"/>
      <c r="U92" s="79"/>
      <c r="V92" s="83" t="s">
        <v>343</v>
      </c>
      <c r="W92" s="81">
        <v>43754.87888888889</v>
      </c>
      <c r="X92" s="85">
        <v>43754</v>
      </c>
      <c r="Y92" s="87" t="s">
        <v>373</v>
      </c>
      <c r="Z92" s="83" t="s">
        <v>413</v>
      </c>
      <c r="AA92" s="79"/>
      <c r="AB92" s="79"/>
      <c r="AC92" s="87" t="s">
        <v>452</v>
      </c>
      <c r="AD92" s="79"/>
      <c r="AE92" s="79" t="b">
        <v>0</v>
      </c>
      <c r="AF92" s="79">
        <v>0</v>
      </c>
      <c r="AG92" s="87" t="s">
        <v>472</v>
      </c>
      <c r="AH92" s="79" t="b">
        <v>0</v>
      </c>
      <c r="AI92" s="79" t="s">
        <v>474</v>
      </c>
      <c r="AJ92" s="79"/>
      <c r="AK92" s="87" t="s">
        <v>472</v>
      </c>
      <c r="AL92" s="79" t="b">
        <v>0</v>
      </c>
      <c r="AM92" s="79">
        <v>3</v>
      </c>
      <c r="AN92" s="87" t="s">
        <v>453</v>
      </c>
      <c r="AO92" s="79" t="s">
        <v>483</v>
      </c>
      <c r="AP92" s="79" t="b">
        <v>0</v>
      </c>
      <c r="AQ92" s="87" t="s">
        <v>453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235</v>
      </c>
      <c r="B93" s="64" t="s">
        <v>255</v>
      </c>
      <c r="C93" s="65" t="s">
        <v>1296</v>
      </c>
      <c r="D93" s="66">
        <v>3</v>
      </c>
      <c r="E93" s="67" t="s">
        <v>132</v>
      </c>
      <c r="F93" s="68">
        <v>32</v>
      </c>
      <c r="G93" s="65"/>
      <c r="H93" s="69"/>
      <c r="I93" s="70"/>
      <c r="J93" s="70"/>
      <c r="K93" s="34" t="s">
        <v>65</v>
      </c>
      <c r="L93" s="77">
        <v>93</v>
      </c>
      <c r="M93" s="77"/>
      <c r="N93" s="72"/>
      <c r="O93" s="79" t="s">
        <v>263</v>
      </c>
      <c r="P93" s="81">
        <v>43754.21796296296</v>
      </c>
      <c r="Q93" s="79" t="s">
        <v>271</v>
      </c>
      <c r="R93" s="83" t="s">
        <v>283</v>
      </c>
      <c r="S93" s="79" t="s">
        <v>295</v>
      </c>
      <c r="T93" s="79" t="s">
        <v>304</v>
      </c>
      <c r="U93" s="83" t="s">
        <v>317</v>
      </c>
      <c r="V93" s="83" t="s">
        <v>317</v>
      </c>
      <c r="W93" s="81">
        <v>43754.21796296296</v>
      </c>
      <c r="X93" s="85">
        <v>43754</v>
      </c>
      <c r="Y93" s="87" t="s">
        <v>374</v>
      </c>
      <c r="Z93" s="83" t="s">
        <v>414</v>
      </c>
      <c r="AA93" s="79"/>
      <c r="AB93" s="79"/>
      <c r="AC93" s="87" t="s">
        <v>453</v>
      </c>
      <c r="AD93" s="87" t="s">
        <v>457</v>
      </c>
      <c r="AE93" s="79" t="b">
        <v>0</v>
      </c>
      <c r="AF93" s="79">
        <v>7</v>
      </c>
      <c r="AG93" s="87" t="s">
        <v>473</v>
      </c>
      <c r="AH93" s="79" t="b">
        <v>0</v>
      </c>
      <c r="AI93" s="79" t="s">
        <v>474</v>
      </c>
      <c r="AJ93" s="79"/>
      <c r="AK93" s="87" t="s">
        <v>472</v>
      </c>
      <c r="AL93" s="79" t="b">
        <v>0</v>
      </c>
      <c r="AM93" s="79">
        <v>3</v>
      </c>
      <c r="AN93" s="87" t="s">
        <v>472</v>
      </c>
      <c r="AO93" s="79" t="s">
        <v>485</v>
      </c>
      <c r="AP93" s="79" t="b">
        <v>0</v>
      </c>
      <c r="AQ93" s="87" t="s">
        <v>457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236</v>
      </c>
      <c r="B94" s="64" t="s">
        <v>241</v>
      </c>
      <c r="C94" s="65" t="s">
        <v>1296</v>
      </c>
      <c r="D94" s="66">
        <v>3</v>
      </c>
      <c r="E94" s="67" t="s">
        <v>132</v>
      </c>
      <c r="F94" s="68">
        <v>32</v>
      </c>
      <c r="G94" s="65"/>
      <c r="H94" s="69"/>
      <c r="I94" s="70"/>
      <c r="J94" s="70"/>
      <c r="K94" s="34" t="s">
        <v>65</v>
      </c>
      <c r="L94" s="77">
        <v>94</v>
      </c>
      <c r="M94" s="77"/>
      <c r="N94" s="72"/>
      <c r="O94" s="79" t="s">
        <v>262</v>
      </c>
      <c r="P94" s="81">
        <v>43754.71666666667</v>
      </c>
      <c r="Q94" s="79" t="s">
        <v>267</v>
      </c>
      <c r="R94" s="83" t="s">
        <v>281</v>
      </c>
      <c r="S94" s="79" t="s">
        <v>293</v>
      </c>
      <c r="T94" s="79" t="s">
        <v>251</v>
      </c>
      <c r="U94" s="79"/>
      <c r="V94" s="83" t="s">
        <v>344</v>
      </c>
      <c r="W94" s="81">
        <v>43754.71666666667</v>
      </c>
      <c r="X94" s="85">
        <v>43754</v>
      </c>
      <c r="Y94" s="87" t="s">
        <v>375</v>
      </c>
      <c r="Z94" s="83" t="s">
        <v>415</v>
      </c>
      <c r="AA94" s="79"/>
      <c r="AB94" s="79"/>
      <c r="AC94" s="87" t="s">
        <v>454</v>
      </c>
      <c r="AD94" s="79"/>
      <c r="AE94" s="79" t="b">
        <v>0</v>
      </c>
      <c r="AF94" s="79">
        <v>0</v>
      </c>
      <c r="AG94" s="87" t="s">
        <v>472</v>
      </c>
      <c r="AH94" s="79" t="b">
        <v>0</v>
      </c>
      <c r="AI94" s="79" t="s">
        <v>474</v>
      </c>
      <c r="AJ94" s="79"/>
      <c r="AK94" s="87" t="s">
        <v>472</v>
      </c>
      <c r="AL94" s="79" t="b">
        <v>0</v>
      </c>
      <c r="AM94" s="79">
        <v>15</v>
      </c>
      <c r="AN94" s="87" t="s">
        <v>462</v>
      </c>
      <c r="AO94" s="79" t="s">
        <v>486</v>
      </c>
      <c r="AP94" s="79" t="b">
        <v>0</v>
      </c>
      <c r="AQ94" s="87" t="s">
        <v>462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8"/>
      <c r="BG94" s="49"/>
      <c r="BH94" s="48"/>
      <c r="BI94" s="49"/>
      <c r="BJ94" s="48"/>
      <c r="BK94" s="49"/>
      <c r="BL94" s="48"/>
      <c r="BM94" s="49"/>
      <c r="BN94" s="48"/>
    </row>
    <row r="95" spans="1:66" ht="15">
      <c r="A95" s="64" t="s">
        <v>236</v>
      </c>
      <c r="B95" s="64" t="s">
        <v>249</v>
      </c>
      <c r="C95" s="65" t="s">
        <v>1296</v>
      </c>
      <c r="D95" s="66">
        <v>3</v>
      </c>
      <c r="E95" s="67" t="s">
        <v>132</v>
      </c>
      <c r="F95" s="68">
        <v>32</v>
      </c>
      <c r="G95" s="65"/>
      <c r="H95" s="69"/>
      <c r="I95" s="70"/>
      <c r="J95" s="70"/>
      <c r="K95" s="34" t="s">
        <v>65</v>
      </c>
      <c r="L95" s="77">
        <v>95</v>
      </c>
      <c r="M95" s="77"/>
      <c r="N95" s="72"/>
      <c r="O95" s="79" t="s">
        <v>263</v>
      </c>
      <c r="P95" s="81">
        <v>43754.71666666667</v>
      </c>
      <c r="Q95" s="79" t="s">
        <v>267</v>
      </c>
      <c r="R95" s="83" t="s">
        <v>281</v>
      </c>
      <c r="S95" s="79" t="s">
        <v>293</v>
      </c>
      <c r="T95" s="79" t="s">
        <v>251</v>
      </c>
      <c r="U95" s="79"/>
      <c r="V95" s="83" t="s">
        <v>344</v>
      </c>
      <c r="W95" s="81">
        <v>43754.71666666667</v>
      </c>
      <c r="X95" s="85">
        <v>43754</v>
      </c>
      <c r="Y95" s="87" t="s">
        <v>375</v>
      </c>
      <c r="Z95" s="83" t="s">
        <v>415</v>
      </c>
      <c r="AA95" s="79"/>
      <c r="AB95" s="79"/>
      <c r="AC95" s="87" t="s">
        <v>454</v>
      </c>
      <c r="AD95" s="79"/>
      <c r="AE95" s="79" t="b">
        <v>0</v>
      </c>
      <c r="AF95" s="79">
        <v>0</v>
      </c>
      <c r="AG95" s="87" t="s">
        <v>472</v>
      </c>
      <c r="AH95" s="79" t="b">
        <v>0</v>
      </c>
      <c r="AI95" s="79" t="s">
        <v>474</v>
      </c>
      <c r="AJ95" s="79"/>
      <c r="AK95" s="87" t="s">
        <v>472</v>
      </c>
      <c r="AL95" s="79" t="b">
        <v>0</v>
      </c>
      <c r="AM95" s="79">
        <v>15</v>
      </c>
      <c r="AN95" s="87" t="s">
        <v>462</v>
      </c>
      <c r="AO95" s="79" t="s">
        <v>486</v>
      </c>
      <c r="AP95" s="79" t="b">
        <v>0</v>
      </c>
      <c r="AQ95" s="87" t="s">
        <v>462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5</v>
      </c>
      <c r="BF95" s="48"/>
      <c r="BG95" s="49"/>
      <c r="BH95" s="48"/>
      <c r="BI95" s="49"/>
      <c r="BJ95" s="48"/>
      <c r="BK95" s="49"/>
      <c r="BL95" s="48"/>
      <c r="BM95" s="49"/>
      <c r="BN95" s="48"/>
    </row>
    <row r="96" spans="1:66" ht="15">
      <c r="A96" s="64" t="s">
        <v>236</v>
      </c>
      <c r="B96" s="64" t="s">
        <v>235</v>
      </c>
      <c r="C96" s="65" t="s">
        <v>1296</v>
      </c>
      <c r="D96" s="66">
        <v>3</v>
      </c>
      <c r="E96" s="67" t="s">
        <v>132</v>
      </c>
      <c r="F96" s="68">
        <v>32</v>
      </c>
      <c r="G96" s="65"/>
      <c r="H96" s="69"/>
      <c r="I96" s="70"/>
      <c r="J96" s="70"/>
      <c r="K96" s="34" t="s">
        <v>66</v>
      </c>
      <c r="L96" s="77">
        <v>96</v>
      </c>
      <c r="M96" s="77"/>
      <c r="N96" s="72"/>
      <c r="O96" s="79" t="s">
        <v>263</v>
      </c>
      <c r="P96" s="81">
        <v>43754.71666666667</v>
      </c>
      <c r="Q96" s="79" t="s">
        <v>267</v>
      </c>
      <c r="R96" s="83" t="s">
        <v>281</v>
      </c>
      <c r="S96" s="79" t="s">
        <v>293</v>
      </c>
      <c r="T96" s="79" t="s">
        <v>251</v>
      </c>
      <c r="U96" s="79"/>
      <c r="V96" s="83" t="s">
        <v>344</v>
      </c>
      <c r="W96" s="81">
        <v>43754.71666666667</v>
      </c>
      <c r="X96" s="85">
        <v>43754</v>
      </c>
      <c r="Y96" s="87" t="s">
        <v>375</v>
      </c>
      <c r="Z96" s="83" t="s">
        <v>415</v>
      </c>
      <c r="AA96" s="79"/>
      <c r="AB96" s="79"/>
      <c r="AC96" s="87" t="s">
        <v>454</v>
      </c>
      <c r="AD96" s="79"/>
      <c r="AE96" s="79" t="b">
        <v>0</v>
      </c>
      <c r="AF96" s="79">
        <v>0</v>
      </c>
      <c r="AG96" s="87" t="s">
        <v>472</v>
      </c>
      <c r="AH96" s="79" t="b">
        <v>0</v>
      </c>
      <c r="AI96" s="79" t="s">
        <v>474</v>
      </c>
      <c r="AJ96" s="79"/>
      <c r="AK96" s="87" t="s">
        <v>472</v>
      </c>
      <c r="AL96" s="79" t="b">
        <v>0</v>
      </c>
      <c r="AM96" s="79">
        <v>15</v>
      </c>
      <c r="AN96" s="87" t="s">
        <v>462</v>
      </c>
      <c r="AO96" s="79" t="s">
        <v>486</v>
      </c>
      <c r="AP96" s="79" t="b">
        <v>0</v>
      </c>
      <c r="AQ96" s="87" t="s">
        <v>462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236</v>
      </c>
      <c r="B97" s="64" t="s">
        <v>250</v>
      </c>
      <c r="C97" s="65" t="s">
        <v>1296</v>
      </c>
      <c r="D97" s="66">
        <v>3</v>
      </c>
      <c r="E97" s="67" t="s">
        <v>132</v>
      </c>
      <c r="F97" s="68">
        <v>32</v>
      </c>
      <c r="G97" s="65"/>
      <c r="H97" s="69"/>
      <c r="I97" s="70"/>
      <c r="J97" s="70"/>
      <c r="K97" s="34" t="s">
        <v>65</v>
      </c>
      <c r="L97" s="77">
        <v>97</v>
      </c>
      <c r="M97" s="77"/>
      <c r="N97" s="72"/>
      <c r="O97" s="79" t="s">
        <v>263</v>
      </c>
      <c r="P97" s="81">
        <v>43754.71666666667</v>
      </c>
      <c r="Q97" s="79" t="s">
        <v>267</v>
      </c>
      <c r="R97" s="83" t="s">
        <v>281</v>
      </c>
      <c r="S97" s="79" t="s">
        <v>293</v>
      </c>
      <c r="T97" s="79" t="s">
        <v>251</v>
      </c>
      <c r="U97" s="79"/>
      <c r="V97" s="83" t="s">
        <v>344</v>
      </c>
      <c r="W97" s="81">
        <v>43754.71666666667</v>
      </c>
      <c r="X97" s="85">
        <v>43754</v>
      </c>
      <c r="Y97" s="87" t="s">
        <v>375</v>
      </c>
      <c r="Z97" s="83" t="s">
        <v>415</v>
      </c>
      <c r="AA97" s="79"/>
      <c r="AB97" s="79"/>
      <c r="AC97" s="87" t="s">
        <v>454</v>
      </c>
      <c r="AD97" s="79"/>
      <c r="AE97" s="79" t="b">
        <v>0</v>
      </c>
      <c r="AF97" s="79">
        <v>0</v>
      </c>
      <c r="AG97" s="87" t="s">
        <v>472</v>
      </c>
      <c r="AH97" s="79" t="b">
        <v>0</v>
      </c>
      <c r="AI97" s="79" t="s">
        <v>474</v>
      </c>
      <c r="AJ97" s="79"/>
      <c r="AK97" s="87" t="s">
        <v>472</v>
      </c>
      <c r="AL97" s="79" t="b">
        <v>0</v>
      </c>
      <c r="AM97" s="79">
        <v>15</v>
      </c>
      <c r="AN97" s="87" t="s">
        <v>462</v>
      </c>
      <c r="AO97" s="79" t="s">
        <v>486</v>
      </c>
      <c r="AP97" s="79" t="b">
        <v>0</v>
      </c>
      <c r="AQ97" s="87" t="s">
        <v>462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8"/>
      <c r="BG97" s="49"/>
      <c r="BH97" s="48"/>
      <c r="BI97" s="49"/>
      <c r="BJ97" s="48"/>
      <c r="BK97" s="49"/>
      <c r="BL97" s="48"/>
      <c r="BM97" s="49"/>
      <c r="BN97" s="48"/>
    </row>
    <row r="98" spans="1:66" ht="15">
      <c r="A98" s="64" t="s">
        <v>236</v>
      </c>
      <c r="B98" s="64" t="s">
        <v>251</v>
      </c>
      <c r="C98" s="65" t="s">
        <v>1296</v>
      </c>
      <c r="D98" s="66">
        <v>3</v>
      </c>
      <c r="E98" s="67" t="s">
        <v>132</v>
      </c>
      <c r="F98" s="68">
        <v>32</v>
      </c>
      <c r="G98" s="65"/>
      <c r="H98" s="69"/>
      <c r="I98" s="70"/>
      <c r="J98" s="70"/>
      <c r="K98" s="34" t="s">
        <v>65</v>
      </c>
      <c r="L98" s="77">
        <v>98</v>
      </c>
      <c r="M98" s="77"/>
      <c r="N98" s="72"/>
      <c r="O98" s="79" t="s">
        <v>263</v>
      </c>
      <c r="P98" s="81">
        <v>43754.71666666667</v>
      </c>
      <c r="Q98" s="79" t="s">
        <v>267</v>
      </c>
      <c r="R98" s="83" t="s">
        <v>281</v>
      </c>
      <c r="S98" s="79" t="s">
        <v>293</v>
      </c>
      <c r="T98" s="79" t="s">
        <v>251</v>
      </c>
      <c r="U98" s="79"/>
      <c r="V98" s="83" t="s">
        <v>344</v>
      </c>
      <c r="W98" s="81">
        <v>43754.71666666667</v>
      </c>
      <c r="X98" s="85">
        <v>43754</v>
      </c>
      <c r="Y98" s="87" t="s">
        <v>375</v>
      </c>
      <c r="Z98" s="83" t="s">
        <v>415</v>
      </c>
      <c r="AA98" s="79"/>
      <c r="AB98" s="79"/>
      <c r="AC98" s="87" t="s">
        <v>454</v>
      </c>
      <c r="AD98" s="79"/>
      <c r="AE98" s="79" t="b">
        <v>0</v>
      </c>
      <c r="AF98" s="79">
        <v>0</v>
      </c>
      <c r="AG98" s="87" t="s">
        <v>472</v>
      </c>
      <c r="AH98" s="79" t="b">
        <v>0</v>
      </c>
      <c r="AI98" s="79" t="s">
        <v>474</v>
      </c>
      <c r="AJ98" s="79"/>
      <c r="AK98" s="87" t="s">
        <v>472</v>
      </c>
      <c r="AL98" s="79" t="b">
        <v>0</v>
      </c>
      <c r="AM98" s="79">
        <v>15</v>
      </c>
      <c r="AN98" s="87" t="s">
        <v>462</v>
      </c>
      <c r="AO98" s="79" t="s">
        <v>486</v>
      </c>
      <c r="AP98" s="79" t="b">
        <v>0</v>
      </c>
      <c r="AQ98" s="87" t="s">
        <v>462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1</v>
      </c>
      <c r="BF98" s="48"/>
      <c r="BG98" s="49"/>
      <c r="BH98" s="48"/>
      <c r="BI98" s="49"/>
      <c r="BJ98" s="48"/>
      <c r="BK98" s="49"/>
      <c r="BL98" s="48"/>
      <c r="BM98" s="49"/>
      <c r="BN98" s="48"/>
    </row>
    <row r="99" spans="1:66" ht="15">
      <c r="A99" s="64" t="s">
        <v>236</v>
      </c>
      <c r="B99" s="64" t="s">
        <v>252</v>
      </c>
      <c r="C99" s="65" t="s">
        <v>1296</v>
      </c>
      <c r="D99" s="66">
        <v>3</v>
      </c>
      <c r="E99" s="67" t="s">
        <v>132</v>
      </c>
      <c r="F99" s="68">
        <v>32</v>
      </c>
      <c r="G99" s="65"/>
      <c r="H99" s="69"/>
      <c r="I99" s="70"/>
      <c r="J99" s="70"/>
      <c r="K99" s="34" t="s">
        <v>65</v>
      </c>
      <c r="L99" s="77">
        <v>99</v>
      </c>
      <c r="M99" s="77"/>
      <c r="N99" s="72"/>
      <c r="O99" s="79" t="s">
        <v>263</v>
      </c>
      <c r="P99" s="81">
        <v>43754.71666666667</v>
      </c>
      <c r="Q99" s="79" t="s">
        <v>267</v>
      </c>
      <c r="R99" s="83" t="s">
        <v>281</v>
      </c>
      <c r="S99" s="79" t="s">
        <v>293</v>
      </c>
      <c r="T99" s="79" t="s">
        <v>251</v>
      </c>
      <c r="U99" s="79"/>
      <c r="V99" s="83" t="s">
        <v>344</v>
      </c>
      <c r="W99" s="81">
        <v>43754.71666666667</v>
      </c>
      <c r="X99" s="85">
        <v>43754</v>
      </c>
      <c r="Y99" s="87" t="s">
        <v>375</v>
      </c>
      <c r="Z99" s="83" t="s">
        <v>415</v>
      </c>
      <c r="AA99" s="79"/>
      <c r="AB99" s="79"/>
      <c r="AC99" s="87" t="s">
        <v>454</v>
      </c>
      <c r="AD99" s="79"/>
      <c r="AE99" s="79" t="b">
        <v>0</v>
      </c>
      <c r="AF99" s="79">
        <v>0</v>
      </c>
      <c r="AG99" s="87" t="s">
        <v>472</v>
      </c>
      <c r="AH99" s="79" t="b">
        <v>0</v>
      </c>
      <c r="AI99" s="79" t="s">
        <v>474</v>
      </c>
      <c r="AJ99" s="79"/>
      <c r="AK99" s="87" t="s">
        <v>472</v>
      </c>
      <c r="AL99" s="79" t="b">
        <v>0</v>
      </c>
      <c r="AM99" s="79">
        <v>15</v>
      </c>
      <c r="AN99" s="87" t="s">
        <v>462</v>
      </c>
      <c r="AO99" s="79" t="s">
        <v>486</v>
      </c>
      <c r="AP99" s="79" t="b">
        <v>0</v>
      </c>
      <c r="AQ99" s="87" t="s">
        <v>462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8"/>
      <c r="BG99" s="49"/>
      <c r="BH99" s="48"/>
      <c r="BI99" s="49"/>
      <c r="BJ99" s="48"/>
      <c r="BK99" s="49"/>
      <c r="BL99" s="48"/>
      <c r="BM99" s="49"/>
      <c r="BN99" s="48"/>
    </row>
    <row r="100" spans="1:66" ht="15">
      <c r="A100" s="64" t="s">
        <v>236</v>
      </c>
      <c r="B100" s="64" t="s">
        <v>253</v>
      </c>
      <c r="C100" s="65" t="s">
        <v>1296</v>
      </c>
      <c r="D100" s="66">
        <v>3</v>
      </c>
      <c r="E100" s="67" t="s">
        <v>132</v>
      </c>
      <c r="F100" s="68">
        <v>32</v>
      </c>
      <c r="G100" s="65"/>
      <c r="H100" s="69"/>
      <c r="I100" s="70"/>
      <c r="J100" s="70"/>
      <c r="K100" s="34" t="s">
        <v>65</v>
      </c>
      <c r="L100" s="77">
        <v>100</v>
      </c>
      <c r="M100" s="77"/>
      <c r="N100" s="72"/>
      <c r="O100" s="79" t="s">
        <v>263</v>
      </c>
      <c r="P100" s="81">
        <v>43754.71666666667</v>
      </c>
      <c r="Q100" s="79" t="s">
        <v>267</v>
      </c>
      <c r="R100" s="83" t="s">
        <v>281</v>
      </c>
      <c r="S100" s="79" t="s">
        <v>293</v>
      </c>
      <c r="T100" s="79" t="s">
        <v>251</v>
      </c>
      <c r="U100" s="79"/>
      <c r="V100" s="83" t="s">
        <v>344</v>
      </c>
      <c r="W100" s="81">
        <v>43754.71666666667</v>
      </c>
      <c r="X100" s="85">
        <v>43754</v>
      </c>
      <c r="Y100" s="87" t="s">
        <v>375</v>
      </c>
      <c r="Z100" s="83" t="s">
        <v>415</v>
      </c>
      <c r="AA100" s="79"/>
      <c r="AB100" s="79"/>
      <c r="AC100" s="87" t="s">
        <v>454</v>
      </c>
      <c r="AD100" s="79"/>
      <c r="AE100" s="79" t="b">
        <v>0</v>
      </c>
      <c r="AF100" s="79">
        <v>0</v>
      </c>
      <c r="AG100" s="87" t="s">
        <v>472</v>
      </c>
      <c r="AH100" s="79" t="b">
        <v>0</v>
      </c>
      <c r="AI100" s="79" t="s">
        <v>474</v>
      </c>
      <c r="AJ100" s="79"/>
      <c r="AK100" s="87" t="s">
        <v>472</v>
      </c>
      <c r="AL100" s="79" t="b">
        <v>0</v>
      </c>
      <c r="AM100" s="79">
        <v>15</v>
      </c>
      <c r="AN100" s="87" t="s">
        <v>462</v>
      </c>
      <c r="AO100" s="79" t="s">
        <v>486</v>
      </c>
      <c r="AP100" s="79" t="b">
        <v>0</v>
      </c>
      <c r="AQ100" s="87" t="s">
        <v>462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8">
        <v>1</v>
      </c>
      <c r="BG100" s="49">
        <v>3.225806451612903</v>
      </c>
      <c r="BH100" s="48">
        <v>0</v>
      </c>
      <c r="BI100" s="49">
        <v>0</v>
      </c>
      <c r="BJ100" s="48">
        <v>0</v>
      </c>
      <c r="BK100" s="49">
        <v>0</v>
      </c>
      <c r="BL100" s="48">
        <v>30</v>
      </c>
      <c r="BM100" s="49">
        <v>96.7741935483871</v>
      </c>
      <c r="BN100" s="48">
        <v>31</v>
      </c>
    </row>
    <row r="101" spans="1:66" ht="15">
      <c r="A101" s="64" t="s">
        <v>234</v>
      </c>
      <c r="B101" s="64" t="s">
        <v>236</v>
      </c>
      <c r="C101" s="65" t="s">
        <v>1296</v>
      </c>
      <c r="D101" s="66">
        <v>3</v>
      </c>
      <c r="E101" s="67" t="s">
        <v>132</v>
      </c>
      <c r="F101" s="68">
        <v>32</v>
      </c>
      <c r="G101" s="65"/>
      <c r="H101" s="69"/>
      <c r="I101" s="70"/>
      <c r="J101" s="70"/>
      <c r="K101" s="34" t="s">
        <v>65</v>
      </c>
      <c r="L101" s="77">
        <v>101</v>
      </c>
      <c r="M101" s="77"/>
      <c r="N101" s="72"/>
      <c r="O101" s="79" t="s">
        <v>263</v>
      </c>
      <c r="P101" s="81">
        <v>43754.87888888889</v>
      </c>
      <c r="Q101" s="79" t="s">
        <v>271</v>
      </c>
      <c r="R101" s="79"/>
      <c r="S101" s="79"/>
      <c r="T101" s="79"/>
      <c r="U101" s="79"/>
      <c r="V101" s="83" t="s">
        <v>343</v>
      </c>
      <c r="W101" s="81">
        <v>43754.87888888889</v>
      </c>
      <c r="X101" s="85">
        <v>43754</v>
      </c>
      <c r="Y101" s="87" t="s">
        <v>373</v>
      </c>
      <c r="Z101" s="83" t="s">
        <v>413</v>
      </c>
      <c r="AA101" s="79"/>
      <c r="AB101" s="79"/>
      <c r="AC101" s="87" t="s">
        <v>452</v>
      </c>
      <c r="AD101" s="79"/>
      <c r="AE101" s="79" t="b">
        <v>0</v>
      </c>
      <c r="AF101" s="79">
        <v>0</v>
      </c>
      <c r="AG101" s="87" t="s">
        <v>472</v>
      </c>
      <c r="AH101" s="79" t="b">
        <v>0</v>
      </c>
      <c r="AI101" s="79" t="s">
        <v>474</v>
      </c>
      <c r="AJ101" s="79"/>
      <c r="AK101" s="87" t="s">
        <v>472</v>
      </c>
      <c r="AL101" s="79" t="b">
        <v>0</v>
      </c>
      <c r="AM101" s="79">
        <v>3</v>
      </c>
      <c r="AN101" s="87" t="s">
        <v>453</v>
      </c>
      <c r="AO101" s="79" t="s">
        <v>483</v>
      </c>
      <c r="AP101" s="79" t="b">
        <v>0</v>
      </c>
      <c r="AQ101" s="87" t="s">
        <v>453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235</v>
      </c>
      <c r="B102" s="64" t="s">
        <v>236</v>
      </c>
      <c r="C102" s="65" t="s">
        <v>1296</v>
      </c>
      <c r="D102" s="66">
        <v>3</v>
      </c>
      <c r="E102" s="67" t="s">
        <v>132</v>
      </c>
      <c r="F102" s="68">
        <v>32</v>
      </c>
      <c r="G102" s="65"/>
      <c r="H102" s="69"/>
      <c r="I102" s="70"/>
      <c r="J102" s="70"/>
      <c r="K102" s="34" t="s">
        <v>66</v>
      </c>
      <c r="L102" s="77">
        <v>102</v>
      </c>
      <c r="M102" s="77"/>
      <c r="N102" s="72"/>
      <c r="O102" s="79" t="s">
        <v>263</v>
      </c>
      <c r="P102" s="81">
        <v>43754.21796296296</v>
      </c>
      <c r="Q102" s="79" t="s">
        <v>271</v>
      </c>
      <c r="R102" s="83" t="s">
        <v>283</v>
      </c>
      <c r="S102" s="79" t="s">
        <v>295</v>
      </c>
      <c r="T102" s="79" t="s">
        <v>304</v>
      </c>
      <c r="U102" s="83" t="s">
        <v>317</v>
      </c>
      <c r="V102" s="83" t="s">
        <v>317</v>
      </c>
      <c r="W102" s="81">
        <v>43754.21796296296</v>
      </c>
      <c r="X102" s="85">
        <v>43754</v>
      </c>
      <c r="Y102" s="87" t="s">
        <v>374</v>
      </c>
      <c r="Z102" s="83" t="s">
        <v>414</v>
      </c>
      <c r="AA102" s="79"/>
      <c r="AB102" s="79"/>
      <c r="AC102" s="87" t="s">
        <v>453</v>
      </c>
      <c r="AD102" s="87" t="s">
        <v>457</v>
      </c>
      <c r="AE102" s="79" t="b">
        <v>0</v>
      </c>
      <c r="AF102" s="79">
        <v>7</v>
      </c>
      <c r="AG102" s="87" t="s">
        <v>473</v>
      </c>
      <c r="AH102" s="79" t="b">
        <v>0</v>
      </c>
      <c r="AI102" s="79" t="s">
        <v>474</v>
      </c>
      <c r="AJ102" s="79"/>
      <c r="AK102" s="87" t="s">
        <v>472</v>
      </c>
      <c r="AL102" s="79" t="b">
        <v>0</v>
      </c>
      <c r="AM102" s="79">
        <v>3</v>
      </c>
      <c r="AN102" s="87" t="s">
        <v>472</v>
      </c>
      <c r="AO102" s="79" t="s">
        <v>485</v>
      </c>
      <c r="AP102" s="79" t="b">
        <v>0</v>
      </c>
      <c r="AQ102" s="87" t="s">
        <v>457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237</v>
      </c>
      <c r="B103" s="64" t="s">
        <v>237</v>
      </c>
      <c r="C103" s="65" t="s">
        <v>1296</v>
      </c>
      <c r="D103" s="66">
        <v>3</v>
      </c>
      <c r="E103" s="67" t="s">
        <v>132</v>
      </c>
      <c r="F103" s="68">
        <v>32</v>
      </c>
      <c r="G103" s="65"/>
      <c r="H103" s="69"/>
      <c r="I103" s="70"/>
      <c r="J103" s="70"/>
      <c r="K103" s="34" t="s">
        <v>65</v>
      </c>
      <c r="L103" s="77">
        <v>103</v>
      </c>
      <c r="M103" s="77"/>
      <c r="N103" s="72"/>
      <c r="O103" s="79" t="s">
        <v>176</v>
      </c>
      <c r="P103" s="81">
        <v>43754.54167824074</v>
      </c>
      <c r="Q103" s="79" t="s">
        <v>268</v>
      </c>
      <c r="R103" s="83" t="s">
        <v>281</v>
      </c>
      <c r="S103" s="79" t="s">
        <v>293</v>
      </c>
      <c r="T103" s="79" t="s">
        <v>305</v>
      </c>
      <c r="U103" s="83" t="s">
        <v>318</v>
      </c>
      <c r="V103" s="83" t="s">
        <v>318</v>
      </c>
      <c r="W103" s="81">
        <v>43754.54167824074</v>
      </c>
      <c r="X103" s="85">
        <v>43754</v>
      </c>
      <c r="Y103" s="87" t="s">
        <v>376</v>
      </c>
      <c r="Z103" s="83" t="s">
        <v>416</v>
      </c>
      <c r="AA103" s="79"/>
      <c r="AB103" s="79"/>
      <c r="AC103" s="87" t="s">
        <v>455</v>
      </c>
      <c r="AD103" s="79"/>
      <c r="AE103" s="79" t="b">
        <v>0</v>
      </c>
      <c r="AF103" s="79">
        <v>3</v>
      </c>
      <c r="AG103" s="87" t="s">
        <v>472</v>
      </c>
      <c r="AH103" s="79" t="b">
        <v>0</v>
      </c>
      <c r="AI103" s="79" t="s">
        <v>474</v>
      </c>
      <c r="AJ103" s="79"/>
      <c r="AK103" s="87" t="s">
        <v>472</v>
      </c>
      <c r="AL103" s="79" t="b">
        <v>0</v>
      </c>
      <c r="AM103" s="79">
        <v>2</v>
      </c>
      <c r="AN103" s="87" t="s">
        <v>472</v>
      </c>
      <c r="AO103" s="79" t="s">
        <v>486</v>
      </c>
      <c r="AP103" s="79" t="b">
        <v>0</v>
      </c>
      <c r="AQ103" s="87" t="s">
        <v>455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1</v>
      </c>
      <c r="BG103" s="49">
        <v>4.166666666666667</v>
      </c>
      <c r="BH103" s="48">
        <v>0</v>
      </c>
      <c r="BI103" s="49">
        <v>0</v>
      </c>
      <c r="BJ103" s="48">
        <v>0</v>
      </c>
      <c r="BK103" s="49">
        <v>0</v>
      </c>
      <c r="BL103" s="48">
        <v>23</v>
      </c>
      <c r="BM103" s="49">
        <v>95.83333333333333</v>
      </c>
      <c r="BN103" s="48">
        <v>24</v>
      </c>
    </row>
    <row r="104" spans="1:66" ht="15">
      <c r="A104" s="64" t="s">
        <v>234</v>
      </c>
      <c r="B104" s="64" t="s">
        <v>237</v>
      </c>
      <c r="C104" s="65" t="s">
        <v>1296</v>
      </c>
      <c r="D104" s="66">
        <v>3</v>
      </c>
      <c r="E104" s="67" t="s">
        <v>132</v>
      </c>
      <c r="F104" s="68">
        <v>32</v>
      </c>
      <c r="G104" s="65"/>
      <c r="H104" s="69"/>
      <c r="I104" s="70"/>
      <c r="J104" s="70"/>
      <c r="K104" s="34" t="s">
        <v>65</v>
      </c>
      <c r="L104" s="77">
        <v>104</v>
      </c>
      <c r="M104" s="77"/>
      <c r="N104" s="72"/>
      <c r="O104" s="79" t="s">
        <v>263</v>
      </c>
      <c r="P104" s="81">
        <v>43754.87888888889</v>
      </c>
      <c r="Q104" s="79" t="s">
        <v>271</v>
      </c>
      <c r="R104" s="79"/>
      <c r="S104" s="79"/>
      <c r="T104" s="79"/>
      <c r="U104" s="79"/>
      <c r="V104" s="83" t="s">
        <v>343</v>
      </c>
      <c r="W104" s="81">
        <v>43754.87888888889</v>
      </c>
      <c r="X104" s="85">
        <v>43754</v>
      </c>
      <c r="Y104" s="87" t="s">
        <v>373</v>
      </c>
      <c r="Z104" s="83" t="s">
        <v>413</v>
      </c>
      <c r="AA104" s="79"/>
      <c r="AB104" s="79"/>
      <c r="AC104" s="87" t="s">
        <v>452</v>
      </c>
      <c r="AD104" s="79"/>
      <c r="AE104" s="79" t="b">
        <v>0</v>
      </c>
      <c r="AF104" s="79">
        <v>0</v>
      </c>
      <c r="AG104" s="87" t="s">
        <v>472</v>
      </c>
      <c r="AH104" s="79" t="b">
        <v>0</v>
      </c>
      <c r="AI104" s="79" t="s">
        <v>474</v>
      </c>
      <c r="AJ104" s="79"/>
      <c r="AK104" s="87" t="s">
        <v>472</v>
      </c>
      <c r="AL104" s="79" t="b">
        <v>0</v>
      </c>
      <c r="AM104" s="79">
        <v>3</v>
      </c>
      <c r="AN104" s="87" t="s">
        <v>453</v>
      </c>
      <c r="AO104" s="79" t="s">
        <v>483</v>
      </c>
      <c r="AP104" s="79" t="b">
        <v>0</v>
      </c>
      <c r="AQ104" s="87" t="s">
        <v>453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235</v>
      </c>
      <c r="B105" s="64" t="s">
        <v>237</v>
      </c>
      <c r="C105" s="65" t="s">
        <v>1296</v>
      </c>
      <c r="D105" s="66">
        <v>3</v>
      </c>
      <c r="E105" s="67" t="s">
        <v>132</v>
      </c>
      <c r="F105" s="68">
        <v>32</v>
      </c>
      <c r="G105" s="65"/>
      <c r="H105" s="69"/>
      <c r="I105" s="70"/>
      <c r="J105" s="70"/>
      <c r="K105" s="34" t="s">
        <v>65</v>
      </c>
      <c r="L105" s="77">
        <v>105</v>
      </c>
      <c r="M105" s="77"/>
      <c r="N105" s="72"/>
      <c r="O105" s="79" t="s">
        <v>263</v>
      </c>
      <c r="P105" s="81">
        <v>43754.21796296296</v>
      </c>
      <c r="Q105" s="79" t="s">
        <v>271</v>
      </c>
      <c r="R105" s="83" t="s">
        <v>283</v>
      </c>
      <c r="S105" s="79" t="s">
        <v>295</v>
      </c>
      <c r="T105" s="79" t="s">
        <v>304</v>
      </c>
      <c r="U105" s="83" t="s">
        <v>317</v>
      </c>
      <c r="V105" s="83" t="s">
        <v>317</v>
      </c>
      <c r="W105" s="81">
        <v>43754.21796296296</v>
      </c>
      <c r="X105" s="85">
        <v>43754</v>
      </c>
      <c r="Y105" s="87" t="s">
        <v>374</v>
      </c>
      <c r="Z105" s="83" t="s">
        <v>414</v>
      </c>
      <c r="AA105" s="79"/>
      <c r="AB105" s="79"/>
      <c r="AC105" s="87" t="s">
        <v>453</v>
      </c>
      <c r="AD105" s="87" t="s">
        <v>457</v>
      </c>
      <c r="AE105" s="79" t="b">
        <v>0</v>
      </c>
      <c r="AF105" s="79">
        <v>7</v>
      </c>
      <c r="AG105" s="87" t="s">
        <v>473</v>
      </c>
      <c r="AH105" s="79" t="b">
        <v>0</v>
      </c>
      <c r="AI105" s="79" t="s">
        <v>474</v>
      </c>
      <c r="AJ105" s="79"/>
      <c r="AK105" s="87" t="s">
        <v>472</v>
      </c>
      <c r="AL105" s="79" t="b">
        <v>0</v>
      </c>
      <c r="AM105" s="79">
        <v>3</v>
      </c>
      <c r="AN105" s="87" t="s">
        <v>472</v>
      </c>
      <c r="AO105" s="79" t="s">
        <v>485</v>
      </c>
      <c r="AP105" s="79" t="b">
        <v>0</v>
      </c>
      <c r="AQ105" s="87" t="s">
        <v>457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234</v>
      </c>
      <c r="B106" s="64" t="s">
        <v>256</v>
      </c>
      <c r="C106" s="65" t="s">
        <v>1296</v>
      </c>
      <c r="D106" s="66">
        <v>3</v>
      </c>
      <c r="E106" s="67" t="s">
        <v>132</v>
      </c>
      <c r="F106" s="68">
        <v>32</v>
      </c>
      <c r="G106" s="65"/>
      <c r="H106" s="69"/>
      <c r="I106" s="70"/>
      <c r="J106" s="70"/>
      <c r="K106" s="34" t="s">
        <v>65</v>
      </c>
      <c r="L106" s="77">
        <v>106</v>
      </c>
      <c r="M106" s="77"/>
      <c r="N106" s="72"/>
      <c r="O106" s="79" t="s">
        <v>263</v>
      </c>
      <c r="P106" s="81">
        <v>43754.87888888889</v>
      </c>
      <c r="Q106" s="79" t="s">
        <v>271</v>
      </c>
      <c r="R106" s="79"/>
      <c r="S106" s="79"/>
      <c r="T106" s="79"/>
      <c r="U106" s="79"/>
      <c r="V106" s="83" t="s">
        <v>343</v>
      </c>
      <c r="W106" s="81">
        <v>43754.87888888889</v>
      </c>
      <c r="X106" s="85">
        <v>43754</v>
      </c>
      <c r="Y106" s="87" t="s">
        <v>373</v>
      </c>
      <c r="Z106" s="83" t="s">
        <v>413</v>
      </c>
      <c r="AA106" s="79"/>
      <c r="AB106" s="79"/>
      <c r="AC106" s="87" t="s">
        <v>452</v>
      </c>
      <c r="AD106" s="79"/>
      <c r="AE106" s="79" t="b">
        <v>0</v>
      </c>
      <c r="AF106" s="79">
        <v>0</v>
      </c>
      <c r="AG106" s="87" t="s">
        <v>472</v>
      </c>
      <c r="AH106" s="79" t="b">
        <v>0</v>
      </c>
      <c r="AI106" s="79" t="s">
        <v>474</v>
      </c>
      <c r="AJ106" s="79"/>
      <c r="AK106" s="87" t="s">
        <v>472</v>
      </c>
      <c r="AL106" s="79" t="b">
        <v>0</v>
      </c>
      <c r="AM106" s="79">
        <v>3</v>
      </c>
      <c r="AN106" s="87" t="s">
        <v>453</v>
      </c>
      <c r="AO106" s="79" t="s">
        <v>483</v>
      </c>
      <c r="AP106" s="79" t="b">
        <v>0</v>
      </c>
      <c r="AQ106" s="87" t="s">
        <v>453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32</v>
      </c>
      <c r="BM106" s="49">
        <v>100</v>
      </c>
      <c r="BN106" s="48">
        <v>32</v>
      </c>
    </row>
    <row r="107" spans="1:66" ht="15">
      <c r="A107" s="64" t="s">
        <v>235</v>
      </c>
      <c r="B107" s="64" t="s">
        <v>256</v>
      </c>
      <c r="C107" s="65" t="s">
        <v>1296</v>
      </c>
      <c r="D107" s="66">
        <v>3</v>
      </c>
      <c r="E107" s="67" t="s">
        <v>132</v>
      </c>
      <c r="F107" s="68">
        <v>32</v>
      </c>
      <c r="G107" s="65"/>
      <c r="H107" s="69"/>
      <c r="I107" s="70"/>
      <c r="J107" s="70"/>
      <c r="K107" s="34" t="s">
        <v>65</v>
      </c>
      <c r="L107" s="77">
        <v>107</v>
      </c>
      <c r="M107" s="77"/>
      <c r="N107" s="72"/>
      <c r="O107" s="79" t="s">
        <v>263</v>
      </c>
      <c r="P107" s="81">
        <v>43754.21796296296</v>
      </c>
      <c r="Q107" s="79" t="s">
        <v>271</v>
      </c>
      <c r="R107" s="83" t="s">
        <v>283</v>
      </c>
      <c r="S107" s="79" t="s">
        <v>295</v>
      </c>
      <c r="T107" s="79" t="s">
        <v>304</v>
      </c>
      <c r="U107" s="83" t="s">
        <v>317</v>
      </c>
      <c r="V107" s="83" t="s">
        <v>317</v>
      </c>
      <c r="W107" s="81">
        <v>43754.21796296296</v>
      </c>
      <c r="X107" s="85">
        <v>43754</v>
      </c>
      <c r="Y107" s="87" t="s">
        <v>374</v>
      </c>
      <c r="Z107" s="83" t="s">
        <v>414</v>
      </c>
      <c r="AA107" s="79"/>
      <c r="AB107" s="79"/>
      <c r="AC107" s="87" t="s">
        <v>453</v>
      </c>
      <c r="AD107" s="87" t="s">
        <v>457</v>
      </c>
      <c r="AE107" s="79" t="b">
        <v>0</v>
      </c>
      <c r="AF107" s="79">
        <v>7</v>
      </c>
      <c r="AG107" s="87" t="s">
        <v>473</v>
      </c>
      <c r="AH107" s="79" t="b">
        <v>0</v>
      </c>
      <c r="AI107" s="79" t="s">
        <v>474</v>
      </c>
      <c r="AJ107" s="79"/>
      <c r="AK107" s="87" t="s">
        <v>472</v>
      </c>
      <c r="AL107" s="79" t="b">
        <v>0</v>
      </c>
      <c r="AM107" s="79">
        <v>3</v>
      </c>
      <c r="AN107" s="87" t="s">
        <v>472</v>
      </c>
      <c r="AO107" s="79" t="s">
        <v>485</v>
      </c>
      <c r="AP107" s="79" t="b">
        <v>0</v>
      </c>
      <c r="AQ107" s="87" t="s">
        <v>457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0</v>
      </c>
      <c r="BG107" s="49">
        <v>0</v>
      </c>
      <c r="BH107" s="48">
        <v>0</v>
      </c>
      <c r="BI107" s="49">
        <v>0</v>
      </c>
      <c r="BJ107" s="48">
        <v>0</v>
      </c>
      <c r="BK107" s="49">
        <v>0</v>
      </c>
      <c r="BL107" s="48">
        <v>32</v>
      </c>
      <c r="BM107" s="49">
        <v>100</v>
      </c>
      <c r="BN107" s="48">
        <v>32</v>
      </c>
    </row>
    <row r="108" spans="1:66" ht="15">
      <c r="A108" s="64" t="s">
        <v>234</v>
      </c>
      <c r="B108" s="64" t="s">
        <v>241</v>
      </c>
      <c r="C108" s="65" t="s">
        <v>1296</v>
      </c>
      <c r="D108" s="66">
        <v>3</v>
      </c>
      <c r="E108" s="67" t="s">
        <v>132</v>
      </c>
      <c r="F108" s="68">
        <v>32</v>
      </c>
      <c r="G108" s="65"/>
      <c r="H108" s="69"/>
      <c r="I108" s="70"/>
      <c r="J108" s="70"/>
      <c r="K108" s="34" t="s">
        <v>65</v>
      </c>
      <c r="L108" s="77">
        <v>108</v>
      </c>
      <c r="M108" s="77"/>
      <c r="N108" s="72"/>
      <c r="O108" s="79" t="s">
        <v>262</v>
      </c>
      <c r="P108" s="81">
        <v>43753.96630787037</v>
      </c>
      <c r="Q108" s="79" t="s">
        <v>267</v>
      </c>
      <c r="R108" s="83" t="s">
        <v>281</v>
      </c>
      <c r="S108" s="79" t="s">
        <v>293</v>
      </c>
      <c r="T108" s="79" t="s">
        <v>251</v>
      </c>
      <c r="U108" s="79"/>
      <c r="V108" s="83" t="s">
        <v>343</v>
      </c>
      <c r="W108" s="81">
        <v>43753.96630787037</v>
      </c>
      <c r="X108" s="85">
        <v>43753</v>
      </c>
      <c r="Y108" s="87" t="s">
        <v>377</v>
      </c>
      <c r="Z108" s="83" t="s">
        <v>417</v>
      </c>
      <c r="AA108" s="79"/>
      <c r="AB108" s="79"/>
      <c r="AC108" s="87" t="s">
        <v>456</v>
      </c>
      <c r="AD108" s="79"/>
      <c r="AE108" s="79" t="b">
        <v>0</v>
      </c>
      <c r="AF108" s="79">
        <v>0</v>
      </c>
      <c r="AG108" s="87" t="s">
        <v>472</v>
      </c>
      <c r="AH108" s="79" t="b">
        <v>0</v>
      </c>
      <c r="AI108" s="79" t="s">
        <v>474</v>
      </c>
      <c r="AJ108" s="79"/>
      <c r="AK108" s="87" t="s">
        <v>472</v>
      </c>
      <c r="AL108" s="79" t="b">
        <v>0</v>
      </c>
      <c r="AM108" s="79">
        <v>15</v>
      </c>
      <c r="AN108" s="87" t="s">
        <v>462</v>
      </c>
      <c r="AO108" s="79" t="s">
        <v>483</v>
      </c>
      <c r="AP108" s="79" t="b">
        <v>0</v>
      </c>
      <c r="AQ108" s="87" t="s">
        <v>462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8"/>
      <c r="BG108" s="49"/>
      <c r="BH108" s="48"/>
      <c r="BI108" s="49"/>
      <c r="BJ108" s="48"/>
      <c r="BK108" s="49"/>
      <c r="BL108" s="48"/>
      <c r="BM108" s="49"/>
      <c r="BN108" s="48"/>
    </row>
    <row r="109" spans="1:66" ht="15">
      <c r="A109" s="64" t="s">
        <v>234</v>
      </c>
      <c r="B109" s="64" t="s">
        <v>249</v>
      </c>
      <c r="C109" s="65" t="s">
        <v>1296</v>
      </c>
      <c r="D109" s="66">
        <v>3</v>
      </c>
      <c r="E109" s="67" t="s">
        <v>132</v>
      </c>
      <c r="F109" s="68">
        <v>32</v>
      </c>
      <c r="G109" s="65"/>
      <c r="H109" s="69"/>
      <c r="I109" s="70"/>
      <c r="J109" s="70"/>
      <c r="K109" s="34" t="s">
        <v>65</v>
      </c>
      <c r="L109" s="77">
        <v>109</v>
      </c>
      <c r="M109" s="77"/>
      <c r="N109" s="72"/>
      <c r="O109" s="79" t="s">
        <v>263</v>
      </c>
      <c r="P109" s="81">
        <v>43753.96630787037</v>
      </c>
      <c r="Q109" s="79" t="s">
        <v>267</v>
      </c>
      <c r="R109" s="83" t="s">
        <v>281</v>
      </c>
      <c r="S109" s="79" t="s">
        <v>293</v>
      </c>
      <c r="T109" s="79" t="s">
        <v>251</v>
      </c>
      <c r="U109" s="79"/>
      <c r="V109" s="83" t="s">
        <v>343</v>
      </c>
      <c r="W109" s="81">
        <v>43753.96630787037</v>
      </c>
      <c r="X109" s="85">
        <v>43753</v>
      </c>
      <c r="Y109" s="87" t="s">
        <v>377</v>
      </c>
      <c r="Z109" s="83" t="s">
        <v>417</v>
      </c>
      <c r="AA109" s="79"/>
      <c r="AB109" s="79"/>
      <c r="AC109" s="87" t="s">
        <v>456</v>
      </c>
      <c r="AD109" s="79"/>
      <c r="AE109" s="79" t="b">
        <v>0</v>
      </c>
      <c r="AF109" s="79">
        <v>0</v>
      </c>
      <c r="AG109" s="87" t="s">
        <v>472</v>
      </c>
      <c r="AH109" s="79" t="b">
        <v>0</v>
      </c>
      <c r="AI109" s="79" t="s">
        <v>474</v>
      </c>
      <c r="AJ109" s="79"/>
      <c r="AK109" s="87" t="s">
        <v>472</v>
      </c>
      <c r="AL109" s="79" t="b">
        <v>0</v>
      </c>
      <c r="AM109" s="79">
        <v>15</v>
      </c>
      <c r="AN109" s="87" t="s">
        <v>462</v>
      </c>
      <c r="AO109" s="79" t="s">
        <v>483</v>
      </c>
      <c r="AP109" s="79" t="b">
        <v>0</v>
      </c>
      <c r="AQ109" s="87" t="s">
        <v>462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5</v>
      </c>
      <c r="BF109" s="48"/>
      <c r="BG109" s="49"/>
      <c r="BH109" s="48"/>
      <c r="BI109" s="49"/>
      <c r="BJ109" s="48"/>
      <c r="BK109" s="49"/>
      <c r="BL109" s="48"/>
      <c r="BM109" s="49"/>
      <c r="BN109" s="48"/>
    </row>
    <row r="110" spans="1:66" ht="15">
      <c r="A110" s="64" t="s">
        <v>234</v>
      </c>
      <c r="B110" s="64" t="s">
        <v>235</v>
      </c>
      <c r="C110" s="65" t="s">
        <v>1296</v>
      </c>
      <c r="D110" s="66">
        <v>3</v>
      </c>
      <c r="E110" s="67" t="s">
        <v>132</v>
      </c>
      <c r="F110" s="68">
        <v>32</v>
      </c>
      <c r="G110" s="65"/>
      <c r="H110" s="69"/>
      <c r="I110" s="70"/>
      <c r="J110" s="70"/>
      <c r="K110" s="34" t="s">
        <v>66</v>
      </c>
      <c r="L110" s="77">
        <v>110</v>
      </c>
      <c r="M110" s="77"/>
      <c r="N110" s="72"/>
      <c r="O110" s="79" t="s">
        <v>263</v>
      </c>
      <c r="P110" s="81">
        <v>43753.96630787037</v>
      </c>
      <c r="Q110" s="79" t="s">
        <v>267</v>
      </c>
      <c r="R110" s="83" t="s">
        <v>281</v>
      </c>
      <c r="S110" s="79" t="s">
        <v>293</v>
      </c>
      <c r="T110" s="79" t="s">
        <v>251</v>
      </c>
      <c r="U110" s="79"/>
      <c r="V110" s="83" t="s">
        <v>343</v>
      </c>
      <c r="W110" s="81">
        <v>43753.96630787037</v>
      </c>
      <c r="X110" s="85">
        <v>43753</v>
      </c>
      <c r="Y110" s="87" t="s">
        <v>377</v>
      </c>
      <c r="Z110" s="83" t="s">
        <v>417</v>
      </c>
      <c r="AA110" s="79"/>
      <c r="AB110" s="79"/>
      <c r="AC110" s="87" t="s">
        <v>456</v>
      </c>
      <c r="AD110" s="79"/>
      <c r="AE110" s="79" t="b">
        <v>0</v>
      </c>
      <c r="AF110" s="79">
        <v>0</v>
      </c>
      <c r="AG110" s="87" t="s">
        <v>472</v>
      </c>
      <c r="AH110" s="79" t="b">
        <v>0</v>
      </c>
      <c r="AI110" s="79" t="s">
        <v>474</v>
      </c>
      <c r="AJ110" s="79"/>
      <c r="AK110" s="87" t="s">
        <v>472</v>
      </c>
      <c r="AL110" s="79" t="b">
        <v>0</v>
      </c>
      <c r="AM110" s="79">
        <v>15</v>
      </c>
      <c r="AN110" s="87" t="s">
        <v>462</v>
      </c>
      <c r="AO110" s="79" t="s">
        <v>483</v>
      </c>
      <c r="AP110" s="79" t="b">
        <v>0</v>
      </c>
      <c r="AQ110" s="87" t="s">
        <v>462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234</v>
      </c>
      <c r="B111" s="64" t="s">
        <v>250</v>
      </c>
      <c r="C111" s="65" t="s">
        <v>1296</v>
      </c>
      <c r="D111" s="66">
        <v>3</v>
      </c>
      <c r="E111" s="67" t="s">
        <v>132</v>
      </c>
      <c r="F111" s="68">
        <v>32</v>
      </c>
      <c r="G111" s="65"/>
      <c r="H111" s="69"/>
      <c r="I111" s="70"/>
      <c r="J111" s="70"/>
      <c r="K111" s="34" t="s">
        <v>65</v>
      </c>
      <c r="L111" s="77">
        <v>111</v>
      </c>
      <c r="M111" s="77"/>
      <c r="N111" s="72"/>
      <c r="O111" s="79" t="s">
        <v>263</v>
      </c>
      <c r="P111" s="81">
        <v>43753.96630787037</v>
      </c>
      <c r="Q111" s="79" t="s">
        <v>267</v>
      </c>
      <c r="R111" s="83" t="s">
        <v>281</v>
      </c>
      <c r="S111" s="79" t="s">
        <v>293</v>
      </c>
      <c r="T111" s="79" t="s">
        <v>251</v>
      </c>
      <c r="U111" s="79"/>
      <c r="V111" s="83" t="s">
        <v>343</v>
      </c>
      <c r="W111" s="81">
        <v>43753.96630787037</v>
      </c>
      <c r="X111" s="85">
        <v>43753</v>
      </c>
      <c r="Y111" s="87" t="s">
        <v>377</v>
      </c>
      <c r="Z111" s="83" t="s">
        <v>417</v>
      </c>
      <c r="AA111" s="79"/>
      <c r="AB111" s="79"/>
      <c r="AC111" s="87" t="s">
        <v>456</v>
      </c>
      <c r="AD111" s="79"/>
      <c r="AE111" s="79" t="b">
        <v>0</v>
      </c>
      <c r="AF111" s="79">
        <v>0</v>
      </c>
      <c r="AG111" s="87" t="s">
        <v>472</v>
      </c>
      <c r="AH111" s="79" t="b">
        <v>0</v>
      </c>
      <c r="AI111" s="79" t="s">
        <v>474</v>
      </c>
      <c r="AJ111" s="79"/>
      <c r="AK111" s="87" t="s">
        <v>472</v>
      </c>
      <c r="AL111" s="79" t="b">
        <v>0</v>
      </c>
      <c r="AM111" s="79">
        <v>15</v>
      </c>
      <c r="AN111" s="87" t="s">
        <v>462</v>
      </c>
      <c r="AO111" s="79" t="s">
        <v>483</v>
      </c>
      <c r="AP111" s="79" t="b">
        <v>0</v>
      </c>
      <c r="AQ111" s="87" t="s">
        <v>462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8"/>
      <c r="BG111" s="49"/>
      <c r="BH111" s="48"/>
      <c r="BI111" s="49"/>
      <c r="BJ111" s="48"/>
      <c r="BK111" s="49"/>
      <c r="BL111" s="48"/>
      <c r="BM111" s="49"/>
      <c r="BN111" s="48"/>
    </row>
    <row r="112" spans="1:66" ht="15">
      <c r="A112" s="64" t="s">
        <v>234</v>
      </c>
      <c r="B112" s="64" t="s">
        <v>251</v>
      </c>
      <c r="C112" s="65" t="s">
        <v>1297</v>
      </c>
      <c r="D112" s="66">
        <v>3</v>
      </c>
      <c r="E112" s="67" t="s">
        <v>136</v>
      </c>
      <c r="F112" s="68">
        <v>6</v>
      </c>
      <c r="G112" s="65"/>
      <c r="H112" s="69"/>
      <c r="I112" s="70"/>
      <c r="J112" s="70"/>
      <c r="K112" s="34" t="s">
        <v>65</v>
      </c>
      <c r="L112" s="77">
        <v>112</v>
      </c>
      <c r="M112" s="77"/>
      <c r="N112" s="72"/>
      <c r="O112" s="79" t="s">
        <v>263</v>
      </c>
      <c r="P112" s="81">
        <v>43753.96630787037</v>
      </c>
      <c r="Q112" s="79" t="s">
        <v>267</v>
      </c>
      <c r="R112" s="83" t="s">
        <v>281</v>
      </c>
      <c r="S112" s="79" t="s">
        <v>293</v>
      </c>
      <c r="T112" s="79" t="s">
        <v>251</v>
      </c>
      <c r="U112" s="79"/>
      <c r="V112" s="83" t="s">
        <v>343</v>
      </c>
      <c r="W112" s="81">
        <v>43753.96630787037</v>
      </c>
      <c r="X112" s="85">
        <v>43753</v>
      </c>
      <c r="Y112" s="87" t="s">
        <v>377</v>
      </c>
      <c r="Z112" s="83" t="s">
        <v>417</v>
      </c>
      <c r="AA112" s="79"/>
      <c r="AB112" s="79"/>
      <c r="AC112" s="87" t="s">
        <v>456</v>
      </c>
      <c r="AD112" s="79"/>
      <c r="AE112" s="79" t="b">
        <v>0</v>
      </c>
      <c r="AF112" s="79">
        <v>0</v>
      </c>
      <c r="AG112" s="87" t="s">
        <v>472</v>
      </c>
      <c r="AH112" s="79" t="b">
        <v>0</v>
      </c>
      <c r="AI112" s="79" t="s">
        <v>474</v>
      </c>
      <c r="AJ112" s="79"/>
      <c r="AK112" s="87" t="s">
        <v>472</v>
      </c>
      <c r="AL112" s="79" t="b">
        <v>0</v>
      </c>
      <c r="AM112" s="79">
        <v>15</v>
      </c>
      <c r="AN112" s="87" t="s">
        <v>462</v>
      </c>
      <c r="AO112" s="79" t="s">
        <v>483</v>
      </c>
      <c r="AP112" s="79" t="b">
        <v>0</v>
      </c>
      <c r="AQ112" s="87" t="s">
        <v>462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1</v>
      </c>
      <c r="BF112" s="48"/>
      <c r="BG112" s="49"/>
      <c r="BH112" s="48"/>
      <c r="BI112" s="49"/>
      <c r="BJ112" s="48"/>
      <c r="BK112" s="49"/>
      <c r="BL112" s="48"/>
      <c r="BM112" s="49"/>
      <c r="BN112" s="48"/>
    </row>
    <row r="113" spans="1:66" ht="15">
      <c r="A113" s="64" t="s">
        <v>234</v>
      </c>
      <c r="B113" s="64" t="s">
        <v>252</v>
      </c>
      <c r="C113" s="65" t="s">
        <v>1297</v>
      </c>
      <c r="D113" s="66">
        <v>3</v>
      </c>
      <c r="E113" s="67" t="s">
        <v>136</v>
      </c>
      <c r="F113" s="68">
        <v>6</v>
      </c>
      <c r="G113" s="65"/>
      <c r="H113" s="69"/>
      <c r="I113" s="70"/>
      <c r="J113" s="70"/>
      <c r="K113" s="34" t="s">
        <v>65</v>
      </c>
      <c r="L113" s="77">
        <v>113</v>
      </c>
      <c r="M113" s="77"/>
      <c r="N113" s="72"/>
      <c r="O113" s="79" t="s">
        <v>263</v>
      </c>
      <c r="P113" s="81">
        <v>43753.96630787037</v>
      </c>
      <c r="Q113" s="79" t="s">
        <v>267</v>
      </c>
      <c r="R113" s="83" t="s">
        <v>281</v>
      </c>
      <c r="S113" s="79" t="s">
        <v>293</v>
      </c>
      <c r="T113" s="79" t="s">
        <v>251</v>
      </c>
      <c r="U113" s="79"/>
      <c r="V113" s="83" t="s">
        <v>343</v>
      </c>
      <c r="W113" s="81">
        <v>43753.96630787037</v>
      </c>
      <c r="X113" s="85">
        <v>43753</v>
      </c>
      <c r="Y113" s="87" t="s">
        <v>377</v>
      </c>
      <c r="Z113" s="83" t="s">
        <v>417</v>
      </c>
      <c r="AA113" s="79"/>
      <c r="AB113" s="79"/>
      <c r="AC113" s="87" t="s">
        <v>456</v>
      </c>
      <c r="AD113" s="79"/>
      <c r="AE113" s="79" t="b">
        <v>0</v>
      </c>
      <c r="AF113" s="79">
        <v>0</v>
      </c>
      <c r="AG113" s="87" t="s">
        <v>472</v>
      </c>
      <c r="AH113" s="79" t="b">
        <v>0</v>
      </c>
      <c r="AI113" s="79" t="s">
        <v>474</v>
      </c>
      <c r="AJ113" s="79"/>
      <c r="AK113" s="87" t="s">
        <v>472</v>
      </c>
      <c r="AL113" s="79" t="b">
        <v>0</v>
      </c>
      <c r="AM113" s="79">
        <v>15</v>
      </c>
      <c r="AN113" s="87" t="s">
        <v>462</v>
      </c>
      <c r="AO113" s="79" t="s">
        <v>483</v>
      </c>
      <c r="AP113" s="79" t="b">
        <v>0</v>
      </c>
      <c r="AQ113" s="87" t="s">
        <v>462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1</v>
      </c>
      <c r="BF113" s="48"/>
      <c r="BG113" s="49"/>
      <c r="BH113" s="48"/>
      <c r="BI113" s="49"/>
      <c r="BJ113" s="48"/>
      <c r="BK113" s="49"/>
      <c r="BL113" s="48"/>
      <c r="BM113" s="49"/>
      <c r="BN113" s="48"/>
    </row>
    <row r="114" spans="1:66" ht="15">
      <c r="A114" s="64" t="s">
        <v>234</v>
      </c>
      <c r="B114" s="64" t="s">
        <v>253</v>
      </c>
      <c r="C114" s="65" t="s">
        <v>1297</v>
      </c>
      <c r="D114" s="66">
        <v>3</v>
      </c>
      <c r="E114" s="67" t="s">
        <v>136</v>
      </c>
      <c r="F114" s="68">
        <v>6</v>
      </c>
      <c r="G114" s="65"/>
      <c r="H114" s="69"/>
      <c r="I114" s="70"/>
      <c r="J114" s="70"/>
      <c r="K114" s="34" t="s">
        <v>65</v>
      </c>
      <c r="L114" s="77">
        <v>114</v>
      </c>
      <c r="M114" s="77"/>
      <c r="N114" s="72"/>
      <c r="O114" s="79" t="s">
        <v>263</v>
      </c>
      <c r="P114" s="81">
        <v>43753.96630787037</v>
      </c>
      <c r="Q114" s="79" t="s">
        <v>267</v>
      </c>
      <c r="R114" s="83" t="s">
        <v>281</v>
      </c>
      <c r="S114" s="79" t="s">
        <v>293</v>
      </c>
      <c r="T114" s="79" t="s">
        <v>251</v>
      </c>
      <c r="U114" s="79"/>
      <c r="V114" s="83" t="s">
        <v>343</v>
      </c>
      <c r="W114" s="81">
        <v>43753.96630787037</v>
      </c>
      <c r="X114" s="85">
        <v>43753</v>
      </c>
      <c r="Y114" s="87" t="s">
        <v>377</v>
      </c>
      <c r="Z114" s="83" t="s">
        <v>417</v>
      </c>
      <c r="AA114" s="79"/>
      <c r="AB114" s="79"/>
      <c r="AC114" s="87" t="s">
        <v>456</v>
      </c>
      <c r="AD114" s="79"/>
      <c r="AE114" s="79" t="b">
        <v>0</v>
      </c>
      <c r="AF114" s="79">
        <v>0</v>
      </c>
      <c r="AG114" s="87" t="s">
        <v>472</v>
      </c>
      <c r="AH114" s="79" t="b">
        <v>0</v>
      </c>
      <c r="AI114" s="79" t="s">
        <v>474</v>
      </c>
      <c r="AJ114" s="79"/>
      <c r="AK114" s="87" t="s">
        <v>472</v>
      </c>
      <c r="AL114" s="79" t="b">
        <v>0</v>
      </c>
      <c r="AM114" s="79">
        <v>15</v>
      </c>
      <c r="AN114" s="87" t="s">
        <v>462</v>
      </c>
      <c r="AO114" s="79" t="s">
        <v>483</v>
      </c>
      <c r="AP114" s="79" t="b">
        <v>0</v>
      </c>
      <c r="AQ114" s="87" t="s">
        <v>462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8">
        <v>1</v>
      </c>
      <c r="BG114" s="49">
        <v>3.225806451612903</v>
      </c>
      <c r="BH114" s="48">
        <v>0</v>
      </c>
      <c r="BI114" s="49">
        <v>0</v>
      </c>
      <c r="BJ114" s="48">
        <v>0</v>
      </c>
      <c r="BK114" s="49">
        <v>0</v>
      </c>
      <c r="BL114" s="48">
        <v>30</v>
      </c>
      <c r="BM114" s="49">
        <v>96.7741935483871</v>
      </c>
      <c r="BN114" s="48">
        <v>31</v>
      </c>
    </row>
    <row r="115" spans="1:66" ht="15">
      <c r="A115" s="64" t="s">
        <v>234</v>
      </c>
      <c r="B115" s="64" t="s">
        <v>234</v>
      </c>
      <c r="C115" s="65" t="s">
        <v>1296</v>
      </c>
      <c r="D115" s="66">
        <v>3</v>
      </c>
      <c r="E115" s="67" t="s">
        <v>132</v>
      </c>
      <c r="F115" s="68">
        <v>32</v>
      </c>
      <c r="G115" s="65"/>
      <c r="H115" s="69"/>
      <c r="I115" s="70"/>
      <c r="J115" s="70"/>
      <c r="K115" s="34" t="s">
        <v>65</v>
      </c>
      <c r="L115" s="77">
        <v>115</v>
      </c>
      <c r="M115" s="77"/>
      <c r="N115" s="72"/>
      <c r="O115" s="79" t="s">
        <v>176</v>
      </c>
      <c r="P115" s="81">
        <v>43754.19940972222</v>
      </c>
      <c r="Q115" s="79" t="s">
        <v>270</v>
      </c>
      <c r="R115" s="83" t="s">
        <v>284</v>
      </c>
      <c r="S115" s="79" t="s">
        <v>295</v>
      </c>
      <c r="T115" s="79" t="s">
        <v>306</v>
      </c>
      <c r="U115" s="83" t="s">
        <v>319</v>
      </c>
      <c r="V115" s="83" t="s">
        <v>319</v>
      </c>
      <c r="W115" s="81">
        <v>43754.19940972222</v>
      </c>
      <c r="X115" s="85">
        <v>43754</v>
      </c>
      <c r="Y115" s="87" t="s">
        <v>378</v>
      </c>
      <c r="Z115" s="83" t="s">
        <v>418</v>
      </c>
      <c r="AA115" s="79"/>
      <c r="AB115" s="79"/>
      <c r="AC115" s="87" t="s">
        <v>457</v>
      </c>
      <c r="AD115" s="79"/>
      <c r="AE115" s="79" t="b">
        <v>0</v>
      </c>
      <c r="AF115" s="79">
        <v>29</v>
      </c>
      <c r="AG115" s="87" t="s">
        <v>472</v>
      </c>
      <c r="AH115" s="79" t="b">
        <v>0</v>
      </c>
      <c r="AI115" s="79" t="s">
        <v>474</v>
      </c>
      <c r="AJ115" s="79"/>
      <c r="AK115" s="87" t="s">
        <v>472</v>
      </c>
      <c r="AL115" s="79" t="b">
        <v>0</v>
      </c>
      <c r="AM115" s="79">
        <v>4</v>
      </c>
      <c r="AN115" s="87" t="s">
        <v>472</v>
      </c>
      <c r="AO115" s="79" t="s">
        <v>485</v>
      </c>
      <c r="AP115" s="79" t="b">
        <v>0</v>
      </c>
      <c r="AQ115" s="87" t="s">
        <v>457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3</v>
      </c>
      <c r="BG115" s="49">
        <v>6.976744186046512</v>
      </c>
      <c r="BH115" s="48">
        <v>0</v>
      </c>
      <c r="BI115" s="49">
        <v>0</v>
      </c>
      <c r="BJ115" s="48">
        <v>0</v>
      </c>
      <c r="BK115" s="49">
        <v>0</v>
      </c>
      <c r="BL115" s="48">
        <v>40</v>
      </c>
      <c r="BM115" s="49">
        <v>93.02325581395348</v>
      </c>
      <c r="BN115" s="48">
        <v>43</v>
      </c>
    </row>
    <row r="116" spans="1:66" ht="15">
      <c r="A116" s="64" t="s">
        <v>234</v>
      </c>
      <c r="B116" s="64" t="s">
        <v>235</v>
      </c>
      <c r="C116" s="65" t="s">
        <v>1296</v>
      </c>
      <c r="D116" s="66">
        <v>3</v>
      </c>
      <c r="E116" s="67" t="s">
        <v>132</v>
      </c>
      <c r="F116" s="68">
        <v>32</v>
      </c>
      <c r="G116" s="65"/>
      <c r="H116" s="69"/>
      <c r="I116" s="70"/>
      <c r="J116" s="70"/>
      <c r="K116" s="34" t="s">
        <v>66</v>
      </c>
      <c r="L116" s="77">
        <v>116</v>
      </c>
      <c r="M116" s="77"/>
      <c r="N116" s="72"/>
      <c r="O116" s="79" t="s">
        <v>262</v>
      </c>
      <c r="P116" s="81">
        <v>43754.87888888889</v>
      </c>
      <c r="Q116" s="79" t="s">
        <v>271</v>
      </c>
      <c r="R116" s="79"/>
      <c r="S116" s="79"/>
      <c r="T116" s="79"/>
      <c r="U116" s="79"/>
      <c r="V116" s="83" t="s">
        <v>343</v>
      </c>
      <c r="W116" s="81">
        <v>43754.87888888889</v>
      </c>
      <c r="X116" s="85">
        <v>43754</v>
      </c>
      <c r="Y116" s="87" t="s">
        <v>373</v>
      </c>
      <c r="Z116" s="83" t="s">
        <v>413</v>
      </c>
      <c r="AA116" s="79"/>
      <c r="AB116" s="79"/>
      <c r="AC116" s="87" t="s">
        <v>452</v>
      </c>
      <c r="AD116" s="79"/>
      <c r="AE116" s="79" t="b">
        <v>0</v>
      </c>
      <c r="AF116" s="79">
        <v>0</v>
      </c>
      <c r="AG116" s="87" t="s">
        <v>472</v>
      </c>
      <c r="AH116" s="79" t="b">
        <v>0</v>
      </c>
      <c r="AI116" s="79" t="s">
        <v>474</v>
      </c>
      <c r="AJ116" s="79"/>
      <c r="AK116" s="87" t="s">
        <v>472</v>
      </c>
      <c r="AL116" s="79" t="b">
        <v>0</v>
      </c>
      <c r="AM116" s="79">
        <v>3</v>
      </c>
      <c r="AN116" s="87" t="s">
        <v>453</v>
      </c>
      <c r="AO116" s="79" t="s">
        <v>483</v>
      </c>
      <c r="AP116" s="79" t="b">
        <v>0</v>
      </c>
      <c r="AQ116" s="87" t="s">
        <v>453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234</v>
      </c>
      <c r="B117" s="64" t="s">
        <v>253</v>
      </c>
      <c r="C117" s="65" t="s">
        <v>1297</v>
      </c>
      <c r="D117" s="66">
        <v>3</v>
      </c>
      <c r="E117" s="67" t="s">
        <v>136</v>
      </c>
      <c r="F117" s="68">
        <v>6</v>
      </c>
      <c r="G117" s="65"/>
      <c r="H117" s="69"/>
      <c r="I117" s="70"/>
      <c r="J117" s="70"/>
      <c r="K117" s="34" t="s">
        <v>65</v>
      </c>
      <c r="L117" s="77">
        <v>117</v>
      </c>
      <c r="M117" s="77"/>
      <c r="N117" s="72"/>
      <c r="O117" s="79" t="s">
        <v>263</v>
      </c>
      <c r="P117" s="81">
        <v>43754.87888888889</v>
      </c>
      <c r="Q117" s="79" t="s">
        <v>271</v>
      </c>
      <c r="R117" s="79"/>
      <c r="S117" s="79"/>
      <c r="T117" s="79"/>
      <c r="U117" s="79"/>
      <c r="V117" s="83" t="s">
        <v>343</v>
      </c>
      <c r="W117" s="81">
        <v>43754.87888888889</v>
      </c>
      <c r="X117" s="85">
        <v>43754</v>
      </c>
      <c r="Y117" s="87" t="s">
        <v>373</v>
      </c>
      <c r="Z117" s="83" t="s">
        <v>413</v>
      </c>
      <c r="AA117" s="79"/>
      <c r="AB117" s="79"/>
      <c r="AC117" s="87" t="s">
        <v>452</v>
      </c>
      <c r="AD117" s="79"/>
      <c r="AE117" s="79" t="b">
        <v>0</v>
      </c>
      <c r="AF117" s="79">
        <v>0</v>
      </c>
      <c r="AG117" s="87" t="s">
        <v>472</v>
      </c>
      <c r="AH117" s="79" t="b">
        <v>0</v>
      </c>
      <c r="AI117" s="79" t="s">
        <v>474</v>
      </c>
      <c r="AJ117" s="79"/>
      <c r="AK117" s="87" t="s">
        <v>472</v>
      </c>
      <c r="AL117" s="79" t="b">
        <v>0</v>
      </c>
      <c r="AM117" s="79">
        <v>3</v>
      </c>
      <c r="AN117" s="87" t="s">
        <v>453</v>
      </c>
      <c r="AO117" s="79" t="s">
        <v>483</v>
      </c>
      <c r="AP117" s="79" t="b">
        <v>0</v>
      </c>
      <c r="AQ117" s="87" t="s">
        <v>453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1</v>
      </c>
      <c r="BF117" s="48"/>
      <c r="BG117" s="49"/>
      <c r="BH117" s="48"/>
      <c r="BI117" s="49"/>
      <c r="BJ117" s="48"/>
      <c r="BK117" s="49"/>
      <c r="BL117" s="48"/>
      <c r="BM117" s="49"/>
      <c r="BN117" s="48"/>
    </row>
    <row r="118" spans="1:66" ht="15">
      <c r="A118" s="64" t="s">
        <v>234</v>
      </c>
      <c r="B118" s="64" t="s">
        <v>241</v>
      </c>
      <c r="C118" s="65" t="s">
        <v>1296</v>
      </c>
      <c r="D118" s="66">
        <v>3</v>
      </c>
      <c r="E118" s="67" t="s">
        <v>132</v>
      </c>
      <c r="F118" s="68">
        <v>32</v>
      </c>
      <c r="G118" s="65"/>
      <c r="H118" s="69"/>
      <c r="I118" s="70"/>
      <c r="J118" s="70"/>
      <c r="K118" s="34" t="s">
        <v>65</v>
      </c>
      <c r="L118" s="77">
        <v>118</v>
      </c>
      <c r="M118" s="77"/>
      <c r="N118" s="72"/>
      <c r="O118" s="79" t="s">
        <v>263</v>
      </c>
      <c r="P118" s="81">
        <v>43754.87888888889</v>
      </c>
      <c r="Q118" s="79" t="s">
        <v>271</v>
      </c>
      <c r="R118" s="79"/>
      <c r="S118" s="79"/>
      <c r="T118" s="79"/>
      <c r="U118" s="79"/>
      <c r="V118" s="83" t="s">
        <v>343</v>
      </c>
      <c r="W118" s="81">
        <v>43754.87888888889</v>
      </c>
      <c r="X118" s="85">
        <v>43754</v>
      </c>
      <c r="Y118" s="87" t="s">
        <v>373</v>
      </c>
      <c r="Z118" s="83" t="s">
        <v>413</v>
      </c>
      <c r="AA118" s="79"/>
      <c r="AB118" s="79"/>
      <c r="AC118" s="87" t="s">
        <v>452</v>
      </c>
      <c r="AD118" s="79"/>
      <c r="AE118" s="79" t="b">
        <v>0</v>
      </c>
      <c r="AF118" s="79">
        <v>0</v>
      </c>
      <c r="AG118" s="87" t="s">
        <v>472</v>
      </c>
      <c r="AH118" s="79" t="b">
        <v>0</v>
      </c>
      <c r="AI118" s="79" t="s">
        <v>474</v>
      </c>
      <c r="AJ118" s="79"/>
      <c r="AK118" s="87" t="s">
        <v>472</v>
      </c>
      <c r="AL118" s="79" t="b">
        <v>0</v>
      </c>
      <c r="AM118" s="79">
        <v>3</v>
      </c>
      <c r="AN118" s="87" t="s">
        <v>453</v>
      </c>
      <c r="AO118" s="79" t="s">
        <v>483</v>
      </c>
      <c r="AP118" s="79" t="b">
        <v>0</v>
      </c>
      <c r="AQ118" s="87" t="s">
        <v>453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8"/>
      <c r="BG118" s="49"/>
      <c r="BH118" s="48"/>
      <c r="BI118" s="49"/>
      <c r="BJ118" s="48"/>
      <c r="BK118" s="49"/>
      <c r="BL118" s="48"/>
      <c r="BM118" s="49"/>
      <c r="BN118" s="48"/>
    </row>
    <row r="119" spans="1:66" ht="15">
      <c r="A119" s="64" t="s">
        <v>234</v>
      </c>
      <c r="B119" s="64" t="s">
        <v>251</v>
      </c>
      <c r="C119" s="65" t="s">
        <v>1297</v>
      </c>
      <c r="D119" s="66">
        <v>3</v>
      </c>
      <c r="E119" s="67" t="s">
        <v>136</v>
      </c>
      <c r="F119" s="68">
        <v>6</v>
      </c>
      <c r="G119" s="65"/>
      <c r="H119" s="69"/>
      <c r="I119" s="70"/>
      <c r="J119" s="70"/>
      <c r="K119" s="34" t="s">
        <v>65</v>
      </c>
      <c r="L119" s="77">
        <v>119</v>
      </c>
      <c r="M119" s="77"/>
      <c r="N119" s="72"/>
      <c r="O119" s="79" t="s">
        <v>263</v>
      </c>
      <c r="P119" s="81">
        <v>43754.87888888889</v>
      </c>
      <c r="Q119" s="79" t="s">
        <v>271</v>
      </c>
      <c r="R119" s="79"/>
      <c r="S119" s="79"/>
      <c r="T119" s="79"/>
      <c r="U119" s="79"/>
      <c r="V119" s="83" t="s">
        <v>343</v>
      </c>
      <c r="W119" s="81">
        <v>43754.87888888889</v>
      </c>
      <c r="X119" s="85">
        <v>43754</v>
      </c>
      <c r="Y119" s="87" t="s">
        <v>373</v>
      </c>
      <c r="Z119" s="83" t="s">
        <v>413</v>
      </c>
      <c r="AA119" s="79"/>
      <c r="AB119" s="79"/>
      <c r="AC119" s="87" t="s">
        <v>452</v>
      </c>
      <c r="AD119" s="79"/>
      <c r="AE119" s="79" t="b">
        <v>0</v>
      </c>
      <c r="AF119" s="79">
        <v>0</v>
      </c>
      <c r="AG119" s="87" t="s">
        <v>472</v>
      </c>
      <c r="AH119" s="79" t="b">
        <v>0</v>
      </c>
      <c r="AI119" s="79" t="s">
        <v>474</v>
      </c>
      <c r="AJ119" s="79"/>
      <c r="AK119" s="87" t="s">
        <v>472</v>
      </c>
      <c r="AL119" s="79" t="b">
        <v>0</v>
      </c>
      <c r="AM119" s="79">
        <v>3</v>
      </c>
      <c r="AN119" s="87" t="s">
        <v>453</v>
      </c>
      <c r="AO119" s="79" t="s">
        <v>483</v>
      </c>
      <c r="AP119" s="79" t="b">
        <v>0</v>
      </c>
      <c r="AQ119" s="87" t="s">
        <v>453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1</v>
      </c>
      <c r="BF119" s="48"/>
      <c r="BG119" s="49"/>
      <c r="BH119" s="48"/>
      <c r="BI119" s="49"/>
      <c r="BJ119" s="48"/>
      <c r="BK119" s="49"/>
      <c r="BL119" s="48"/>
      <c r="BM119" s="49"/>
      <c r="BN119" s="48"/>
    </row>
    <row r="120" spans="1:66" ht="15">
      <c r="A120" s="64" t="s">
        <v>234</v>
      </c>
      <c r="B120" s="64" t="s">
        <v>252</v>
      </c>
      <c r="C120" s="65" t="s">
        <v>1297</v>
      </c>
      <c r="D120" s="66">
        <v>3</v>
      </c>
      <c r="E120" s="67" t="s">
        <v>136</v>
      </c>
      <c r="F120" s="68">
        <v>6</v>
      </c>
      <c r="G120" s="65"/>
      <c r="H120" s="69"/>
      <c r="I120" s="70"/>
      <c r="J120" s="70"/>
      <c r="K120" s="34" t="s">
        <v>65</v>
      </c>
      <c r="L120" s="77">
        <v>120</v>
      </c>
      <c r="M120" s="77"/>
      <c r="N120" s="72"/>
      <c r="O120" s="79" t="s">
        <v>263</v>
      </c>
      <c r="P120" s="81">
        <v>43754.87888888889</v>
      </c>
      <c r="Q120" s="79" t="s">
        <v>271</v>
      </c>
      <c r="R120" s="79"/>
      <c r="S120" s="79"/>
      <c r="T120" s="79"/>
      <c r="U120" s="79"/>
      <c r="V120" s="83" t="s">
        <v>343</v>
      </c>
      <c r="W120" s="81">
        <v>43754.87888888889</v>
      </c>
      <c r="X120" s="85">
        <v>43754</v>
      </c>
      <c r="Y120" s="87" t="s">
        <v>373</v>
      </c>
      <c r="Z120" s="83" t="s">
        <v>413</v>
      </c>
      <c r="AA120" s="79"/>
      <c r="AB120" s="79"/>
      <c r="AC120" s="87" t="s">
        <v>452</v>
      </c>
      <c r="AD120" s="79"/>
      <c r="AE120" s="79" t="b">
        <v>0</v>
      </c>
      <c r="AF120" s="79">
        <v>0</v>
      </c>
      <c r="AG120" s="87" t="s">
        <v>472</v>
      </c>
      <c r="AH120" s="79" t="b">
        <v>0</v>
      </c>
      <c r="AI120" s="79" t="s">
        <v>474</v>
      </c>
      <c r="AJ120" s="79"/>
      <c r="AK120" s="87" t="s">
        <v>472</v>
      </c>
      <c r="AL120" s="79" t="b">
        <v>0</v>
      </c>
      <c r="AM120" s="79">
        <v>3</v>
      </c>
      <c r="AN120" s="87" t="s">
        <v>453</v>
      </c>
      <c r="AO120" s="79" t="s">
        <v>483</v>
      </c>
      <c r="AP120" s="79" t="b">
        <v>0</v>
      </c>
      <c r="AQ120" s="87" t="s">
        <v>453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8"/>
      <c r="BG120" s="49"/>
      <c r="BH120" s="48"/>
      <c r="BI120" s="49"/>
      <c r="BJ120" s="48"/>
      <c r="BK120" s="49"/>
      <c r="BL120" s="48"/>
      <c r="BM120" s="49"/>
      <c r="BN120" s="48"/>
    </row>
    <row r="121" spans="1:66" ht="15">
      <c r="A121" s="64" t="s">
        <v>234</v>
      </c>
      <c r="B121" s="64" t="s">
        <v>234</v>
      </c>
      <c r="C121" s="65" t="s">
        <v>1296</v>
      </c>
      <c r="D121" s="66">
        <v>3</v>
      </c>
      <c r="E121" s="67" t="s">
        <v>132</v>
      </c>
      <c r="F121" s="68">
        <v>32</v>
      </c>
      <c r="G121" s="65"/>
      <c r="H121" s="69"/>
      <c r="I121" s="70"/>
      <c r="J121" s="70"/>
      <c r="K121" s="34" t="s">
        <v>65</v>
      </c>
      <c r="L121" s="77">
        <v>121</v>
      </c>
      <c r="M121" s="77"/>
      <c r="N121" s="72"/>
      <c r="O121" s="79" t="s">
        <v>262</v>
      </c>
      <c r="P121" s="81">
        <v>43754.878912037035</v>
      </c>
      <c r="Q121" s="79" t="s">
        <v>270</v>
      </c>
      <c r="R121" s="79"/>
      <c r="S121" s="79"/>
      <c r="T121" s="79" t="s">
        <v>303</v>
      </c>
      <c r="U121" s="79"/>
      <c r="V121" s="83" t="s">
        <v>343</v>
      </c>
      <c r="W121" s="81">
        <v>43754.878912037035</v>
      </c>
      <c r="X121" s="85">
        <v>43754</v>
      </c>
      <c r="Y121" s="87" t="s">
        <v>379</v>
      </c>
      <c r="Z121" s="83" t="s">
        <v>419</v>
      </c>
      <c r="AA121" s="79"/>
      <c r="AB121" s="79"/>
      <c r="AC121" s="87" t="s">
        <v>458</v>
      </c>
      <c r="AD121" s="79"/>
      <c r="AE121" s="79" t="b">
        <v>0</v>
      </c>
      <c r="AF121" s="79">
        <v>0</v>
      </c>
      <c r="AG121" s="87" t="s">
        <v>472</v>
      </c>
      <c r="AH121" s="79" t="b">
        <v>0</v>
      </c>
      <c r="AI121" s="79" t="s">
        <v>474</v>
      </c>
      <c r="AJ121" s="79"/>
      <c r="AK121" s="87" t="s">
        <v>472</v>
      </c>
      <c r="AL121" s="79" t="b">
        <v>0</v>
      </c>
      <c r="AM121" s="79">
        <v>4</v>
      </c>
      <c r="AN121" s="87" t="s">
        <v>457</v>
      </c>
      <c r="AO121" s="79" t="s">
        <v>483</v>
      </c>
      <c r="AP121" s="79" t="b">
        <v>0</v>
      </c>
      <c r="AQ121" s="87" t="s">
        <v>457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3</v>
      </c>
      <c r="BG121" s="49">
        <v>6.976744186046512</v>
      </c>
      <c r="BH121" s="48">
        <v>0</v>
      </c>
      <c r="BI121" s="49">
        <v>0</v>
      </c>
      <c r="BJ121" s="48">
        <v>0</v>
      </c>
      <c r="BK121" s="49">
        <v>0</v>
      </c>
      <c r="BL121" s="48">
        <v>40</v>
      </c>
      <c r="BM121" s="49">
        <v>93.02325581395348</v>
      </c>
      <c r="BN121" s="48">
        <v>43</v>
      </c>
    </row>
    <row r="122" spans="1:66" ht="15">
      <c r="A122" s="64" t="s">
        <v>235</v>
      </c>
      <c r="B122" s="64" t="s">
        <v>234</v>
      </c>
      <c r="C122" s="65" t="s">
        <v>1296</v>
      </c>
      <c r="D122" s="66">
        <v>3</v>
      </c>
      <c r="E122" s="67" t="s">
        <v>132</v>
      </c>
      <c r="F122" s="68">
        <v>32</v>
      </c>
      <c r="G122" s="65"/>
      <c r="H122" s="69"/>
      <c r="I122" s="70"/>
      <c r="J122" s="70"/>
      <c r="K122" s="34" t="s">
        <v>66</v>
      </c>
      <c r="L122" s="77">
        <v>122</v>
      </c>
      <c r="M122" s="77"/>
      <c r="N122" s="72"/>
      <c r="O122" s="79" t="s">
        <v>264</v>
      </c>
      <c r="P122" s="81">
        <v>43754.21796296296</v>
      </c>
      <c r="Q122" s="79" t="s">
        <v>271</v>
      </c>
      <c r="R122" s="83" t="s">
        <v>283</v>
      </c>
      <c r="S122" s="79" t="s">
        <v>295</v>
      </c>
      <c r="T122" s="79" t="s">
        <v>304</v>
      </c>
      <c r="U122" s="83" t="s">
        <v>317</v>
      </c>
      <c r="V122" s="83" t="s">
        <v>317</v>
      </c>
      <c r="W122" s="81">
        <v>43754.21796296296</v>
      </c>
      <c r="X122" s="85">
        <v>43754</v>
      </c>
      <c r="Y122" s="87" t="s">
        <v>374</v>
      </c>
      <c r="Z122" s="83" t="s">
        <v>414</v>
      </c>
      <c r="AA122" s="79"/>
      <c r="AB122" s="79"/>
      <c r="AC122" s="87" t="s">
        <v>453</v>
      </c>
      <c r="AD122" s="87" t="s">
        <v>457</v>
      </c>
      <c r="AE122" s="79" t="b">
        <v>0</v>
      </c>
      <c r="AF122" s="79">
        <v>7</v>
      </c>
      <c r="AG122" s="87" t="s">
        <v>473</v>
      </c>
      <c r="AH122" s="79" t="b">
        <v>0</v>
      </c>
      <c r="AI122" s="79" t="s">
        <v>474</v>
      </c>
      <c r="AJ122" s="79"/>
      <c r="AK122" s="87" t="s">
        <v>472</v>
      </c>
      <c r="AL122" s="79" t="b">
        <v>0</v>
      </c>
      <c r="AM122" s="79">
        <v>3</v>
      </c>
      <c r="AN122" s="87" t="s">
        <v>472</v>
      </c>
      <c r="AO122" s="79" t="s">
        <v>485</v>
      </c>
      <c r="AP122" s="79" t="b">
        <v>0</v>
      </c>
      <c r="AQ122" s="87" t="s">
        <v>457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238</v>
      </c>
      <c r="B123" s="64" t="s">
        <v>238</v>
      </c>
      <c r="C123" s="65" t="s">
        <v>1296</v>
      </c>
      <c r="D123" s="66">
        <v>3</v>
      </c>
      <c r="E123" s="67" t="s">
        <v>132</v>
      </c>
      <c r="F123" s="68">
        <v>32</v>
      </c>
      <c r="G123" s="65"/>
      <c r="H123" s="69"/>
      <c r="I123" s="70"/>
      <c r="J123" s="70"/>
      <c r="K123" s="34" t="s">
        <v>65</v>
      </c>
      <c r="L123" s="77">
        <v>123</v>
      </c>
      <c r="M123" s="77"/>
      <c r="N123" s="72"/>
      <c r="O123" s="79" t="s">
        <v>176</v>
      </c>
      <c r="P123" s="81">
        <v>43755.493784722225</v>
      </c>
      <c r="Q123" s="79" t="s">
        <v>272</v>
      </c>
      <c r="R123" s="83" t="s">
        <v>285</v>
      </c>
      <c r="S123" s="79" t="s">
        <v>296</v>
      </c>
      <c r="T123" s="79" t="s">
        <v>307</v>
      </c>
      <c r="U123" s="79"/>
      <c r="V123" s="83" t="s">
        <v>345</v>
      </c>
      <c r="W123" s="81">
        <v>43755.493784722225</v>
      </c>
      <c r="X123" s="85">
        <v>43755</v>
      </c>
      <c r="Y123" s="87" t="s">
        <v>380</v>
      </c>
      <c r="Z123" s="83" t="s">
        <v>420</v>
      </c>
      <c r="AA123" s="79"/>
      <c r="AB123" s="79"/>
      <c r="AC123" s="87" t="s">
        <v>459</v>
      </c>
      <c r="AD123" s="79"/>
      <c r="AE123" s="79" t="b">
        <v>0</v>
      </c>
      <c r="AF123" s="79">
        <v>6</v>
      </c>
      <c r="AG123" s="87" t="s">
        <v>472</v>
      </c>
      <c r="AH123" s="79" t="b">
        <v>1</v>
      </c>
      <c r="AI123" s="79" t="s">
        <v>474</v>
      </c>
      <c r="AJ123" s="79"/>
      <c r="AK123" s="87" t="s">
        <v>462</v>
      </c>
      <c r="AL123" s="79" t="b">
        <v>0</v>
      </c>
      <c r="AM123" s="79">
        <v>0</v>
      </c>
      <c r="AN123" s="87" t="s">
        <v>472</v>
      </c>
      <c r="AO123" s="79" t="s">
        <v>485</v>
      </c>
      <c r="AP123" s="79" t="b">
        <v>0</v>
      </c>
      <c r="AQ123" s="87" t="s">
        <v>459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v>0</v>
      </c>
      <c r="BG123" s="49">
        <v>0</v>
      </c>
      <c r="BH123" s="48">
        <v>1</v>
      </c>
      <c r="BI123" s="49">
        <v>5.882352941176471</v>
      </c>
      <c r="BJ123" s="48">
        <v>0</v>
      </c>
      <c r="BK123" s="49">
        <v>0</v>
      </c>
      <c r="BL123" s="48">
        <v>16</v>
      </c>
      <c r="BM123" s="49">
        <v>94.11764705882354</v>
      </c>
      <c r="BN123" s="48">
        <v>17</v>
      </c>
    </row>
    <row r="124" spans="1:66" ht="15">
      <c r="A124" s="64" t="s">
        <v>239</v>
      </c>
      <c r="B124" s="64" t="s">
        <v>239</v>
      </c>
      <c r="C124" s="65" t="s">
        <v>1296</v>
      </c>
      <c r="D124" s="66">
        <v>3</v>
      </c>
      <c r="E124" s="67" t="s">
        <v>132</v>
      </c>
      <c r="F124" s="68">
        <v>32</v>
      </c>
      <c r="G124" s="65"/>
      <c r="H124" s="69"/>
      <c r="I124" s="70"/>
      <c r="J124" s="70"/>
      <c r="K124" s="34" t="s">
        <v>65</v>
      </c>
      <c r="L124" s="77">
        <v>124</v>
      </c>
      <c r="M124" s="77"/>
      <c r="N124" s="72"/>
      <c r="O124" s="79" t="s">
        <v>176</v>
      </c>
      <c r="P124" s="81">
        <v>43755.509618055556</v>
      </c>
      <c r="Q124" s="79" t="s">
        <v>273</v>
      </c>
      <c r="R124" s="83" t="s">
        <v>286</v>
      </c>
      <c r="S124" s="79" t="s">
        <v>297</v>
      </c>
      <c r="T124" s="79" t="s">
        <v>308</v>
      </c>
      <c r="U124" s="83" t="s">
        <v>320</v>
      </c>
      <c r="V124" s="83" t="s">
        <v>320</v>
      </c>
      <c r="W124" s="81">
        <v>43755.509618055556</v>
      </c>
      <c r="X124" s="85">
        <v>43755</v>
      </c>
      <c r="Y124" s="87" t="s">
        <v>381</v>
      </c>
      <c r="Z124" s="83" t="s">
        <v>421</v>
      </c>
      <c r="AA124" s="79"/>
      <c r="AB124" s="79"/>
      <c r="AC124" s="87" t="s">
        <v>460</v>
      </c>
      <c r="AD124" s="79"/>
      <c r="AE124" s="79" t="b">
        <v>0</v>
      </c>
      <c r="AF124" s="79">
        <v>0</v>
      </c>
      <c r="AG124" s="87" t="s">
        <v>472</v>
      </c>
      <c r="AH124" s="79" t="b">
        <v>0</v>
      </c>
      <c r="AI124" s="79" t="s">
        <v>474</v>
      </c>
      <c r="AJ124" s="79"/>
      <c r="AK124" s="87" t="s">
        <v>472</v>
      </c>
      <c r="AL124" s="79" t="b">
        <v>0</v>
      </c>
      <c r="AM124" s="79">
        <v>0</v>
      </c>
      <c r="AN124" s="87" t="s">
        <v>472</v>
      </c>
      <c r="AO124" s="79" t="s">
        <v>487</v>
      </c>
      <c r="AP124" s="79" t="b">
        <v>0</v>
      </c>
      <c r="AQ124" s="87" t="s">
        <v>460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v>2</v>
      </c>
      <c r="BG124" s="49">
        <v>11.11111111111111</v>
      </c>
      <c r="BH124" s="48">
        <v>0</v>
      </c>
      <c r="BI124" s="49">
        <v>0</v>
      </c>
      <c r="BJ124" s="48">
        <v>0</v>
      </c>
      <c r="BK124" s="49">
        <v>0</v>
      </c>
      <c r="BL124" s="48">
        <v>16</v>
      </c>
      <c r="BM124" s="49">
        <v>88.88888888888889</v>
      </c>
      <c r="BN124" s="48">
        <v>18</v>
      </c>
    </row>
    <row r="125" spans="1:66" ht="15">
      <c r="A125" s="64" t="s">
        <v>240</v>
      </c>
      <c r="B125" s="64" t="s">
        <v>240</v>
      </c>
      <c r="C125" s="65" t="s">
        <v>1296</v>
      </c>
      <c r="D125" s="66">
        <v>3</v>
      </c>
      <c r="E125" s="67" t="s">
        <v>132</v>
      </c>
      <c r="F125" s="68">
        <v>32</v>
      </c>
      <c r="G125" s="65"/>
      <c r="H125" s="69"/>
      <c r="I125" s="70"/>
      <c r="J125" s="70"/>
      <c r="K125" s="34" t="s">
        <v>65</v>
      </c>
      <c r="L125" s="77">
        <v>125</v>
      </c>
      <c r="M125" s="77"/>
      <c r="N125" s="72"/>
      <c r="O125" s="79" t="s">
        <v>176</v>
      </c>
      <c r="P125" s="81">
        <v>43755.51052083333</v>
      </c>
      <c r="Q125" s="79" t="s">
        <v>274</v>
      </c>
      <c r="R125" s="83" t="s">
        <v>286</v>
      </c>
      <c r="S125" s="79" t="s">
        <v>297</v>
      </c>
      <c r="T125" s="79" t="s">
        <v>308</v>
      </c>
      <c r="U125" s="83" t="s">
        <v>321</v>
      </c>
      <c r="V125" s="83" t="s">
        <v>321</v>
      </c>
      <c r="W125" s="81">
        <v>43755.51052083333</v>
      </c>
      <c r="X125" s="85">
        <v>43755</v>
      </c>
      <c r="Y125" s="87" t="s">
        <v>382</v>
      </c>
      <c r="Z125" s="83" t="s">
        <v>422</v>
      </c>
      <c r="AA125" s="79"/>
      <c r="AB125" s="79"/>
      <c r="AC125" s="87" t="s">
        <v>461</v>
      </c>
      <c r="AD125" s="79"/>
      <c r="AE125" s="79" t="b">
        <v>0</v>
      </c>
      <c r="AF125" s="79">
        <v>0</v>
      </c>
      <c r="AG125" s="87" t="s">
        <v>472</v>
      </c>
      <c r="AH125" s="79" t="b">
        <v>0</v>
      </c>
      <c r="AI125" s="79" t="s">
        <v>476</v>
      </c>
      <c r="AJ125" s="79"/>
      <c r="AK125" s="87" t="s">
        <v>472</v>
      </c>
      <c r="AL125" s="79" t="b">
        <v>0</v>
      </c>
      <c r="AM125" s="79">
        <v>0</v>
      </c>
      <c r="AN125" s="87" t="s">
        <v>472</v>
      </c>
      <c r="AO125" s="79" t="s">
        <v>487</v>
      </c>
      <c r="AP125" s="79" t="b">
        <v>0</v>
      </c>
      <c r="AQ125" s="87" t="s">
        <v>461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v>1</v>
      </c>
      <c r="BG125" s="49">
        <v>3.5714285714285716</v>
      </c>
      <c r="BH125" s="48">
        <v>0</v>
      </c>
      <c r="BI125" s="49">
        <v>0</v>
      </c>
      <c r="BJ125" s="48">
        <v>0</v>
      </c>
      <c r="BK125" s="49">
        <v>0</v>
      </c>
      <c r="BL125" s="48">
        <v>27</v>
      </c>
      <c r="BM125" s="49">
        <v>96.42857142857143</v>
      </c>
      <c r="BN125" s="48">
        <v>28</v>
      </c>
    </row>
    <row r="126" spans="1:66" ht="15">
      <c r="A126" s="64" t="s">
        <v>241</v>
      </c>
      <c r="B126" s="64" t="s">
        <v>249</v>
      </c>
      <c r="C126" s="65" t="s">
        <v>1296</v>
      </c>
      <c r="D126" s="66">
        <v>3</v>
      </c>
      <c r="E126" s="67" t="s">
        <v>132</v>
      </c>
      <c r="F126" s="68">
        <v>32</v>
      </c>
      <c r="G126" s="65"/>
      <c r="H126" s="69"/>
      <c r="I126" s="70"/>
      <c r="J126" s="70"/>
      <c r="K126" s="34" t="s">
        <v>65</v>
      </c>
      <c r="L126" s="77">
        <v>126</v>
      </c>
      <c r="M126" s="77"/>
      <c r="N126" s="72"/>
      <c r="O126" s="79" t="s">
        <v>263</v>
      </c>
      <c r="P126" s="81">
        <v>43753.93554398148</v>
      </c>
      <c r="Q126" s="79" t="s">
        <v>267</v>
      </c>
      <c r="R126" s="83" t="s">
        <v>281</v>
      </c>
      <c r="S126" s="79" t="s">
        <v>293</v>
      </c>
      <c r="T126" s="79" t="s">
        <v>309</v>
      </c>
      <c r="U126" s="83" t="s">
        <v>322</v>
      </c>
      <c r="V126" s="83" t="s">
        <v>322</v>
      </c>
      <c r="W126" s="81">
        <v>43753.93554398148</v>
      </c>
      <c r="X126" s="85">
        <v>43753</v>
      </c>
      <c r="Y126" s="87" t="s">
        <v>383</v>
      </c>
      <c r="Z126" s="83" t="s">
        <v>285</v>
      </c>
      <c r="AA126" s="79"/>
      <c r="AB126" s="79"/>
      <c r="AC126" s="87" t="s">
        <v>462</v>
      </c>
      <c r="AD126" s="79"/>
      <c r="AE126" s="79" t="b">
        <v>0</v>
      </c>
      <c r="AF126" s="79">
        <v>36</v>
      </c>
      <c r="AG126" s="87" t="s">
        <v>472</v>
      </c>
      <c r="AH126" s="79" t="b">
        <v>0</v>
      </c>
      <c r="AI126" s="79" t="s">
        <v>474</v>
      </c>
      <c r="AJ126" s="79"/>
      <c r="AK126" s="87" t="s">
        <v>472</v>
      </c>
      <c r="AL126" s="79" t="b">
        <v>0</v>
      </c>
      <c r="AM126" s="79">
        <v>15</v>
      </c>
      <c r="AN126" s="87" t="s">
        <v>472</v>
      </c>
      <c r="AO126" s="79" t="s">
        <v>485</v>
      </c>
      <c r="AP126" s="79" t="b">
        <v>0</v>
      </c>
      <c r="AQ126" s="87" t="s">
        <v>462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5</v>
      </c>
      <c r="BF126" s="48"/>
      <c r="BG126" s="49"/>
      <c r="BH126" s="48"/>
      <c r="BI126" s="49"/>
      <c r="BJ126" s="48"/>
      <c r="BK126" s="49"/>
      <c r="BL126" s="48"/>
      <c r="BM126" s="49"/>
      <c r="BN126" s="48"/>
    </row>
    <row r="127" spans="1:66" ht="15">
      <c r="A127" s="64" t="s">
        <v>241</v>
      </c>
      <c r="B127" s="64" t="s">
        <v>235</v>
      </c>
      <c r="C127" s="65" t="s">
        <v>1296</v>
      </c>
      <c r="D127" s="66">
        <v>3</v>
      </c>
      <c r="E127" s="67" t="s">
        <v>132</v>
      </c>
      <c r="F127" s="68">
        <v>32</v>
      </c>
      <c r="G127" s="65"/>
      <c r="H127" s="69"/>
      <c r="I127" s="70"/>
      <c r="J127" s="70"/>
      <c r="K127" s="34" t="s">
        <v>66</v>
      </c>
      <c r="L127" s="77">
        <v>127</v>
      </c>
      <c r="M127" s="77"/>
      <c r="N127" s="72"/>
      <c r="O127" s="79" t="s">
        <v>263</v>
      </c>
      <c r="P127" s="81">
        <v>43753.93554398148</v>
      </c>
      <c r="Q127" s="79" t="s">
        <v>267</v>
      </c>
      <c r="R127" s="83" t="s">
        <v>281</v>
      </c>
      <c r="S127" s="79" t="s">
        <v>293</v>
      </c>
      <c r="T127" s="79" t="s">
        <v>309</v>
      </c>
      <c r="U127" s="83" t="s">
        <v>322</v>
      </c>
      <c r="V127" s="83" t="s">
        <v>322</v>
      </c>
      <c r="W127" s="81">
        <v>43753.93554398148</v>
      </c>
      <c r="X127" s="85">
        <v>43753</v>
      </c>
      <c r="Y127" s="87" t="s">
        <v>383</v>
      </c>
      <c r="Z127" s="83" t="s">
        <v>285</v>
      </c>
      <c r="AA127" s="79"/>
      <c r="AB127" s="79"/>
      <c r="AC127" s="87" t="s">
        <v>462</v>
      </c>
      <c r="AD127" s="79"/>
      <c r="AE127" s="79" t="b">
        <v>0</v>
      </c>
      <c r="AF127" s="79">
        <v>36</v>
      </c>
      <c r="AG127" s="87" t="s">
        <v>472</v>
      </c>
      <c r="AH127" s="79" t="b">
        <v>0</v>
      </c>
      <c r="AI127" s="79" t="s">
        <v>474</v>
      </c>
      <c r="AJ127" s="79"/>
      <c r="AK127" s="87" t="s">
        <v>472</v>
      </c>
      <c r="AL127" s="79" t="b">
        <v>0</v>
      </c>
      <c r="AM127" s="79">
        <v>15</v>
      </c>
      <c r="AN127" s="87" t="s">
        <v>472</v>
      </c>
      <c r="AO127" s="79" t="s">
        <v>485</v>
      </c>
      <c r="AP127" s="79" t="b">
        <v>0</v>
      </c>
      <c r="AQ127" s="87" t="s">
        <v>462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8"/>
      <c r="BG127" s="49"/>
      <c r="BH127" s="48"/>
      <c r="BI127" s="49"/>
      <c r="BJ127" s="48"/>
      <c r="BK127" s="49"/>
      <c r="BL127" s="48"/>
      <c r="BM127" s="49"/>
      <c r="BN127" s="48"/>
    </row>
    <row r="128" spans="1:66" ht="15">
      <c r="A128" s="64" t="s">
        <v>241</v>
      </c>
      <c r="B128" s="64" t="s">
        <v>250</v>
      </c>
      <c r="C128" s="65" t="s">
        <v>1296</v>
      </c>
      <c r="D128" s="66">
        <v>3</v>
      </c>
      <c r="E128" s="67" t="s">
        <v>132</v>
      </c>
      <c r="F128" s="68">
        <v>32</v>
      </c>
      <c r="G128" s="65"/>
      <c r="H128" s="69"/>
      <c r="I128" s="70"/>
      <c r="J128" s="70"/>
      <c r="K128" s="34" t="s">
        <v>65</v>
      </c>
      <c r="L128" s="77">
        <v>128</v>
      </c>
      <c r="M128" s="77"/>
      <c r="N128" s="72"/>
      <c r="O128" s="79" t="s">
        <v>263</v>
      </c>
      <c r="P128" s="81">
        <v>43753.93554398148</v>
      </c>
      <c r="Q128" s="79" t="s">
        <v>267</v>
      </c>
      <c r="R128" s="83" t="s">
        <v>281</v>
      </c>
      <c r="S128" s="79" t="s">
        <v>293</v>
      </c>
      <c r="T128" s="79" t="s">
        <v>309</v>
      </c>
      <c r="U128" s="83" t="s">
        <v>322</v>
      </c>
      <c r="V128" s="83" t="s">
        <v>322</v>
      </c>
      <c r="W128" s="81">
        <v>43753.93554398148</v>
      </c>
      <c r="X128" s="85">
        <v>43753</v>
      </c>
      <c r="Y128" s="87" t="s">
        <v>383</v>
      </c>
      <c r="Z128" s="83" t="s">
        <v>285</v>
      </c>
      <c r="AA128" s="79"/>
      <c r="AB128" s="79"/>
      <c r="AC128" s="87" t="s">
        <v>462</v>
      </c>
      <c r="AD128" s="79"/>
      <c r="AE128" s="79" t="b">
        <v>0</v>
      </c>
      <c r="AF128" s="79">
        <v>36</v>
      </c>
      <c r="AG128" s="87" t="s">
        <v>472</v>
      </c>
      <c r="AH128" s="79" t="b">
        <v>0</v>
      </c>
      <c r="AI128" s="79" t="s">
        <v>474</v>
      </c>
      <c r="AJ128" s="79"/>
      <c r="AK128" s="87" t="s">
        <v>472</v>
      </c>
      <c r="AL128" s="79" t="b">
        <v>0</v>
      </c>
      <c r="AM128" s="79">
        <v>15</v>
      </c>
      <c r="AN128" s="87" t="s">
        <v>472</v>
      </c>
      <c r="AO128" s="79" t="s">
        <v>485</v>
      </c>
      <c r="AP128" s="79" t="b">
        <v>0</v>
      </c>
      <c r="AQ128" s="87" t="s">
        <v>462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241</v>
      </c>
      <c r="B129" s="64" t="s">
        <v>251</v>
      </c>
      <c r="C129" s="65" t="s">
        <v>1296</v>
      </c>
      <c r="D129" s="66">
        <v>3</v>
      </c>
      <c r="E129" s="67" t="s">
        <v>132</v>
      </c>
      <c r="F129" s="68">
        <v>32</v>
      </c>
      <c r="G129" s="65"/>
      <c r="H129" s="69"/>
      <c r="I129" s="70"/>
      <c r="J129" s="70"/>
      <c r="K129" s="34" t="s">
        <v>65</v>
      </c>
      <c r="L129" s="77">
        <v>129</v>
      </c>
      <c r="M129" s="77"/>
      <c r="N129" s="72"/>
      <c r="O129" s="79" t="s">
        <v>263</v>
      </c>
      <c r="P129" s="81">
        <v>43753.93554398148</v>
      </c>
      <c r="Q129" s="79" t="s">
        <v>267</v>
      </c>
      <c r="R129" s="83" t="s">
        <v>281</v>
      </c>
      <c r="S129" s="79" t="s">
        <v>293</v>
      </c>
      <c r="T129" s="79" t="s">
        <v>309</v>
      </c>
      <c r="U129" s="83" t="s">
        <v>322</v>
      </c>
      <c r="V129" s="83" t="s">
        <v>322</v>
      </c>
      <c r="W129" s="81">
        <v>43753.93554398148</v>
      </c>
      <c r="X129" s="85">
        <v>43753</v>
      </c>
      <c r="Y129" s="87" t="s">
        <v>383</v>
      </c>
      <c r="Z129" s="83" t="s">
        <v>285</v>
      </c>
      <c r="AA129" s="79"/>
      <c r="AB129" s="79"/>
      <c r="AC129" s="87" t="s">
        <v>462</v>
      </c>
      <c r="AD129" s="79"/>
      <c r="AE129" s="79" t="b">
        <v>0</v>
      </c>
      <c r="AF129" s="79">
        <v>36</v>
      </c>
      <c r="AG129" s="87" t="s">
        <v>472</v>
      </c>
      <c r="AH129" s="79" t="b">
        <v>0</v>
      </c>
      <c r="AI129" s="79" t="s">
        <v>474</v>
      </c>
      <c r="AJ129" s="79"/>
      <c r="AK129" s="87" t="s">
        <v>472</v>
      </c>
      <c r="AL129" s="79" t="b">
        <v>0</v>
      </c>
      <c r="AM129" s="79">
        <v>15</v>
      </c>
      <c r="AN129" s="87" t="s">
        <v>472</v>
      </c>
      <c r="AO129" s="79" t="s">
        <v>485</v>
      </c>
      <c r="AP129" s="79" t="b">
        <v>0</v>
      </c>
      <c r="AQ129" s="87" t="s">
        <v>462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241</v>
      </c>
      <c r="B130" s="64" t="s">
        <v>252</v>
      </c>
      <c r="C130" s="65" t="s">
        <v>1296</v>
      </c>
      <c r="D130" s="66">
        <v>3</v>
      </c>
      <c r="E130" s="67" t="s">
        <v>132</v>
      </c>
      <c r="F130" s="68">
        <v>32</v>
      </c>
      <c r="G130" s="65"/>
      <c r="H130" s="69"/>
      <c r="I130" s="70"/>
      <c r="J130" s="70"/>
      <c r="K130" s="34" t="s">
        <v>65</v>
      </c>
      <c r="L130" s="77">
        <v>130</v>
      </c>
      <c r="M130" s="77"/>
      <c r="N130" s="72"/>
      <c r="O130" s="79" t="s">
        <v>263</v>
      </c>
      <c r="P130" s="81">
        <v>43753.93554398148</v>
      </c>
      <c r="Q130" s="79" t="s">
        <v>267</v>
      </c>
      <c r="R130" s="83" t="s">
        <v>281</v>
      </c>
      <c r="S130" s="79" t="s">
        <v>293</v>
      </c>
      <c r="T130" s="79" t="s">
        <v>309</v>
      </c>
      <c r="U130" s="83" t="s">
        <v>322</v>
      </c>
      <c r="V130" s="83" t="s">
        <v>322</v>
      </c>
      <c r="W130" s="81">
        <v>43753.93554398148</v>
      </c>
      <c r="X130" s="85">
        <v>43753</v>
      </c>
      <c r="Y130" s="87" t="s">
        <v>383</v>
      </c>
      <c r="Z130" s="83" t="s">
        <v>285</v>
      </c>
      <c r="AA130" s="79"/>
      <c r="AB130" s="79"/>
      <c r="AC130" s="87" t="s">
        <v>462</v>
      </c>
      <c r="AD130" s="79"/>
      <c r="AE130" s="79" t="b">
        <v>0</v>
      </c>
      <c r="AF130" s="79">
        <v>36</v>
      </c>
      <c r="AG130" s="87" t="s">
        <v>472</v>
      </c>
      <c r="AH130" s="79" t="b">
        <v>0</v>
      </c>
      <c r="AI130" s="79" t="s">
        <v>474</v>
      </c>
      <c r="AJ130" s="79"/>
      <c r="AK130" s="87" t="s">
        <v>472</v>
      </c>
      <c r="AL130" s="79" t="b">
        <v>0</v>
      </c>
      <c r="AM130" s="79">
        <v>15</v>
      </c>
      <c r="AN130" s="87" t="s">
        <v>472</v>
      </c>
      <c r="AO130" s="79" t="s">
        <v>485</v>
      </c>
      <c r="AP130" s="79" t="b">
        <v>0</v>
      </c>
      <c r="AQ130" s="87" t="s">
        <v>462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241</v>
      </c>
      <c r="B131" s="64" t="s">
        <v>253</v>
      </c>
      <c r="C131" s="65" t="s">
        <v>1296</v>
      </c>
      <c r="D131" s="66">
        <v>3</v>
      </c>
      <c r="E131" s="67" t="s">
        <v>132</v>
      </c>
      <c r="F131" s="68">
        <v>32</v>
      </c>
      <c r="G131" s="65"/>
      <c r="H131" s="69"/>
      <c r="I131" s="70"/>
      <c r="J131" s="70"/>
      <c r="K131" s="34" t="s">
        <v>65</v>
      </c>
      <c r="L131" s="77">
        <v>131</v>
      </c>
      <c r="M131" s="77"/>
      <c r="N131" s="72"/>
      <c r="O131" s="79" t="s">
        <v>263</v>
      </c>
      <c r="P131" s="81">
        <v>43753.93554398148</v>
      </c>
      <c r="Q131" s="79" t="s">
        <v>267</v>
      </c>
      <c r="R131" s="83" t="s">
        <v>281</v>
      </c>
      <c r="S131" s="79" t="s">
        <v>293</v>
      </c>
      <c r="T131" s="79" t="s">
        <v>309</v>
      </c>
      <c r="U131" s="83" t="s">
        <v>322</v>
      </c>
      <c r="V131" s="83" t="s">
        <v>322</v>
      </c>
      <c r="W131" s="81">
        <v>43753.93554398148</v>
      </c>
      <c r="X131" s="85">
        <v>43753</v>
      </c>
      <c r="Y131" s="87" t="s">
        <v>383</v>
      </c>
      <c r="Z131" s="83" t="s">
        <v>285</v>
      </c>
      <c r="AA131" s="79"/>
      <c r="AB131" s="79"/>
      <c r="AC131" s="87" t="s">
        <v>462</v>
      </c>
      <c r="AD131" s="79"/>
      <c r="AE131" s="79" t="b">
        <v>0</v>
      </c>
      <c r="AF131" s="79">
        <v>36</v>
      </c>
      <c r="AG131" s="87" t="s">
        <v>472</v>
      </c>
      <c r="AH131" s="79" t="b">
        <v>0</v>
      </c>
      <c r="AI131" s="79" t="s">
        <v>474</v>
      </c>
      <c r="AJ131" s="79"/>
      <c r="AK131" s="87" t="s">
        <v>472</v>
      </c>
      <c r="AL131" s="79" t="b">
        <v>0</v>
      </c>
      <c r="AM131" s="79">
        <v>15</v>
      </c>
      <c r="AN131" s="87" t="s">
        <v>472</v>
      </c>
      <c r="AO131" s="79" t="s">
        <v>485</v>
      </c>
      <c r="AP131" s="79" t="b">
        <v>0</v>
      </c>
      <c r="AQ131" s="87" t="s">
        <v>462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1</v>
      </c>
      <c r="BG131" s="49">
        <v>3.225806451612903</v>
      </c>
      <c r="BH131" s="48">
        <v>0</v>
      </c>
      <c r="BI131" s="49">
        <v>0</v>
      </c>
      <c r="BJ131" s="48">
        <v>0</v>
      </c>
      <c r="BK131" s="49">
        <v>0</v>
      </c>
      <c r="BL131" s="48">
        <v>30</v>
      </c>
      <c r="BM131" s="49">
        <v>96.7741935483871</v>
      </c>
      <c r="BN131" s="48">
        <v>31</v>
      </c>
    </row>
    <row r="132" spans="1:66" ht="15">
      <c r="A132" s="64" t="s">
        <v>235</v>
      </c>
      <c r="B132" s="64" t="s">
        <v>241</v>
      </c>
      <c r="C132" s="65" t="s">
        <v>1296</v>
      </c>
      <c r="D132" s="66">
        <v>3</v>
      </c>
      <c r="E132" s="67" t="s">
        <v>132</v>
      </c>
      <c r="F132" s="68">
        <v>32</v>
      </c>
      <c r="G132" s="65"/>
      <c r="H132" s="69"/>
      <c r="I132" s="70"/>
      <c r="J132" s="70"/>
      <c r="K132" s="34" t="s">
        <v>66</v>
      </c>
      <c r="L132" s="77">
        <v>132</v>
      </c>
      <c r="M132" s="77"/>
      <c r="N132" s="72"/>
      <c r="O132" s="79" t="s">
        <v>263</v>
      </c>
      <c r="P132" s="81">
        <v>43754.21796296296</v>
      </c>
      <c r="Q132" s="79" t="s">
        <v>271</v>
      </c>
      <c r="R132" s="83" t="s">
        <v>283</v>
      </c>
      <c r="S132" s="79" t="s">
        <v>295</v>
      </c>
      <c r="T132" s="79" t="s">
        <v>304</v>
      </c>
      <c r="U132" s="83" t="s">
        <v>317</v>
      </c>
      <c r="V132" s="83" t="s">
        <v>317</v>
      </c>
      <c r="W132" s="81">
        <v>43754.21796296296</v>
      </c>
      <c r="X132" s="85">
        <v>43754</v>
      </c>
      <c r="Y132" s="87" t="s">
        <v>374</v>
      </c>
      <c r="Z132" s="83" t="s">
        <v>414</v>
      </c>
      <c r="AA132" s="79"/>
      <c r="AB132" s="79"/>
      <c r="AC132" s="87" t="s">
        <v>453</v>
      </c>
      <c r="AD132" s="87" t="s">
        <v>457</v>
      </c>
      <c r="AE132" s="79" t="b">
        <v>0</v>
      </c>
      <c r="AF132" s="79">
        <v>7</v>
      </c>
      <c r="AG132" s="87" t="s">
        <v>473</v>
      </c>
      <c r="AH132" s="79" t="b">
        <v>0</v>
      </c>
      <c r="AI132" s="79" t="s">
        <v>474</v>
      </c>
      <c r="AJ132" s="79"/>
      <c r="AK132" s="87" t="s">
        <v>472</v>
      </c>
      <c r="AL132" s="79" t="b">
        <v>0</v>
      </c>
      <c r="AM132" s="79">
        <v>3</v>
      </c>
      <c r="AN132" s="87" t="s">
        <v>472</v>
      </c>
      <c r="AO132" s="79" t="s">
        <v>485</v>
      </c>
      <c r="AP132" s="79" t="b">
        <v>0</v>
      </c>
      <c r="AQ132" s="87" t="s">
        <v>457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8"/>
      <c r="BG132" s="49"/>
      <c r="BH132" s="48"/>
      <c r="BI132" s="49"/>
      <c r="BJ132" s="48"/>
      <c r="BK132" s="49"/>
      <c r="BL132" s="48"/>
      <c r="BM132" s="49"/>
      <c r="BN132" s="48"/>
    </row>
    <row r="133" spans="1:66" ht="15">
      <c r="A133" s="64" t="s">
        <v>235</v>
      </c>
      <c r="B133" s="64" t="s">
        <v>241</v>
      </c>
      <c r="C133" s="65" t="s">
        <v>1296</v>
      </c>
      <c r="D133" s="66">
        <v>3</v>
      </c>
      <c r="E133" s="67" t="s">
        <v>132</v>
      </c>
      <c r="F133" s="68">
        <v>32</v>
      </c>
      <c r="G133" s="65"/>
      <c r="H133" s="69"/>
      <c r="I133" s="70"/>
      <c r="J133" s="70"/>
      <c r="K133" s="34" t="s">
        <v>66</v>
      </c>
      <c r="L133" s="77">
        <v>133</v>
      </c>
      <c r="M133" s="77"/>
      <c r="N133" s="72"/>
      <c r="O133" s="79" t="s">
        <v>262</v>
      </c>
      <c r="P133" s="81">
        <v>43755.08810185185</v>
      </c>
      <c r="Q133" s="79" t="s">
        <v>267</v>
      </c>
      <c r="R133" s="83" t="s">
        <v>281</v>
      </c>
      <c r="S133" s="79" t="s">
        <v>293</v>
      </c>
      <c r="T133" s="79" t="s">
        <v>251</v>
      </c>
      <c r="U133" s="79"/>
      <c r="V133" s="83" t="s">
        <v>346</v>
      </c>
      <c r="W133" s="81">
        <v>43755.08810185185</v>
      </c>
      <c r="X133" s="85">
        <v>43755</v>
      </c>
      <c r="Y133" s="87" t="s">
        <v>384</v>
      </c>
      <c r="Z133" s="83" t="s">
        <v>423</v>
      </c>
      <c r="AA133" s="79"/>
      <c r="AB133" s="79"/>
      <c r="AC133" s="87" t="s">
        <v>463</v>
      </c>
      <c r="AD133" s="79"/>
      <c r="AE133" s="79" t="b">
        <v>0</v>
      </c>
      <c r="AF133" s="79">
        <v>0</v>
      </c>
      <c r="AG133" s="87" t="s">
        <v>472</v>
      </c>
      <c r="AH133" s="79" t="b">
        <v>0</v>
      </c>
      <c r="AI133" s="79" t="s">
        <v>474</v>
      </c>
      <c r="AJ133" s="79"/>
      <c r="AK133" s="87" t="s">
        <v>472</v>
      </c>
      <c r="AL133" s="79" t="b">
        <v>0</v>
      </c>
      <c r="AM133" s="79">
        <v>15</v>
      </c>
      <c r="AN133" s="87" t="s">
        <v>462</v>
      </c>
      <c r="AO133" s="79" t="s">
        <v>485</v>
      </c>
      <c r="AP133" s="79" t="b">
        <v>0</v>
      </c>
      <c r="AQ133" s="87" t="s">
        <v>462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8"/>
      <c r="BG133" s="49"/>
      <c r="BH133" s="48"/>
      <c r="BI133" s="49"/>
      <c r="BJ133" s="48"/>
      <c r="BK133" s="49"/>
      <c r="BL133" s="48"/>
      <c r="BM133" s="49"/>
      <c r="BN133" s="48"/>
    </row>
    <row r="134" spans="1:66" ht="15">
      <c r="A134" s="64" t="s">
        <v>242</v>
      </c>
      <c r="B134" s="64" t="s">
        <v>241</v>
      </c>
      <c r="C134" s="65" t="s">
        <v>1296</v>
      </c>
      <c r="D134" s="66">
        <v>3</v>
      </c>
      <c r="E134" s="67" t="s">
        <v>132</v>
      </c>
      <c r="F134" s="68">
        <v>32</v>
      </c>
      <c r="G134" s="65"/>
      <c r="H134" s="69"/>
      <c r="I134" s="70"/>
      <c r="J134" s="70"/>
      <c r="K134" s="34" t="s">
        <v>65</v>
      </c>
      <c r="L134" s="77">
        <v>134</v>
      </c>
      <c r="M134" s="77"/>
      <c r="N134" s="72"/>
      <c r="O134" s="79" t="s">
        <v>262</v>
      </c>
      <c r="P134" s="81">
        <v>43755.52103009259</v>
      </c>
      <c r="Q134" s="79" t="s">
        <v>267</v>
      </c>
      <c r="R134" s="83" t="s">
        <v>281</v>
      </c>
      <c r="S134" s="79" t="s">
        <v>293</v>
      </c>
      <c r="T134" s="79" t="s">
        <v>251</v>
      </c>
      <c r="U134" s="79"/>
      <c r="V134" s="83" t="s">
        <v>347</v>
      </c>
      <c r="W134" s="81">
        <v>43755.52103009259</v>
      </c>
      <c r="X134" s="85">
        <v>43755</v>
      </c>
      <c r="Y134" s="87" t="s">
        <v>385</v>
      </c>
      <c r="Z134" s="83" t="s">
        <v>424</v>
      </c>
      <c r="AA134" s="79"/>
      <c r="AB134" s="79"/>
      <c r="AC134" s="87" t="s">
        <v>464</v>
      </c>
      <c r="AD134" s="79"/>
      <c r="AE134" s="79" t="b">
        <v>0</v>
      </c>
      <c r="AF134" s="79">
        <v>0</v>
      </c>
      <c r="AG134" s="87" t="s">
        <v>472</v>
      </c>
      <c r="AH134" s="79" t="b">
        <v>0</v>
      </c>
      <c r="AI134" s="79" t="s">
        <v>474</v>
      </c>
      <c r="AJ134" s="79"/>
      <c r="AK134" s="87" t="s">
        <v>472</v>
      </c>
      <c r="AL134" s="79" t="b">
        <v>0</v>
      </c>
      <c r="AM134" s="79">
        <v>15</v>
      </c>
      <c r="AN134" s="87" t="s">
        <v>462</v>
      </c>
      <c r="AO134" s="79" t="s">
        <v>480</v>
      </c>
      <c r="AP134" s="79" t="b">
        <v>0</v>
      </c>
      <c r="AQ134" s="87" t="s">
        <v>462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235</v>
      </c>
      <c r="B135" s="64" t="s">
        <v>249</v>
      </c>
      <c r="C135" s="65" t="s">
        <v>1296</v>
      </c>
      <c r="D135" s="66">
        <v>3</v>
      </c>
      <c r="E135" s="67" t="s">
        <v>132</v>
      </c>
      <c r="F135" s="68">
        <v>32</v>
      </c>
      <c r="G135" s="65"/>
      <c r="H135" s="69"/>
      <c r="I135" s="70"/>
      <c r="J135" s="70"/>
      <c r="K135" s="34" t="s">
        <v>65</v>
      </c>
      <c r="L135" s="77">
        <v>135</v>
      </c>
      <c r="M135" s="77"/>
      <c r="N135" s="72"/>
      <c r="O135" s="79" t="s">
        <v>263</v>
      </c>
      <c r="P135" s="81">
        <v>43755.08810185185</v>
      </c>
      <c r="Q135" s="79" t="s">
        <v>267</v>
      </c>
      <c r="R135" s="83" t="s">
        <v>281</v>
      </c>
      <c r="S135" s="79" t="s">
        <v>293</v>
      </c>
      <c r="T135" s="79" t="s">
        <v>251</v>
      </c>
      <c r="U135" s="79"/>
      <c r="V135" s="83" t="s">
        <v>346</v>
      </c>
      <c r="W135" s="81">
        <v>43755.08810185185</v>
      </c>
      <c r="X135" s="85">
        <v>43755</v>
      </c>
      <c r="Y135" s="87" t="s">
        <v>384</v>
      </c>
      <c r="Z135" s="83" t="s">
        <v>423</v>
      </c>
      <c r="AA135" s="79"/>
      <c r="AB135" s="79"/>
      <c r="AC135" s="87" t="s">
        <v>463</v>
      </c>
      <c r="AD135" s="79"/>
      <c r="AE135" s="79" t="b">
        <v>0</v>
      </c>
      <c r="AF135" s="79">
        <v>0</v>
      </c>
      <c r="AG135" s="87" t="s">
        <v>472</v>
      </c>
      <c r="AH135" s="79" t="b">
        <v>0</v>
      </c>
      <c r="AI135" s="79" t="s">
        <v>474</v>
      </c>
      <c r="AJ135" s="79"/>
      <c r="AK135" s="87" t="s">
        <v>472</v>
      </c>
      <c r="AL135" s="79" t="b">
        <v>0</v>
      </c>
      <c r="AM135" s="79">
        <v>15</v>
      </c>
      <c r="AN135" s="87" t="s">
        <v>462</v>
      </c>
      <c r="AO135" s="79" t="s">
        <v>485</v>
      </c>
      <c r="AP135" s="79" t="b">
        <v>0</v>
      </c>
      <c r="AQ135" s="87" t="s">
        <v>462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5</v>
      </c>
      <c r="BF135" s="48"/>
      <c r="BG135" s="49"/>
      <c r="BH135" s="48"/>
      <c r="BI135" s="49"/>
      <c r="BJ135" s="48"/>
      <c r="BK135" s="49"/>
      <c r="BL135" s="48"/>
      <c r="BM135" s="49"/>
      <c r="BN135" s="48"/>
    </row>
    <row r="136" spans="1:66" ht="15">
      <c r="A136" s="64" t="s">
        <v>242</v>
      </c>
      <c r="B136" s="64" t="s">
        <v>249</v>
      </c>
      <c r="C136" s="65" t="s">
        <v>1296</v>
      </c>
      <c r="D136" s="66">
        <v>3</v>
      </c>
      <c r="E136" s="67" t="s">
        <v>132</v>
      </c>
      <c r="F136" s="68">
        <v>32</v>
      </c>
      <c r="G136" s="65"/>
      <c r="H136" s="69"/>
      <c r="I136" s="70"/>
      <c r="J136" s="70"/>
      <c r="K136" s="34" t="s">
        <v>65</v>
      </c>
      <c r="L136" s="77">
        <v>136</v>
      </c>
      <c r="M136" s="77"/>
      <c r="N136" s="72"/>
      <c r="O136" s="79" t="s">
        <v>263</v>
      </c>
      <c r="P136" s="81">
        <v>43755.52103009259</v>
      </c>
      <c r="Q136" s="79" t="s">
        <v>267</v>
      </c>
      <c r="R136" s="83" t="s">
        <v>281</v>
      </c>
      <c r="S136" s="79" t="s">
        <v>293</v>
      </c>
      <c r="T136" s="79" t="s">
        <v>251</v>
      </c>
      <c r="U136" s="79"/>
      <c r="V136" s="83" t="s">
        <v>347</v>
      </c>
      <c r="W136" s="81">
        <v>43755.52103009259</v>
      </c>
      <c r="X136" s="85">
        <v>43755</v>
      </c>
      <c r="Y136" s="87" t="s">
        <v>385</v>
      </c>
      <c r="Z136" s="83" t="s">
        <v>424</v>
      </c>
      <c r="AA136" s="79"/>
      <c r="AB136" s="79"/>
      <c r="AC136" s="87" t="s">
        <v>464</v>
      </c>
      <c r="AD136" s="79"/>
      <c r="AE136" s="79" t="b">
        <v>0</v>
      </c>
      <c r="AF136" s="79">
        <v>0</v>
      </c>
      <c r="AG136" s="87" t="s">
        <v>472</v>
      </c>
      <c r="AH136" s="79" t="b">
        <v>0</v>
      </c>
      <c r="AI136" s="79" t="s">
        <v>474</v>
      </c>
      <c r="AJ136" s="79"/>
      <c r="AK136" s="87" t="s">
        <v>472</v>
      </c>
      <c r="AL136" s="79" t="b">
        <v>0</v>
      </c>
      <c r="AM136" s="79">
        <v>15</v>
      </c>
      <c r="AN136" s="87" t="s">
        <v>462</v>
      </c>
      <c r="AO136" s="79" t="s">
        <v>480</v>
      </c>
      <c r="AP136" s="79" t="b">
        <v>0</v>
      </c>
      <c r="AQ136" s="87" t="s">
        <v>462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5</v>
      </c>
      <c r="BF136" s="48"/>
      <c r="BG136" s="49"/>
      <c r="BH136" s="48"/>
      <c r="BI136" s="49"/>
      <c r="BJ136" s="48"/>
      <c r="BK136" s="49"/>
      <c r="BL136" s="48"/>
      <c r="BM136" s="49"/>
      <c r="BN136" s="48"/>
    </row>
    <row r="137" spans="1:66" ht="15">
      <c r="A137" s="64" t="s">
        <v>235</v>
      </c>
      <c r="B137" s="64" t="s">
        <v>253</v>
      </c>
      <c r="C137" s="65" t="s">
        <v>1297</v>
      </c>
      <c r="D137" s="66">
        <v>3</v>
      </c>
      <c r="E137" s="67" t="s">
        <v>136</v>
      </c>
      <c r="F137" s="68">
        <v>6</v>
      </c>
      <c r="G137" s="65"/>
      <c r="H137" s="69"/>
      <c r="I137" s="70"/>
      <c r="J137" s="70"/>
      <c r="K137" s="34" t="s">
        <v>65</v>
      </c>
      <c r="L137" s="77">
        <v>137</v>
      </c>
      <c r="M137" s="77"/>
      <c r="N137" s="72"/>
      <c r="O137" s="79" t="s">
        <v>263</v>
      </c>
      <c r="P137" s="81">
        <v>43754.21796296296</v>
      </c>
      <c r="Q137" s="79" t="s">
        <v>271</v>
      </c>
      <c r="R137" s="83" t="s">
        <v>283</v>
      </c>
      <c r="S137" s="79" t="s">
        <v>295</v>
      </c>
      <c r="T137" s="79" t="s">
        <v>304</v>
      </c>
      <c r="U137" s="83" t="s">
        <v>317</v>
      </c>
      <c r="V137" s="83" t="s">
        <v>317</v>
      </c>
      <c r="W137" s="81">
        <v>43754.21796296296</v>
      </c>
      <c r="X137" s="85">
        <v>43754</v>
      </c>
      <c r="Y137" s="87" t="s">
        <v>374</v>
      </c>
      <c r="Z137" s="83" t="s">
        <v>414</v>
      </c>
      <c r="AA137" s="79"/>
      <c r="AB137" s="79"/>
      <c r="AC137" s="87" t="s">
        <v>453</v>
      </c>
      <c r="AD137" s="87" t="s">
        <v>457</v>
      </c>
      <c r="AE137" s="79" t="b">
        <v>0</v>
      </c>
      <c r="AF137" s="79">
        <v>7</v>
      </c>
      <c r="AG137" s="87" t="s">
        <v>473</v>
      </c>
      <c r="AH137" s="79" t="b">
        <v>0</v>
      </c>
      <c r="AI137" s="79" t="s">
        <v>474</v>
      </c>
      <c r="AJ137" s="79"/>
      <c r="AK137" s="87" t="s">
        <v>472</v>
      </c>
      <c r="AL137" s="79" t="b">
        <v>0</v>
      </c>
      <c r="AM137" s="79">
        <v>3</v>
      </c>
      <c r="AN137" s="87" t="s">
        <v>472</v>
      </c>
      <c r="AO137" s="79" t="s">
        <v>485</v>
      </c>
      <c r="AP137" s="79" t="b">
        <v>0</v>
      </c>
      <c r="AQ137" s="87" t="s">
        <v>457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1</v>
      </c>
      <c r="BF137" s="48"/>
      <c r="BG137" s="49"/>
      <c r="BH137" s="48"/>
      <c r="BI137" s="49"/>
      <c r="BJ137" s="48"/>
      <c r="BK137" s="49"/>
      <c r="BL137" s="48"/>
      <c r="BM137" s="49"/>
      <c r="BN137" s="48"/>
    </row>
    <row r="138" spans="1:66" ht="15">
      <c r="A138" s="64" t="s">
        <v>235</v>
      </c>
      <c r="B138" s="64" t="s">
        <v>251</v>
      </c>
      <c r="C138" s="65" t="s">
        <v>1297</v>
      </c>
      <c r="D138" s="66">
        <v>3</v>
      </c>
      <c r="E138" s="67" t="s">
        <v>136</v>
      </c>
      <c r="F138" s="68">
        <v>6</v>
      </c>
      <c r="G138" s="65"/>
      <c r="H138" s="69"/>
      <c r="I138" s="70"/>
      <c r="J138" s="70"/>
      <c r="K138" s="34" t="s">
        <v>65</v>
      </c>
      <c r="L138" s="77">
        <v>138</v>
      </c>
      <c r="M138" s="77"/>
      <c r="N138" s="72"/>
      <c r="O138" s="79" t="s">
        <v>263</v>
      </c>
      <c r="P138" s="81">
        <v>43754.21796296296</v>
      </c>
      <c r="Q138" s="79" t="s">
        <v>271</v>
      </c>
      <c r="R138" s="83" t="s">
        <v>283</v>
      </c>
      <c r="S138" s="79" t="s">
        <v>295</v>
      </c>
      <c r="T138" s="79" t="s">
        <v>304</v>
      </c>
      <c r="U138" s="83" t="s">
        <v>317</v>
      </c>
      <c r="V138" s="83" t="s">
        <v>317</v>
      </c>
      <c r="W138" s="81">
        <v>43754.21796296296</v>
      </c>
      <c r="X138" s="85">
        <v>43754</v>
      </c>
      <c r="Y138" s="87" t="s">
        <v>374</v>
      </c>
      <c r="Z138" s="83" t="s">
        <v>414</v>
      </c>
      <c r="AA138" s="79"/>
      <c r="AB138" s="79"/>
      <c r="AC138" s="87" t="s">
        <v>453</v>
      </c>
      <c r="AD138" s="87" t="s">
        <v>457</v>
      </c>
      <c r="AE138" s="79" t="b">
        <v>0</v>
      </c>
      <c r="AF138" s="79">
        <v>7</v>
      </c>
      <c r="AG138" s="87" t="s">
        <v>473</v>
      </c>
      <c r="AH138" s="79" t="b">
        <v>0</v>
      </c>
      <c r="AI138" s="79" t="s">
        <v>474</v>
      </c>
      <c r="AJ138" s="79"/>
      <c r="AK138" s="87" t="s">
        <v>472</v>
      </c>
      <c r="AL138" s="79" t="b">
        <v>0</v>
      </c>
      <c r="AM138" s="79">
        <v>3</v>
      </c>
      <c r="AN138" s="87" t="s">
        <v>472</v>
      </c>
      <c r="AO138" s="79" t="s">
        <v>485</v>
      </c>
      <c r="AP138" s="79" t="b">
        <v>0</v>
      </c>
      <c r="AQ138" s="87" t="s">
        <v>457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1</v>
      </c>
      <c r="BF138" s="48"/>
      <c r="BG138" s="49"/>
      <c r="BH138" s="48"/>
      <c r="BI138" s="49"/>
      <c r="BJ138" s="48"/>
      <c r="BK138" s="49"/>
      <c r="BL138" s="48"/>
      <c r="BM138" s="49"/>
      <c r="BN138" s="48"/>
    </row>
    <row r="139" spans="1:66" ht="15">
      <c r="A139" s="64" t="s">
        <v>235</v>
      </c>
      <c r="B139" s="64" t="s">
        <v>252</v>
      </c>
      <c r="C139" s="65" t="s">
        <v>1297</v>
      </c>
      <c r="D139" s="66">
        <v>3</v>
      </c>
      <c r="E139" s="67" t="s">
        <v>136</v>
      </c>
      <c r="F139" s="68">
        <v>6</v>
      </c>
      <c r="G139" s="65"/>
      <c r="H139" s="69"/>
      <c r="I139" s="70"/>
      <c r="J139" s="70"/>
      <c r="K139" s="34" t="s">
        <v>65</v>
      </c>
      <c r="L139" s="77">
        <v>139</v>
      </c>
      <c r="M139" s="77"/>
      <c r="N139" s="72"/>
      <c r="O139" s="79" t="s">
        <v>263</v>
      </c>
      <c r="P139" s="81">
        <v>43754.21796296296</v>
      </c>
      <c r="Q139" s="79" t="s">
        <v>271</v>
      </c>
      <c r="R139" s="83" t="s">
        <v>283</v>
      </c>
      <c r="S139" s="79" t="s">
        <v>295</v>
      </c>
      <c r="T139" s="79" t="s">
        <v>304</v>
      </c>
      <c r="U139" s="83" t="s">
        <v>317</v>
      </c>
      <c r="V139" s="83" t="s">
        <v>317</v>
      </c>
      <c r="W139" s="81">
        <v>43754.21796296296</v>
      </c>
      <c r="X139" s="85">
        <v>43754</v>
      </c>
      <c r="Y139" s="87" t="s">
        <v>374</v>
      </c>
      <c r="Z139" s="83" t="s">
        <v>414</v>
      </c>
      <c r="AA139" s="79"/>
      <c r="AB139" s="79"/>
      <c r="AC139" s="87" t="s">
        <v>453</v>
      </c>
      <c r="AD139" s="87" t="s">
        <v>457</v>
      </c>
      <c r="AE139" s="79" t="b">
        <v>0</v>
      </c>
      <c r="AF139" s="79">
        <v>7</v>
      </c>
      <c r="AG139" s="87" t="s">
        <v>473</v>
      </c>
      <c r="AH139" s="79" t="b">
        <v>0</v>
      </c>
      <c r="AI139" s="79" t="s">
        <v>474</v>
      </c>
      <c r="AJ139" s="79"/>
      <c r="AK139" s="87" t="s">
        <v>472</v>
      </c>
      <c r="AL139" s="79" t="b">
        <v>0</v>
      </c>
      <c r="AM139" s="79">
        <v>3</v>
      </c>
      <c r="AN139" s="87" t="s">
        <v>472</v>
      </c>
      <c r="AO139" s="79" t="s">
        <v>485</v>
      </c>
      <c r="AP139" s="79" t="b">
        <v>0</v>
      </c>
      <c r="AQ139" s="87" t="s">
        <v>457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1</v>
      </c>
      <c r="BF139" s="48"/>
      <c r="BG139" s="49"/>
      <c r="BH139" s="48"/>
      <c r="BI139" s="49"/>
      <c r="BJ139" s="48"/>
      <c r="BK139" s="49"/>
      <c r="BL139" s="48"/>
      <c r="BM139" s="49"/>
      <c r="BN139" s="48"/>
    </row>
    <row r="140" spans="1:66" ht="15">
      <c r="A140" s="64" t="s">
        <v>235</v>
      </c>
      <c r="B140" s="64" t="s">
        <v>250</v>
      </c>
      <c r="C140" s="65" t="s">
        <v>1296</v>
      </c>
      <c r="D140" s="66">
        <v>3</v>
      </c>
      <c r="E140" s="67" t="s">
        <v>132</v>
      </c>
      <c r="F140" s="68">
        <v>32</v>
      </c>
      <c r="G140" s="65"/>
      <c r="H140" s="69"/>
      <c r="I140" s="70"/>
      <c r="J140" s="70"/>
      <c r="K140" s="34" t="s">
        <v>65</v>
      </c>
      <c r="L140" s="77">
        <v>140</v>
      </c>
      <c r="M140" s="77"/>
      <c r="N140" s="72"/>
      <c r="O140" s="79" t="s">
        <v>263</v>
      </c>
      <c r="P140" s="81">
        <v>43755.08810185185</v>
      </c>
      <c r="Q140" s="79" t="s">
        <v>267</v>
      </c>
      <c r="R140" s="83" t="s">
        <v>281</v>
      </c>
      <c r="S140" s="79" t="s">
        <v>293</v>
      </c>
      <c r="T140" s="79" t="s">
        <v>251</v>
      </c>
      <c r="U140" s="79"/>
      <c r="V140" s="83" t="s">
        <v>346</v>
      </c>
      <c r="W140" s="81">
        <v>43755.08810185185</v>
      </c>
      <c r="X140" s="85">
        <v>43755</v>
      </c>
      <c r="Y140" s="87" t="s">
        <v>384</v>
      </c>
      <c r="Z140" s="83" t="s">
        <v>423</v>
      </c>
      <c r="AA140" s="79"/>
      <c r="AB140" s="79"/>
      <c r="AC140" s="87" t="s">
        <v>463</v>
      </c>
      <c r="AD140" s="79"/>
      <c r="AE140" s="79" t="b">
        <v>0</v>
      </c>
      <c r="AF140" s="79">
        <v>0</v>
      </c>
      <c r="AG140" s="87" t="s">
        <v>472</v>
      </c>
      <c r="AH140" s="79" t="b">
        <v>0</v>
      </c>
      <c r="AI140" s="79" t="s">
        <v>474</v>
      </c>
      <c r="AJ140" s="79"/>
      <c r="AK140" s="87" t="s">
        <v>472</v>
      </c>
      <c r="AL140" s="79" t="b">
        <v>0</v>
      </c>
      <c r="AM140" s="79">
        <v>15</v>
      </c>
      <c r="AN140" s="87" t="s">
        <v>462</v>
      </c>
      <c r="AO140" s="79" t="s">
        <v>485</v>
      </c>
      <c r="AP140" s="79" t="b">
        <v>0</v>
      </c>
      <c r="AQ140" s="87" t="s">
        <v>462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8"/>
      <c r="BG140" s="49"/>
      <c r="BH140" s="48"/>
      <c r="BI140" s="49"/>
      <c r="BJ140" s="48"/>
      <c r="BK140" s="49"/>
      <c r="BL140" s="48"/>
      <c r="BM140" s="49"/>
      <c r="BN140" s="48"/>
    </row>
    <row r="141" spans="1:66" ht="15">
      <c r="A141" s="64" t="s">
        <v>235</v>
      </c>
      <c r="B141" s="64" t="s">
        <v>251</v>
      </c>
      <c r="C141" s="65" t="s">
        <v>1297</v>
      </c>
      <c r="D141" s="66">
        <v>3</v>
      </c>
      <c r="E141" s="67" t="s">
        <v>136</v>
      </c>
      <c r="F141" s="68">
        <v>6</v>
      </c>
      <c r="G141" s="65"/>
      <c r="H141" s="69"/>
      <c r="I141" s="70"/>
      <c r="J141" s="70"/>
      <c r="K141" s="34" t="s">
        <v>65</v>
      </c>
      <c r="L141" s="77">
        <v>141</v>
      </c>
      <c r="M141" s="77"/>
      <c r="N141" s="72"/>
      <c r="O141" s="79" t="s">
        <v>263</v>
      </c>
      <c r="P141" s="81">
        <v>43755.08810185185</v>
      </c>
      <c r="Q141" s="79" t="s">
        <v>267</v>
      </c>
      <c r="R141" s="83" t="s">
        <v>281</v>
      </c>
      <c r="S141" s="79" t="s">
        <v>293</v>
      </c>
      <c r="T141" s="79" t="s">
        <v>251</v>
      </c>
      <c r="U141" s="79"/>
      <c r="V141" s="83" t="s">
        <v>346</v>
      </c>
      <c r="W141" s="81">
        <v>43755.08810185185</v>
      </c>
      <c r="X141" s="85">
        <v>43755</v>
      </c>
      <c r="Y141" s="87" t="s">
        <v>384</v>
      </c>
      <c r="Z141" s="83" t="s">
        <v>423</v>
      </c>
      <c r="AA141" s="79"/>
      <c r="AB141" s="79"/>
      <c r="AC141" s="87" t="s">
        <v>463</v>
      </c>
      <c r="AD141" s="79"/>
      <c r="AE141" s="79" t="b">
        <v>0</v>
      </c>
      <c r="AF141" s="79">
        <v>0</v>
      </c>
      <c r="AG141" s="87" t="s">
        <v>472</v>
      </c>
      <c r="AH141" s="79" t="b">
        <v>0</v>
      </c>
      <c r="AI141" s="79" t="s">
        <v>474</v>
      </c>
      <c r="AJ141" s="79"/>
      <c r="AK141" s="87" t="s">
        <v>472</v>
      </c>
      <c r="AL141" s="79" t="b">
        <v>0</v>
      </c>
      <c r="AM141" s="79">
        <v>15</v>
      </c>
      <c r="AN141" s="87" t="s">
        <v>462</v>
      </c>
      <c r="AO141" s="79" t="s">
        <v>485</v>
      </c>
      <c r="AP141" s="79" t="b">
        <v>0</v>
      </c>
      <c r="AQ141" s="87" t="s">
        <v>462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1</v>
      </c>
      <c r="BF141" s="48"/>
      <c r="BG141" s="49"/>
      <c r="BH141" s="48"/>
      <c r="BI141" s="49"/>
      <c r="BJ141" s="48"/>
      <c r="BK141" s="49"/>
      <c r="BL141" s="48"/>
      <c r="BM141" s="49"/>
      <c r="BN141" s="48"/>
    </row>
    <row r="142" spans="1:66" ht="15">
      <c r="A142" s="64" t="s">
        <v>235</v>
      </c>
      <c r="B142" s="64" t="s">
        <v>252</v>
      </c>
      <c r="C142" s="65" t="s">
        <v>1297</v>
      </c>
      <c r="D142" s="66">
        <v>3</v>
      </c>
      <c r="E142" s="67" t="s">
        <v>136</v>
      </c>
      <c r="F142" s="68">
        <v>6</v>
      </c>
      <c r="G142" s="65"/>
      <c r="H142" s="69"/>
      <c r="I142" s="70"/>
      <c r="J142" s="70"/>
      <c r="K142" s="34" t="s">
        <v>65</v>
      </c>
      <c r="L142" s="77">
        <v>142</v>
      </c>
      <c r="M142" s="77"/>
      <c r="N142" s="72"/>
      <c r="O142" s="79" t="s">
        <v>263</v>
      </c>
      <c r="P142" s="81">
        <v>43755.08810185185</v>
      </c>
      <c r="Q142" s="79" t="s">
        <v>267</v>
      </c>
      <c r="R142" s="83" t="s">
        <v>281</v>
      </c>
      <c r="S142" s="79" t="s">
        <v>293</v>
      </c>
      <c r="T142" s="79" t="s">
        <v>251</v>
      </c>
      <c r="U142" s="79"/>
      <c r="V142" s="83" t="s">
        <v>346</v>
      </c>
      <c r="W142" s="81">
        <v>43755.08810185185</v>
      </c>
      <c r="X142" s="85">
        <v>43755</v>
      </c>
      <c r="Y142" s="87" t="s">
        <v>384</v>
      </c>
      <c r="Z142" s="83" t="s">
        <v>423</v>
      </c>
      <c r="AA142" s="79"/>
      <c r="AB142" s="79"/>
      <c r="AC142" s="87" t="s">
        <v>463</v>
      </c>
      <c r="AD142" s="79"/>
      <c r="AE142" s="79" t="b">
        <v>0</v>
      </c>
      <c r="AF142" s="79">
        <v>0</v>
      </c>
      <c r="AG142" s="87" t="s">
        <v>472</v>
      </c>
      <c r="AH142" s="79" t="b">
        <v>0</v>
      </c>
      <c r="AI142" s="79" t="s">
        <v>474</v>
      </c>
      <c r="AJ142" s="79"/>
      <c r="AK142" s="87" t="s">
        <v>472</v>
      </c>
      <c r="AL142" s="79" t="b">
        <v>0</v>
      </c>
      <c r="AM142" s="79">
        <v>15</v>
      </c>
      <c r="AN142" s="87" t="s">
        <v>462</v>
      </c>
      <c r="AO142" s="79" t="s">
        <v>485</v>
      </c>
      <c r="AP142" s="79" t="b">
        <v>0</v>
      </c>
      <c r="AQ142" s="87" t="s">
        <v>462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1</v>
      </c>
      <c r="BF142" s="48"/>
      <c r="BG142" s="49"/>
      <c r="BH142" s="48"/>
      <c r="BI142" s="49"/>
      <c r="BJ142" s="48"/>
      <c r="BK142" s="49"/>
      <c r="BL142" s="48"/>
      <c r="BM142" s="49"/>
      <c r="BN142" s="48"/>
    </row>
    <row r="143" spans="1:66" ht="15">
      <c r="A143" s="64" t="s">
        <v>235</v>
      </c>
      <c r="B143" s="64" t="s">
        <v>253</v>
      </c>
      <c r="C143" s="65" t="s">
        <v>1297</v>
      </c>
      <c r="D143" s="66">
        <v>3</v>
      </c>
      <c r="E143" s="67" t="s">
        <v>136</v>
      </c>
      <c r="F143" s="68">
        <v>6</v>
      </c>
      <c r="G143" s="65"/>
      <c r="H143" s="69"/>
      <c r="I143" s="70"/>
      <c r="J143" s="70"/>
      <c r="K143" s="34" t="s">
        <v>65</v>
      </c>
      <c r="L143" s="77">
        <v>143</v>
      </c>
      <c r="M143" s="77"/>
      <c r="N143" s="72"/>
      <c r="O143" s="79" t="s">
        <v>263</v>
      </c>
      <c r="P143" s="81">
        <v>43755.08810185185</v>
      </c>
      <c r="Q143" s="79" t="s">
        <v>267</v>
      </c>
      <c r="R143" s="83" t="s">
        <v>281</v>
      </c>
      <c r="S143" s="79" t="s">
        <v>293</v>
      </c>
      <c r="T143" s="79" t="s">
        <v>251</v>
      </c>
      <c r="U143" s="79"/>
      <c r="V143" s="83" t="s">
        <v>346</v>
      </c>
      <c r="W143" s="81">
        <v>43755.08810185185</v>
      </c>
      <c r="X143" s="85">
        <v>43755</v>
      </c>
      <c r="Y143" s="87" t="s">
        <v>384</v>
      </c>
      <c r="Z143" s="83" t="s">
        <v>423</v>
      </c>
      <c r="AA143" s="79"/>
      <c r="AB143" s="79"/>
      <c r="AC143" s="87" t="s">
        <v>463</v>
      </c>
      <c r="AD143" s="79"/>
      <c r="AE143" s="79" t="b">
        <v>0</v>
      </c>
      <c r="AF143" s="79">
        <v>0</v>
      </c>
      <c r="AG143" s="87" t="s">
        <v>472</v>
      </c>
      <c r="AH143" s="79" t="b">
        <v>0</v>
      </c>
      <c r="AI143" s="79" t="s">
        <v>474</v>
      </c>
      <c r="AJ143" s="79"/>
      <c r="AK143" s="87" t="s">
        <v>472</v>
      </c>
      <c r="AL143" s="79" t="b">
        <v>0</v>
      </c>
      <c r="AM143" s="79">
        <v>15</v>
      </c>
      <c r="AN143" s="87" t="s">
        <v>462</v>
      </c>
      <c r="AO143" s="79" t="s">
        <v>485</v>
      </c>
      <c r="AP143" s="79" t="b">
        <v>0</v>
      </c>
      <c r="AQ143" s="87" t="s">
        <v>462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1</v>
      </c>
      <c r="BF143" s="48">
        <v>1</v>
      </c>
      <c r="BG143" s="49">
        <v>3.225806451612903</v>
      </c>
      <c r="BH143" s="48">
        <v>0</v>
      </c>
      <c r="BI143" s="49">
        <v>0</v>
      </c>
      <c r="BJ143" s="48">
        <v>0</v>
      </c>
      <c r="BK143" s="49">
        <v>0</v>
      </c>
      <c r="BL143" s="48">
        <v>30</v>
      </c>
      <c r="BM143" s="49">
        <v>96.7741935483871</v>
      </c>
      <c r="BN143" s="48">
        <v>31</v>
      </c>
    </row>
    <row r="144" spans="1:66" ht="15">
      <c r="A144" s="64" t="s">
        <v>242</v>
      </c>
      <c r="B144" s="64" t="s">
        <v>235</v>
      </c>
      <c r="C144" s="65" t="s">
        <v>1296</v>
      </c>
      <c r="D144" s="66">
        <v>3</v>
      </c>
      <c r="E144" s="67" t="s">
        <v>132</v>
      </c>
      <c r="F144" s="68">
        <v>32</v>
      </c>
      <c r="G144" s="65"/>
      <c r="H144" s="69"/>
      <c r="I144" s="70"/>
      <c r="J144" s="70"/>
      <c r="K144" s="34" t="s">
        <v>65</v>
      </c>
      <c r="L144" s="77">
        <v>144</v>
      </c>
      <c r="M144" s="77"/>
      <c r="N144" s="72"/>
      <c r="O144" s="79" t="s">
        <v>263</v>
      </c>
      <c r="P144" s="81">
        <v>43755.52103009259</v>
      </c>
      <c r="Q144" s="79" t="s">
        <v>267</v>
      </c>
      <c r="R144" s="83" t="s">
        <v>281</v>
      </c>
      <c r="S144" s="79" t="s">
        <v>293</v>
      </c>
      <c r="T144" s="79" t="s">
        <v>251</v>
      </c>
      <c r="U144" s="79"/>
      <c r="V144" s="83" t="s">
        <v>347</v>
      </c>
      <c r="W144" s="81">
        <v>43755.52103009259</v>
      </c>
      <c r="X144" s="85">
        <v>43755</v>
      </c>
      <c r="Y144" s="87" t="s">
        <v>385</v>
      </c>
      <c r="Z144" s="83" t="s">
        <v>424</v>
      </c>
      <c r="AA144" s="79"/>
      <c r="AB144" s="79"/>
      <c r="AC144" s="87" t="s">
        <v>464</v>
      </c>
      <c r="AD144" s="79"/>
      <c r="AE144" s="79" t="b">
        <v>0</v>
      </c>
      <c r="AF144" s="79">
        <v>0</v>
      </c>
      <c r="AG144" s="87" t="s">
        <v>472</v>
      </c>
      <c r="AH144" s="79" t="b">
        <v>0</v>
      </c>
      <c r="AI144" s="79" t="s">
        <v>474</v>
      </c>
      <c r="AJ144" s="79"/>
      <c r="AK144" s="87" t="s">
        <v>472</v>
      </c>
      <c r="AL144" s="79" t="b">
        <v>0</v>
      </c>
      <c r="AM144" s="79">
        <v>15</v>
      </c>
      <c r="AN144" s="87" t="s">
        <v>462</v>
      </c>
      <c r="AO144" s="79" t="s">
        <v>480</v>
      </c>
      <c r="AP144" s="79" t="b">
        <v>0</v>
      </c>
      <c r="AQ144" s="87" t="s">
        <v>462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8"/>
      <c r="BG144" s="49"/>
      <c r="BH144" s="48"/>
      <c r="BI144" s="49"/>
      <c r="BJ144" s="48"/>
      <c r="BK144" s="49"/>
      <c r="BL144" s="48"/>
      <c r="BM144" s="49"/>
      <c r="BN144" s="48"/>
    </row>
    <row r="145" spans="1:66" ht="15">
      <c r="A145" s="64" t="s">
        <v>242</v>
      </c>
      <c r="B145" s="64" t="s">
        <v>250</v>
      </c>
      <c r="C145" s="65" t="s">
        <v>1296</v>
      </c>
      <c r="D145" s="66">
        <v>3</v>
      </c>
      <c r="E145" s="67" t="s">
        <v>132</v>
      </c>
      <c r="F145" s="68">
        <v>32</v>
      </c>
      <c r="G145" s="65"/>
      <c r="H145" s="69"/>
      <c r="I145" s="70"/>
      <c r="J145" s="70"/>
      <c r="K145" s="34" t="s">
        <v>65</v>
      </c>
      <c r="L145" s="77">
        <v>145</v>
      </c>
      <c r="M145" s="77"/>
      <c r="N145" s="72"/>
      <c r="O145" s="79" t="s">
        <v>263</v>
      </c>
      <c r="P145" s="81">
        <v>43755.52103009259</v>
      </c>
      <c r="Q145" s="79" t="s">
        <v>267</v>
      </c>
      <c r="R145" s="83" t="s">
        <v>281</v>
      </c>
      <c r="S145" s="79" t="s">
        <v>293</v>
      </c>
      <c r="T145" s="79" t="s">
        <v>251</v>
      </c>
      <c r="U145" s="79"/>
      <c r="V145" s="83" t="s">
        <v>347</v>
      </c>
      <c r="W145" s="81">
        <v>43755.52103009259</v>
      </c>
      <c r="X145" s="85">
        <v>43755</v>
      </c>
      <c r="Y145" s="87" t="s">
        <v>385</v>
      </c>
      <c r="Z145" s="83" t="s">
        <v>424</v>
      </c>
      <c r="AA145" s="79"/>
      <c r="AB145" s="79"/>
      <c r="AC145" s="87" t="s">
        <v>464</v>
      </c>
      <c r="AD145" s="79"/>
      <c r="AE145" s="79" t="b">
        <v>0</v>
      </c>
      <c r="AF145" s="79">
        <v>0</v>
      </c>
      <c r="AG145" s="87" t="s">
        <v>472</v>
      </c>
      <c r="AH145" s="79" t="b">
        <v>0</v>
      </c>
      <c r="AI145" s="79" t="s">
        <v>474</v>
      </c>
      <c r="AJ145" s="79"/>
      <c r="AK145" s="87" t="s">
        <v>472</v>
      </c>
      <c r="AL145" s="79" t="b">
        <v>0</v>
      </c>
      <c r="AM145" s="79">
        <v>15</v>
      </c>
      <c r="AN145" s="87" t="s">
        <v>462</v>
      </c>
      <c r="AO145" s="79" t="s">
        <v>480</v>
      </c>
      <c r="AP145" s="79" t="b">
        <v>0</v>
      </c>
      <c r="AQ145" s="87" t="s">
        <v>462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242</v>
      </c>
      <c r="B146" s="64" t="s">
        <v>251</v>
      </c>
      <c r="C146" s="65" t="s">
        <v>1296</v>
      </c>
      <c r="D146" s="66">
        <v>3</v>
      </c>
      <c r="E146" s="67" t="s">
        <v>132</v>
      </c>
      <c r="F146" s="68">
        <v>32</v>
      </c>
      <c r="G146" s="65"/>
      <c r="H146" s="69"/>
      <c r="I146" s="70"/>
      <c r="J146" s="70"/>
      <c r="K146" s="34" t="s">
        <v>65</v>
      </c>
      <c r="L146" s="77">
        <v>146</v>
      </c>
      <c r="M146" s="77"/>
      <c r="N146" s="72"/>
      <c r="O146" s="79" t="s">
        <v>263</v>
      </c>
      <c r="P146" s="81">
        <v>43755.52103009259</v>
      </c>
      <c r="Q146" s="79" t="s">
        <v>267</v>
      </c>
      <c r="R146" s="83" t="s">
        <v>281</v>
      </c>
      <c r="S146" s="79" t="s">
        <v>293</v>
      </c>
      <c r="T146" s="79" t="s">
        <v>251</v>
      </c>
      <c r="U146" s="79"/>
      <c r="V146" s="83" t="s">
        <v>347</v>
      </c>
      <c r="W146" s="81">
        <v>43755.52103009259</v>
      </c>
      <c r="X146" s="85">
        <v>43755</v>
      </c>
      <c r="Y146" s="87" t="s">
        <v>385</v>
      </c>
      <c r="Z146" s="83" t="s">
        <v>424</v>
      </c>
      <c r="AA146" s="79"/>
      <c r="AB146" s="79"/>
      <c r="AC146" s="87" t="s">
        <v>464</v>
      </c>
      <c r="AD146" s="79"/>
      <c r="AE146" s="79" t="b">
        <v>0</v>
      </c>
      <c r="AF146" s="79">
        <v>0</v>
      </c>
      <c r="AG146" s="87" t="s">
        <v>472</v>
      </c>
      <c r="AH146" s="79" t="b">
        <v>0</v>
      </c>
      <c r="AI146" s="79" t="s">
        <v>474</v>
      </c>
      <c r="AJ146" s="79"/>
      <c r="AK146" s="87" t="s">
        <v>472</v>
      </c>
      <c r="AL146" s="79" t="b">
        <v>0</v>
      </c>
      <c r="AM146" s="79">
        <v>15</v>
      </c>
      <c r="AN146" s="87" t="s">
        <v>462</v>
      </c>
      <c r="AO146" s="79" t="s">
        <v>480</v>
      </c>
      <c r="AP146" s="79" t="b">
        <v>0</v>
      </c>
      <c r="AQ146" s="87" t="s">
        <v>462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242</v>
      </c>
      <c r="B147" s="64" t="s">
        <v>253</v>
      </c>
      <c r="C147" s="65" t="s">
        <v>1296</v>
      </c>
      <c r="D147" s="66">
        <v>3</v>
      </c>
      <c r="E147" s="67" t="s">
        <v>132</v>
      </c>
      <c r="F147" s="68">
        <v>32</v>
      </c>
      <c r="G147" s="65"/>
      <c r="H147" s="69"/>
      <c r="I147" s="70"/>
      <c r="J147" s="70"/>
      <c r="K147" s="34" t="s">
        <v>65</v>
      </c>
      <c r="L147" s="77">
        <v>147</v>
      </c>
      <c r="M147" s="77"/>
      <c r="N147" s="72"/>
      <c r="O147" s="79" t="s">
        <v>263</v>
      </c>
      <c r="P147" s="81">
        <v>43755.52103009259</v>
      </c>
      <c r="Q147" s="79" t="s">
        <v>267</v>
      </c>
      <c r="R147" s="83" t="s">
        <v>281</v>
      </c>
      <c r="S147" s="79" t="s">
        <v>293</v>
      </c>
      <c r="T147" s="79" t="s">
        <v>251</v>
      </c>
      <c r="U147" s="79"/>
      <c r="V147" s="83" t="s">
        <v>347</v>
      </c>
      <c r="W147" s="81">
        <v>43755.52103009259</v>
      </c>
      <c r="X147" s="85">
        <v>43755</v>
      </c>
      <c r="Y147" s="87" t="s">
        <v>385</v>
      </c>
      <c r="Z147" s="83" t="s">
        <v>424</v>
      </c>
      <c r="AA147" s="79"/>
      <c r="AB147" s="79"/>
      <c r="AC147" s="87" t="s">
        <v>464</v>
      </c>
      <c r="AD147" s="79"/>
      <c r="AE147" s="79" t="b">
        <v>0</v>
      </c>
      <c r="AF147" s="79">
        <v>0</v>
      </c>
      <c r="AG147" s="87" t="s">
        <v>472</v>
      </c>
      <c r="AH147" s="79" t="b">
        <v>0</v>
      </c>
      <c r="AI147" s="79" t="s">
        <v>474</v>
      </c>
      <c r="AJ147" s="79"/>
      <c r="AK147" s="87" t="s">
        <v>472</v>
      </c>
      <c r="AL147" s="79" t="b">
        <v>0</v>
      </c>
      <c r="AM147" s="79">
        <v>15</v>
      </c>
      <c r="AN147" s="87" t="s">
        <v>462</v>
      </c>
      <c r="AO147" s="79" t="s">
        <v>480</v>
      </c>
      <c r="AP147" s="79" t="b">
        <v>0</v>
      </c>
      <c r="AQ147" s="87" t="s">
        <v>462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242</v>
      </c>
      <c r="B148" s="64" t="s">
        <v>252</v>
      </c>
      <c r="C148" s="65" t="s">
        <v>1296</v>
      </c>
      <c r="D148" s="66">
        <v>3</v>
      </c>
      <c r="E148" s="67" t="s">
        <v>132</v>
      </c>
      <c r="F148" s="68">
        <v>32</v>
      </c>
      <c r="G148" s="65"/>
      <c r="H148" s="69"/>
      <c r="I148" s="70"/>
      <c r="J148" s="70"/>
      <c r="K148" s="34" t="s">
        <v>65</v>
      </c>
      <c r="L148" s="77">
        <v>148</v>
      </c>
      <c r="M148" s="77"/>
      <c r="N148" s="72"/>
      <c r="O148" s="79" t="s">
        <v>263</v>
      </c>
      <c r="P148" s="81">
        <v>43755.52103009259</v>
      </c>
      <c r="Q148" s="79" t="s">
        <v>267</v>
      </c>
      <c r="R148" s="83" t="s">
        <v>281</v>
      </c>
      <c r="S148" s="79" t="s">
        <v>293</v>
      </c>
      <c r="T148" s="79" t="s">
        <v>251</v>
      </c>
      <c r="U148" s="79"/>
      <c r="V148" s="83" t="s">
        <v>347</v>
      </c>
      <c r="W148" s="81">
        <v>43755.52103009259</v>
      </c>
      <c r="X148" s="85">
        <v>43755</v>
      </c>
      <c r="Y148" s="87" t="s">
        <v>385</v>
      </c>
      <c r="Z148" s="83" t="s">
        <v>424</v>
      </c>
      <c r="AA148" s="79"/>
      <c r="AB148" s="79"/>
      <c r="AC148" s="87" t="s">
        <v>464</v>
      </c>
      <c r="AD148" s="79"/>
      <c r="AE148" s="79" t="b">
        <v>0</v>
      </c>
      <c r="AF148" s="79">
        <v>0</v>
      </c>
      <c r="AG148" s="87" t="s">
        <v>472</v>
      </c>
      <c r="AH148" s="79" t="b">
        <v>0</v>
      </c>
      <c r="AI148" s="79" t="s">
        <v>474</v>
      </c>
      <c r="AJ148" s="79"/>
      <c r="AK148" s="87" t="s">
        <v>472</v>
      </c>
      <c r="AL148" s="79" t="b">
        <v>0</v>
      </c>
      <c r="AM148" s="79">
        <v>15</v>
      </c>
      <c r="AN148" s="87" t="s">
        <v>462</v>
      </c>
      <c r="AO148" s="79" t="s">
        <v>480</v>
      </c>
      <c r="AP148" s="79" t="b">
        <v>0</v>
      </c>
      <c r="AQ148" s="87" t="s">
        <v>462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1</v>
      </c>
      <c r="BG148" s="49">
        <v>3.225806451612903</v>
      </c>
      <c r="BH148" s="48">
        <v>0</v>
      </c>
      <c r="BI148" s="49">
        <v>0</v>
      </c>
      <c r="BJ148" s="48">
        <v>0</v>
      </c>
      <c r="BK148" s="49">
        <v>0</v>
      </c>
      <c r="BL148" s="48">
        <v>30</v>
      </c>
      <c r="BM148" s="49">
        <v>96.7741935483871</v>
      </c>
      <c r="BN148" s="48">
        <v>31</v>
      </c>
    </row>
    <row r="149" spans="1:66" ht="15">
      <c r="A149" s="64" t="s">
        <v>243</v>
      </c>
      <c r="B149" s="64" t="s">
        <v>243</v>
      </c>
      <c r="C149" s="65" t="s">
        <v>1296</v>
      </c>
      <c r="D149" s="66">
        <v>3</v>
      </c>
      <c r="E149" s="67" t="s">
        <v>132</v>
      </c>
      <c r="F149" s="68">
        <v>32</v>
      </c>
      <c r="G149" s="65"/>
      <c r="H149" s="69"/>
      <c r="I149" s="70"/>
      <c r="J149" s="70"/>
      <c r="K149" s="34" t="s">
        <v>65</v>
      </c>
      <c r="L149" s="77">
        <v>149</v>
      </c>
      <c r="M149" s="77"/>
      <c r="N149" s="72"/>
      <c r="O149" s="79" t="s">
        <v>176</v>
      </c>
      <c r="P149" s="81">
        <v>43755.97605324074</v>
      </c>
      <c r="Q149" s="79" t="s">
        <v>275</v>
      </c>
      <c r="R149" s="83" t="s">
        <v>287</v>
      </c>
      <c r="S149" s="79" t="s">
        <v>291</v>
      </c>
      <c r="T149" s="79" t="s">
        <v>251</v>
      </c>
      <c r="U149" s="79"/>
      <c r="V149" s="83" t="s">
        <v>348</v>
      </c>
      <c r="W149" s="81">
        <v>43755.97605324074</v>
      </c>
      <c r="X149" s="85">
        <v>43755</v>
      </c>
      <c r="Y149" s="87" t="s">
        <v>386</v>
      </c>
      <c r="Z149" s="83" t="s">
        <v>425</v>
      </c>
      <c r="AA149" s="79"/>
      <c r="AB149" s="79"/>
      <c r="AC149" s="87" t="s">
        <v>465</v>
      </c>
      <c r="AD149" s="79"/>
      <c r="AE149" s="79" t="b">
        <v>0</v>
      </c>
      <c r="AF149" s="79">
        <v>4</v>
      </c>
      <c r="AG149" s="87" t="s">
        <v>472</v>
      </c>
      <c r="AH149" s="79" t="b">
        <v>0</v>
      </c>
      <c r="AI149" s="79" t="s">
        <v>477</v>
      </c>
      <c r="AJ149" s="79"/>
      <c r="AK149" s="87" t="s">
        <v>472</v>
      </c>
      <c r="AL149" s="79" t="b">
        <v>0</v>
      </c>
      <c r="AM149" s="79">
        <v>0</v>
      </c>
      <c r="AN149" s="87" t="s">
        <v>472</v>
      </c>
      <c r="AO149" s="79" t="s">
        <v>479</v>
      </c>
      <c r="AP149" s="79" t="b">
        <v>0</v>
      </c>
      <c r="AQ149" s="87" t="s">
        <v>465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8">
        <v>0</v>
      </c>
      <c r="BG149" s="49">
        <v>0</v>
      </c>
      <c r="BH149" s="48">
        <v>0</v>
      </c>
      <c r="BI149" s="49">
        <v>0</v>
      </c>
      <c r="BJ149" s="48">
        <v>0</v>
      </c>
      <c r="BK149" s="49">
        <v>0</v>
      </c>
      <c r="BL149" s="48">
        <v>18</v>
      </c>
      <c r="BM149" s="49">
        <v>100</v>
      </c>
      <c r="BN149" s="48">
        <v>18</v>
      </c>
    </row>
    <row r="150" spans="1:66" ht="15">
      <c r="A150" s="64" t="s">
        <v>244</v>
      </c>
      <c r="B150" s="64" t="s">
        <v>245</v>
      </c>
      <c r="C150" s="65" t="s">
        <v>1296</v>
      </c>
      <c r="D150" s="66">
        <v>3</v>
      </c>
      <c r="E150" s="67" t="s">
        <v>132</v>
      </c>
      <c r="F150" s="68">
        <v>32</v>
      </c>
      <c r="G150" s="65"/>
      <c r="H150" s="69"/>
      <c r="I150" s="70"/>
      <c r="J150" s="70"/>
      <c r="K150" s="34" t="s">
        <v>65</v>
      </c>
      <c r="L150" s="77">
        <v>150</v>
      </c>
      <c r="M150" s="77"/>
      <c r="N150" s="72"/>
      <c r="O150" s="79" t="s">
        <v>262</v>
      </c>
      <c r="P150" s="81">
        <v>43758.153020833335</v>
      </c>
      <c r="Q150" s="79" t="s">
        <v>276</v>
      </c>
      <c r="R150" s="79"/>
      <c r="S150" s="79"/>
      <c r="T150" s="79" t="s">
        <v>310</v>
      </c>
      <c r="U150" s="79"/>
      <c r="V150" s="83" t="s">
        <v>349</v>
      </c>
      <c r="W150" s="81">
        <v>43758.153020833335</v>
      </c>
      <c r="X150" s="85">
        <v>43758</v>
      </c>
      <c r="Y150" s="87" t="s">
        <v>387</v>
      </c>
      <c r="Z150" s="83" t="s">
        <v>426</v>
      </c>
      <c r="AA150" s="79"/>
      <c r="AB150" s="79"/>
      <c r="AC150" s="87" t="s">
        <v>466</v>
      </c>
      <c r="AD150" s="79"/>
      <c r="AE150" s="79" t="b">
        <v>0</v>
      </c>
      <c r="AF150" s="79">
        <v>0</v>
      </c>
      <c r="AG150" s="87" t="s">
        <v>472</v>
      </c>
      <c r="AH150" s="79" t="b">
        <v>0</v>
      </c>
      <c r="AI150" s="79" t="s">
        <v>474</v>
      </c>
      <c r="AJ150" s="79"/>
      <c r="AK150" s="87" t="s">
        <v>472</v>
      </c>
      <c r="AL150" s="79" t="b">
        <v>0</v>
      </c>
      <c r="AM150" s="79">
        <v>1</v>
      </c>
      <c r="AN150" s="87" t="s">
        <v>467</v>
      </c>
      <c r="AO150" s="79" t="s">
        <v>244</v>
      </c>
      <c r="AP150" s="79" t="b">
        <v>0</v>
      </c>
      <c r="AQ150" s="87" t="s">
        <v>467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244</v>
      </c>
      <c r="B151" s="64" t="s">
        <v>257</v>
      </c>
      <c r="C151" s="65" t="s">
        <v>1296</v>
      </c>
      <c r="D151" s="66">
        <v>3</v>
      </c>
      <c r="E151" s="67" t="s">
        <v>132</v>
      </c>
      <c r="F151" s="68">
        <v>32</v>
      </c>
      <c r="G151" s="65"/>
      <c r="H151" s="69"/>
      <c r="I151" s="70"/>
      <c r="J151" s="70"/>
      <c r="K151" s="34" t="s">
        <v>65</v>
      </c>
      <c r="L151" s="77">
        <v>151</v>
      </c>
      <c r="M151" s="77"/>
      <c r="N151" s="72"/>
      <c r="O151" s="79" t="s">
        <v>263</v>
      </c>
      <c r="P151" s="81">
        <v>43758.153020833335</v>
      </c>
      <c r="Q151" s="79" t="s">
        <v>276</v>
      </c>
      <c r="R151" s="79"/>
      <c r="S151" s="79"/>
      <c r="T151" s="79" t="s">
        <v>310</v>
      </c>
      <c r="U151" s="79"/>
      <c r="V151" s="83" t="s">
        <v>349</v>
      </c>
      <c r="W151" s="81">
        <v>43758.153020833335</v>
      </c>
      <c r="X151" s="85">
        <v>43758</v>
      </c>
      <c r="Y151" s="87" t="s">
        <v>387</v>
      </c>
      <c r="Z151" s="83" t="s">
        <v>426</v>
      </c>
      <c r="AA151" s="79"/>
      <c r="AB151" s="79"/>
      <c r="AC151" s="87" t="s">
        <v>466</v>
      </c>
      <c r="AD151" s="79"/>
      <c r="AE151" s="79" t="b">
        <v>0</v>
      </c>
      <c r="AF151" s="79">
        <v>0</v>
      </c>
      <c r="AG151" s="87" t="s">
        <v>472</v>
      </c>
      <c r="AH151" s="79" t="b">
        <v>0</v>
      </c>
      <c r="AI151" s="79" t="s">
        <v>474</v>
      </c>
      <c r="AJ151" s="79"/>
      <c r="AK151" s="87" t="s">
        <v>472</v>
      </c>
      <c r="AL151" s="79" t="b">
        <v>0</v>
      </c>
      <c r="AM151" s="79">
        <v>1</v>
      </c>
      <c r="AN151" s="87" t="s">
        <v>467</v>
      </c>
      <c r="AO151" s="79" t="s">
        <v>244</v>
      </c>
      <c r="AP151" s="79" t="b">
        <v>0</v>
      </c>
      <c r="AQ151" s="87" t="s">
        <v>467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244</v>
      </c>
      <c r="B152" s="64" t="s">
        <v>258</v>
      </c>
      <c r="C152" s="65" t="s">
        <v>1296</v>
      </c>
      <c r="D152" s="66">
        <v>3</v>
      </c>
      <c r="E152" s="67" t="s">
        <v>132</v>
      </c>
      <c r="F152" s="68">
        <v>32</v>
      </c>
      <c r="G152" s="65"/>
      <c r="H152" s="69"/>
      <c r="I152" s="70"/>
      <c r="J152" s="70"/>
      <c r="K152" s="34" t="s">
        <v>65</v>
      </c>
      <c r="L152" s="77">
        <v>152</v>
      </c>
      <c r="M152" s="77"/>
      <c r="N152" s="72"/>
      <c r="O152" s="79" t="s">
        <v>263</v>
      </c>
      <c r="P152" s="81">
        <v>43758.153020833335</v>
      </c>
      <c r="Q152" s="79" t="s">
        <v>276</v>
      </c>
      <c r="R152" s="79"/>
      <c r="S152" s="79"/>
      <c r="T152" s="79" t="s">
        <v>310</v>
      </c>
      <c r="U152" s="79"/>
      <c r="V152" s="83" t="s">
        <v>349</v>
      </c>
      <c r="W152" s="81">
        <v>43758.153020833335</v>
      </c>
      <c r="X152" s="85">
        <v>43758</v>
      </c>
      <c r="Y152" s="87" t="s">
        <v>387</v>
      </c>
      <c r="Z152" s="83" t="s">
        <v>426</v>
      </c>
      <c r="AA152" s="79"/>
      <c r="AB152" s="79"/>
      <c r="AC152" s="87" t="s">
        <v>466</v>
      </c>
      <c r="AD152" s="79"/>
      <c r="AE152" s="79" t="b">
        <v>0</v>
      </c>
      <c r="AF152" s="79">
        <v>0</v>
      </c>
      <c r="AG152" s="87" t="s">
        <v>472</v>
      </c>
      <c r="AH152" s="79" t="b">
        <v>0</v>
      </c>
      <c r="AI152" s="79" t="s">
        <v>474</v>
      </c>
      <c r="AJ152" s="79"/>
      <c r="AK152" s="87" t="s">
        <v>472</v>
      </c>
      <c r="AL152" s="79" t="b">
        <v>0</v>
      </c>
      <c r="AM152" s="79">
        <v>1</v>
      </c>
      <c r="AN152" s="87" t="s">
        <v>467</v>
      </c>
      <c r="AO152" s="79" t="s">
        <v>244</v>
      </c>
      <c r="AP152" s="79" t="b">
        <v>0</v>
      </c>
      <c r="AQ152" s="87" t="s">
        <v>467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v>0</v>
      </c>
      <c r="BG152" s="49">
        <v>0</v>
      </c>
      <c r="BH152" s="48">
        <v>1</v>
      </c>
      <c r="BI152" s="49">
        <v>4</v>
      </c>
      <c r="BJ152" s="48">
        <v>0</v>
      </c>
      <c r="BK152" s="49">
        <v>0</v>
      </c>
      <c r="BL152" s="48">
        <v>24</v>
      </c>
      <c r="BM152" s="49">
        <v>96</v>
      </c>
      <c r="BN152" s="48">
        <v>25</v>
      </c>
    </row>
    <row r="153" spans="1:66" ht="15">
      <c r="A153" s="64" t="s">
        <v>245</v>
      </c>
      <c r="B153" s="64" t="s">
        <v>257</v>
      </c>
      <c r="C153" s="65" t="s">
        <v>1296</v>
      </c>
      <c r="D153" s="66">
        <v>3</v>
      </c>
      <c r="E153" s="67" t="s">
        <v>132</v>
      </c>
      <c r="F153" s="68">
        <v>32</v>
      </c>
      <c r="G153" s="65"/>
      <c r="H153" s="69"/>
      <c r="I153" s="70"/>
      <c r="J153" s="70"/>
      <c r="K153" s="34" t="s">
        <v>65</v>
      </c>
      <c r="L153" s="77">
        <v>153</v>
      </c>
      <c r="M153" s="77"/>
      <c r="N153" s="72"/>
      <c r="O153" s="79" t="s">
        <v>263</v>
      </c>
      <c r="P153" s="81">
        <v>43758.15278935185</v>
      </c>
      <c r="Q153" s="79" t="s">
        <v>276</v>
      </c>
      <c r="R153" s="83" t="s">
        <v>288</v>
      </c>
      <c r="S153" s="79" t="s">
        <v>298</v>
      </c>
      <c r="T153" s="79" t="s">
        <v>311</v>
      </c>
      <c r="U153" s="83" t="s">
        <v>323</v>
      </c>
      <c r="V153" s="83" t="s">
        <v>323</v>
      </c>
      <c r="W153" s="81">
        <v>43758.15278935185</v>
      </c>
      <c r="X153" s="85">
        <v>43758</v>
      </c>
      <c r="Y153" s="87" t="s">
        <v>388</v>
      </c>
      <c r="Z153" s="83" t="s">
        <v>427</v>
      </c>
      <c r="AA153" s="79"/>
      <c r="AB153" s="79"/>
      <c r="AC153" s="87" t="s">
        <v>467</v>
      </c>
      <c r="AD153" s="79"/>
      <c r="AE153" s="79" t="b">
        <v>0</v>
      </c>
      <c r="AF153" s="79">
        <v>1</v>
      </c>
      <c r="AG153" s="87" t="s">
        <v>472</v>
      </c>
      <c r="AH153" s="79" t="b">
        <v>0</v>
      </c>
      <c r="AI153" s="79" t="s">
        <v>474</v>
      </c>
      <c r="AJ153" s="79"/>
      <c r="AK153" s="87" t="s">
        <v>472</v>
      </c>
      <c r="AL153" s="79" t="b">
        <v>0</v>
      </c>
      <c r="AM153" s="79">
        <v>1</v>
      </c>
      <c r="AN153" s="87" t="s">
        <v>472</v>
      </c>
      <c r="AO153" s="79" t="s">
        <v>488</v>
      </c>
      <c r="AP153" s="79" t="b">
        <v>0</v>
      </c>
      <c r="AQ153" s="87" t="s">
        <v>467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245</v>
      </c>
      <c r="B154" s="64" t="s">
        <v>258</v>
      </c>
      <c r="C154" s="65" t="s">
        <v>1296</v>
      </c>
      <c r="D154" s="66">
        <v>3</v>
      </c>
      <c r="E154" s="67" t="s">
        <v>132</v>
      </c>
      <c r="F154" s="68">
        <v>32</v>
      </c>
      <c r="G154" s="65"/>
      <c r="H154" s="69"/>
      <c r="I154" s="70"/>
      <c r="J154" s="70"/>
      <c r="K154" s="34" t="s">
        <v>65</v>
      </c>
      <c r="L154" s="77">
        <v>154</v>
      </c>
      <c r="M154" s="77"/>
      <c r="N154" s="72"/>
      <c r="O154" s="79" t="s">
        <v>263</v>
      </c>
      <c r="P154" s="81">
        <v>43758.15278935185</v>
      </c>
      <c r="Q154" s="79" t="s">
        <v>276</v>
      </c>
      <c r="R154" s="83" t="s">
        <v>288</v>
      </c>
      <c r="S154" s="79" t="s">
        <v>298</v>
      </c>
      <c r="T154" s="79" t="s">
        <v>311</v>
      </c>
      <c r="U154" s="83" t="s">
        <v>323</v>
      </c>
      <c r="V154" s="83" t="s">
        <v>323</v>
      </c>
      <c r="W154" s="81">
        <v>43758.15278935185</v>
      </c>
      <c r="X154" s="85">
        <v>43758</v>
      </c>
      <c r="Y154" s="87" t="s">
        <v>388</v>
      </c>
      <c r="Z154" s="83" t="s">
        <v>427</v>
      </c>
      <c r="AA154" s="79"/>
      <c r="AB154" s="79"/>
      <c r="AC154" s="87" t="s">
        <v>467</v>
      </c>
      <c r="AD154" s="79"/>
      <c r="AE154" s="79" t="b">
        <v>0</v>
      </c>
      <c r="AF154" s="79">
        <v>1</v>
      </c>
      <c r="AG154" s="87" t="s">
        <v>472</v>
      </c>
      <c r="AH154" s="79" t="b">
        <v>0</v>
      </c>
      <c r="AI154" s="79" t="s">
        <v>474</v>
      </c>
      <c r="AJ154" s="79"/>
      <c r="AK154" s="87" t="s">
        <v>472</v>
      </c>
      <c r="AL154" s="79" t="b">
        <v>0</v>
      </c>
      <c r="AM154" s="79">
        <v>1</v>
      </c>
      <c r="AN154" s="87" t="s">
        <v>472</v>
      </c>
      <c r="AO154" s="79" t="s">
        <v>488</v>
      </c>
      <c r="AP154" s="79" t="b">
        <v>0</v>
      </c>
      <c r="AQ154" s="87" t="s">
        <v>467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0</v>
      </c>
      <c r="BG154" s="49">
        <v>0</v>
      </c>
      <c r="BH154" s="48">
        <v>1</v>
      </c>
      <c r="BI154" s="49">
        <v>4</v>
      </c>
      <c r="BJ154" s="48">
        <v>0</v>
      </c>
      <c r="BK154" s="49">
        <v>0</v>
      </c>
      <c r="BL154" s="48">
        <v>24</v>
      </c>
      <c r="BM154" s="49">
        <v>96</v>
      </c>
      <c r="BN154" s="48">
        <v>25</v>
      </c>
    </row>
    <row r="155" spans="1:66" ht="15">
      <c r="A155" s="64" t="s">
        <v>246</v>
      </c>
      <c r="B155" s="64" t="s">
        <v>245</v>
      </c>
      <c r="C155" s="65" t="s">
        <v>1296</v>
      </c>
      <c r="D155" s="66">
        <v>3</v>
      </c>
      <c r="E155" s="67" t="s">
        <v>132</v>
      </c>
      <c r="F155" s="68">
        <v>32</v>
      </c>
      <c r="G155" s="65"/>
      <c r="H155" s="69"/>
      <c r="I155" s="70"/>
      <c r="J155" s="70"/>
      <c r="K155" s="34" t="s">
        <v>65</v>
      </c>
      <c r="L155" s="77">
        <v>155</v>
      </c>
      <c r="M155" s="77"/>
      <c r="N155" s="72"/>
      <c r="O155" s="79" t="s">
        <v>262</v>
      </c>
      <c r="P155" s="81">
        <v>43758.67453703703</v>
      </c>
      <c r="Q155" s="79" t="s">
        <v>277</v>
      </c>
      <c r="R155" s="83" t="s">
        <v>289</v>
      </c>
      <c r="S155" s="79" t="s">
        <v>298</v>
      </c>
      <c r="T155" s="79" t="s">
        <v>312</v>
      </c>
      <c r="U155" s="79"/>
      <c r="V155" s="83" t="s">
        <v>350</v>
      </c>
      <c r="W155" s="81">
        <v>43758.67453703703</v>
      </c>
      <c r="X155" s="85">
        <v>43758</v>
      </c>
      <c r="Y155" s="87" t="s">
        <v>389</v>
      </c>
      <c r="Z155" s="83" t="s">
        <v>428</v>
      </c>
      <c r="AA155" s="79"/>
      <c r="AB155" s="79"/>
      <c r="AC155" s="87" t="s">
        <v>468</v>
      </c>
      <c r="AD155" s="79"/>
      <c r="AE155" s="79" t="b">
        <v>0</v>
      </c>
      <c r="AF155" s="79">
        <v>0</v>
      </c>
      <c r="AG155" s="87" t="s">
        <v>472</v>
      </c>
      <c r="AH155" s="79" t="b">
        <v>0</v>
      </c>
      <c r="AI155" s="79" t="s">
        <v>474</v>
      </c>
      <c r="AJ155" s="79"/>
      <c r="AK155" s="87" t="s">
        <v>472</v>
      </c>
      <c r="AL155" s="79" t="b">
        <v>0</v>
      </c>
      <c r="AM155" s="79">
        <v>2</v>
      </c>
      <c r="AN155" s="87" t="s">
        <v>470</v>
      </c>
      <c r="AO155" s="79" t="s">
        <v>483</v>
      </c>
      <c r="AP155" s="79" t="b">
        <v>0</v>
      </c>
      <c r="AQ155" s="87" t="s">
        <v>470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246</v>
      </c>
      <c r="B156" s="64" t="s">
        <v>259</v>
      </c>
      <c r="C156" s="65" t="s">
        <v>1296</v>
      </c>
      <c r="D156" s="66">
        <v>3</v>
      </c>
      <c r="E156" s="67" t="s">
        <v>132</v>
      </c>
      <c r="F156" s="68">
        <v>32</v>
      </c>
      <c r="G156" s="65"/>
      <c r="H156" s="69"/>
      <c r="I156" s="70"/>
      <c r="J156" s="70"/>
      <c r="K156" s="34" t="s">
        <v>65</v>
      </c>
      <c r="L156" s="77">
        <v>156</v>
      </c>
      <c r="M156" s="77"/>
      <c r="N156" s="72"/>
      <c r="O156" s="79" t="s">
        <v>263</v>
      </c>
      <c r="P156" s="81">
        <v>43758.67453703703</v>
      </c>
      <c r="Q156" s="79" t="s">
        <v>277</v>
      </c>
      <c r="R156" s="83" t="s">
        <v>289</v>
      </c>
      <c r="S156" s="79" t="s">
        <v>298</v>
      </c>
      <c r="T156" s="79" t="s">
        <v>312</v>
      </c>
      <c r="U156" s="79"/>
      <c r="V156" s="83" t="s">
        <v>350</v>
      </c>
      <c r="W156" s="81">
        <v>43758.67453703703</v>
      </c>
      <c r="X156" s="85">
        <v>43758</v>
      </c>
      <c r="Y156" s="87" t="s">
        <v>389</v>
      </c>
      <c r="Z156" s="83" t="s">
        <v>428</v>
      </c>
      <c r="AA156" s="79"/>
      <c r="AB156" s="79"/>
      <c r="AC156" s="87" t="s">
        <v>468</v>
      </c>
      <c r="AD156" s="79"/>
      <c r="AE156" s="79" t="b">
        <v>0</v>
      </c>
      <c r="AF156" s="79">
        <v>0</v>
      </c>
      <c r="AG156" s="87" t="s">
        <v>472</v>
      </c>
      <c r="AH156" s="79" t="b">
        <v>0</v>
      </c>
      <c r="AI156" s="79" t="s">
        <v>474</v>
      </c>
      <c r="AJ156" s="79"/>
      <c r="AK156" s="87" t="s">
        <v>472</v>
      </c>
      <c r="AL156" s="79" t="b">
        <v>0</v>
      </c>
      <c r="AM156" s="79">
        <v>2</v>
      </c>
      <c r="AN156" s="87" t="s">
        <v>470</v>
      </c>
      <c r="AO156" s="79" t="s">
        <v>483</v>
      </c>
      <c r="AP156" s="79" t="b">
        <v>0</v>
      </c>
      <c r="AQ156" s="87" t="s">
        <v>470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246</v>
      </c>
      <c r="B157" s="64" t="s">
        <v>260</v>
      </c>
      <c r="C157" s="65" t="s">
        <v>1296</v>
      </c>
      <c r="D157" s="66">
        <v>3</v>
      </c>
      <c r="E157" s="67" t="s">
        <v>132</v>
      </c>
      <c r="F157" s="68">
        <v>32</v>
      </c>
      <c r="G157" s="65"/>
      <c r="H157" s="69"/>
      <c r="I157" s="70"/>
      <c r="J157" s="70"/>
      <c r="K157" s="34" t="s">
        <v>65</v>
      </c>
      <c r="L157" s="77">
        <v>157</v>
      </c>
      <c r="M157" s="77"/>
      <c r="N157" s="72"/>
      <c r="O157" s="79" t="s">
        <v>263</v>
      </c>
      <c r="P157" s="81">
        <v>43758.67453703703</v>
      </c>
      <c r="Q157" s="79" t="s">
        <v>277</v>
      </c>
      <c r="R157" s="83" t="s">
        <v>289</v>
      </c>
      <c r="S157" s="79" t="s">
        <v>298</v>
      </c>
      <c r="T157" s="79" t="s">
        <v>312</v>
      </c>
      <c r="U157" s="79"/>
      <c r="V157" s="83" t="s">
        <v>350</v>
      </c>
      <c r="W157" s="81">
        <v>43758.67453703703</v>
      </c>
      <c r="X157" s="85">
        <v>43758</v>
      </c>
      <c r="Y157" s="87" t="s">
        <v>389</v>
      </c>
      <c r="Z157" s="83" t="s">
        <v>428</v>
      </c>
      <c r="AA157" s="79"/>
      <c r="AB157" s="79"/>
      <c r="AC157" s="87" t="s">
        <v>468</v>
      </c>
      <c r="AD157" s="79"/>
      <c r="AE157" s="79" t="b">
        <v>0</v>
      </c>
      <c r="AF157" s="79">
        <v>0</v>
      </c>
      <c r="AG157" s="87" t="s">
        <v>472</v>
      </c>
      <c r="AH157" s="79" t="b">
        <v>0</v>
      </c>
      <c r="AI157" s="79" t="s">
        <v>474</v>
      </c>
      <c r="AJ157" s="79"/>
      <c r="AK157" s="87" t="s">
        <v>472</v>
      </c>
      <c r="AL157" s="79" t="b">
        <v>0</v>
      </c>
      <c r="AM157" s="79">
        <v>2</v>
      </c>
      <c r="AN157" s="87" t="s">
        <v>470</v>
      </c>
      <c r="AO157" s="79" t="s">
        <v>483</v>
      </c>
      <c r="AP157" s="79" t="b">
        <v>0</v>
      </c>
      <c r="AQ157" s="87" t="s">
        <v>470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246</v>
      </c>
      <c r="B158" s="64" t="s">
        <v>261</v>
      </c>
      <c r="C158" s="65" t="s">
        <v>1296</v>
      </c>
      <c r="D158" s="66">
        <v>3</v>
      </c>
      <c r="E158" s="67" t="s">
        <v>132</v>
      </c>
      <c r="F158" s="68">
        <v>32</v>
      </c>
      <c r="G158" s="65"/>
      <c r="H158" s="69"/>
      <c r="I158" s="70"/>
      <c r="J158" s="70"/>
      <c r="K158" s="34" t="s">
        <v>65</v>
      </c>
      <c r="L158" s="77">
        <v>158</v>
      </c>
      <c r="M158" s="77"/>
      <c r="N158" s="72"/>
      <c r="O158" s="79" t="s">
        <v>263</v>
      </c>
      <c r="P158" s="81">
        <v>43758.67453703703</v>
      </c>
      <c r="Q158" s="79" t="s">
        <v>277</v>
      </c>
      <c r="R158" s="83" t="s">
        <v>289</v>
      </c>
      <c r="S158" s="79" t="s">
        <v>298</v>
      </c>
      <c r="T158" s="79" t="s">
        <v>312</v>
      </c>
      <c r="U158" s="79"/>
      <c r="V158" s="83" t="s">
        <v>350</v>
      </c>
      <c r="W158" s="81">
        <v>43758.67453703703</v>
      </c>
      <c r="X158" s="85">
        <v>43758</v>
      </c>
      <c r="Y158" s="87" t="s">
        <v>389</v>
      </c>
      <c r="Z158" s="83" t="s">
        <v>428</v>
      </c>
      <c r="AA158" s="79"/>
      <c r="AB158" s="79"/>
      <c r="AC158" s="87" t="s">
        <v>468</v>
      </c>
      <c r="AD158" s="79"/>
      <c r="AE158" s="79" t="b">
        <v>0</v>
      </c>
      <c r="AF158" s="79">
        <v>0</v>
      </c>
      <c r="AG158" s="87" t="s">
        <v>472</v>
      </c>
      <c r="AH158" s="79" t="b">
        <v>0</v>
      </c>
      <c r="AI158" s="79" t="s">
        <v>474</v>
      </c>
      <c r="AJ158" s="79"/>
      <c r="AK158" s="87" t="s">
        <v>472</v>
      </c>
      <c r="AL158" s="79" t="b">
        <v>0</v>
      </c>
      <c r="AM158" s="79">
        <v>2</v>
      </c>
      <c r="AN158" s="87" t="s">
        <v>470</v>
      </c>
      <c r="AO158" s="79" t="s">
        <v>483</v>
      </c>
      <c r="AP158" s="79" t="b">
        <v>0</v>
      </c>
      <c r="AQ158" s="87" t="s">
        <v>470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v>0</v>
      </c>
      <c r="BG158" s="49">
        <v>0</v>
      </c>
      <c r="BH158" s="48">
        <v>0</v>
      </c>
      <c r="BI158" s="49">
        <v>0</v>
      </c>
      <c r="BJ158" s="48">
        <v>0</v>
      </c>
      <c r="BK158" s="49">
        <v>0</v>
      </c>
      <c r="BL158" s="48">
        <v>22</v>
      </c>
      <c r="BM158" s="49">
        <v>100</v>
      </c>
      <c r="BN158" s="48">
        <v>22</v>
      </c>
    </row>
    <row r="159" spans="1:66" ht="15">
      <c r="A159" s="64" t="s">
        <v>247</v>
      </c>
      <c r="B159" s="64" t="s">
        <v>252</v>
      </c>
      <c r="C159" s="65" t="s">
        <v>1296</v>
      </c>
      <c r="D159" s="66">
        <v>3</v>
      </c>
      <c r="E159" s="67" t="s">
        <v>132</v>
      </c>
      <c r="F159" s="68">
        <v>32</v>
      </c>
      <c r="G159" s="65"/>
      <c r="H159" s="69"/>
      <c r="I159" s="70"/>
      <c r="J159" s="70"/>
      <c r="K159" s="34" t="s">
        <v>65</v>
      </c>
      <c r="L159" s="77">
        <v>159</v>
      </c>
      <c r="M159" s="77"/>
      <c r="N159" s="72"/>
      <c r="O159" s="79" t="s">
        <v>263</v>
      </c>
      <c r="P159" s="81">
        <v>43759.42663194444</v>
      </c>
      <c r="Q159" s="79" t="s">
        <v>278</v>
      </c>
      <c r="R159" s="83" t="s">
        <v>290</v>
      </c>
      <c r="S159" s="79" t="s">
        <v>296</v>
      </c>
      <c r="T159" s="79" t="s">
        <v>313</v>
      </c>
      <c r="U159" s="79"/>
      <c r="V159" s="83" t="s">
        <v>351</v>
      </c>
      <c r="W159" s="81">
        <v>43759.42663194444</v>
      </c>
      <c r="X159" s="85">
        <v>43759</v>
      </c>
      <c r="Y159" s="87" t="s">
        <v>390</v>
      </c>
      <c r="Z159" s="83" t="s">
        <v>429</v>
      </c>
      <c r="AA159" s="79"/>
      <c r="AB159" s="79"/>
      <c r="AC159" s="87" t="s">
        <v>469</v>
      </c>
      <c r="AD159" s="79"/>
      <c r="AE159" s="79" t="b">
        <v>0</v>
      </c>
      <c r="AF159" s="79">
        <v>4</v>
      </c>
      <c r="AG159" s="87" t="s">
        <v>472</v>
      </c>
      <c r="AH159" s="79" t="b">
        <v>1</v>
      </c>
      <c r="AI159" s="79" t="s">
        <v>474</v>
      </c>
      <c r="AJ159" s="79"/>
      <c r="AK159" s="87" t="s">
        <v>478</v>
      </c>
      <c r="AL159" s="79" t="b">
        <v>0</v>
      </c>
      <c r="AM159" s="79">
        <v>0</v>
      </c>
      <c r="AN159" s="87" t="s">
        <v>472</v>
      </c>
      <c r="AO159" s="79" t="s">
        <v>483</v>
      </c>
      <c r="AP159" s="79" t="b">
        <v>0</v>
      </c>
      <c r="AQ159" s="87" t="s">
        <v>469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1</v>
      </c>
      <c r="BG159" s="49">
        <v>4.761904761904762</v>
      </c>
      <c r="BH159" s="48">
        <v>0</v>
      </c>
      <c r="BI159" s="49">
        <v>0</v>
      </c>
      <c r="BJ159" s="48">
        <v>0</v>
      </c>
      <c r="BK159" s="49">
        <v>0</v>
      </c>
      <c r="BL159" s="48">
        <v>20</v>
      </c>
      <c r="BM159" s="49">
        <v>95.23809523809524</v>
      </c>
      <c r="BN159" s="48">
        <v>21</v>
      </c>
    </row>
    <row r="160" spans="1:66" ht="15">
      <c r="A160" s="64" t="s">
        <v>245</v>
      </c>
      <c r="B160" s="64" t="s">
        <v>259</v>
      </c>
      <c r="C160" s="65" t="s">
        <v>1296</v>
      </c>
      <c r="D160" s="66">
        <v>3</v>
      </c>
      <c r="E160" s="67" t="s">
        <v>132</v>
      </c>
      <c r="F160" s="68">
        <v>32</v>
      </c>
      <c r="G160" s="65"/>
      <c r="H160" s="69"/>
      <c r="I160" s="70"/>
      <c r="J160" s="70"/>
      <c r="K160" s="34" t="s">
        <v>65</v>
      </c>
      <c r="L160" s="77">
        <v>160</v>
      </c>
      <c r="M160" s="77"/>
      <c r="N160" s="72"/>
      <c r="O160" s="79" t="s">
        <v>263</v>
      </c>
      <c r="P160" s="81">
        <v>43758.66672453703</v>
      </c>
      <c r="Q160" s="79" t="s">
        <v>277</v>
      </c>
      <c r="R160" s="83" t="s">
        <v>289</v>
      </c>
      <c r="S160" s="79" t="s">
        <v>298</v>
      </c>
      <c r="T160" s="79" t="s">
        <v>314</v>
      </c>
      <c r="U160" s="83" t="s">
        <v>324</v>
      </c>
      <c r="V160" s="83" t="s">
        <v>324</v>
      </c>
      <c r="W160" s="81">
        <v>43758.66672453703</v>
      </c>
      <c r="X160" s="85">
        <v>43758</v>
      </c>
      <c r="Y160" s="87" t="s">
        <v>391</v>
      </c>
      <c r="Z160" s="83" t="s">
        <v>430</v>
      </c>
      <c r="AA160" s="79"/>
      <c r="AB160" s="79"/>
      <c r="AC160" s="87" t="s">
        <v>470</v>
      </c>
      <c r="AD160" s="79"/>
      <c r="AE160" s="79" t="b">
        <v>0</v>
      </c>
      <c r="AF160" s="79">
        <v>3</v>
      </c>
      <c r="AG160" s="87" t="s">
        <v>472</v>
      </c>
      <c r="AH160" s="79" t="b">
        <v>0</v>
      </c>
      <c r="AI160" s="79" t="s">
        <v>474</v>
      </c>
      <c r="AJ160" s="79"/>
      <c r="AK160" s="87" t="s">
        <v>472</v>
      </c>
      <c r="AL160" s="79" t="b">
        <v>0</v>
      </c>
      <c r="AM160" s="79">
        <v>2</v>
      </c>
      <c r="AN160" s="87" t="s">
        <v>472</v>
      </c>
      <c r="AO160" s="79" t="s">
        <v>488</v>
      </c>
      <c r="AP160" s="79" t="b">
        <v>0</v>
      </c>
      <c r="AQ160" s="87" t="s">
        <v>470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c r="BG160" s="49"/>
      <c r="BH160" s="48"/>
      <c r="BI160" s="49"/>
      <c r="BJ160" s="48"/>
      <c r="BK160" s="49"/>
      <c r="BL160" s="48"/>
      <c r="BM160" s="49"/>
      <c r="BN160" s="48"/>
    </row>
    <row r="161" spans="1:66" ht="15">
      <c r="A161" s="64" t="s">
        <v>245</v>
      </c>
      <c r="B161" s="64" t="s">
        <v>260</v>
      </c>
      <c r="C161" s="65" t="s">
        <v>1296</v>
      </c>
      <c r="D161" s="66">
        <v>3</v>
      </c>
      <c r="E161" s="67" t="s">
        <v>132</v>
      </c>
      <c r="F161" s="68">
        <v>32</v>
      </c>
      <c r="G161" s="65"/>
      <c r="H161" s="69"/>
      <c r="I161" s="70"/>
      <c r="J161" s="70"/>
      <c r="K161" s="34" t="s">
        <v>65</v>
      </c>
      <c r="L161" s="77">
        <v>161</v>
      </c>
      <c r="M161" s="77"/>
      <c r="N161" s="72"/>
      <c r="O161" s="79" t="s">
        <v>263</v>
      </c>
      <c r="P161" s="81">
        <v>43758.66672453703</v>
      </c>
      <c r="Q161" s="79" t="s">
        <v>277</v>
      </c>
      <c r="R161" s="83" t="s">
        <v>289</v>
      </c>
      <c r="S161" s="79" t="s">
        <v>298</v>
      </c>
      <c r="T161" s="79" t="s">
        <v>314</v>
      </c>
      <c r="U161" s="83" t="s">
        <v>324</v>
      </c>
      <c r="V161" s="83" t="s">
        <v>324</v>
      </c>
      <c r="W161" s="81">
        <v>43758.66672453703</v>
      </c>
      <c r="X161" s="85">
        <v>43758</v>
      </c>
      <c r="Y161" s="87" t="s">
        <v>391</v>
      </c>
      <c r="Z161" s="83" t="s">
        <v>430</v>
      </c>
      <c r="AA161" s="79"/>
      <c r="AB161" s="79"/>
      <c r="AC161" s="87" t="s">
        <v>470</v>
      </c>
      <c r="AD161" s="79"/>
      <c r="AE161" s="79" t="b">
        <v>0</v>
      </c>
      <c r="AF161" s="79">
        <v>3</v>
      </c>
      <c r="AG161" s="87" t="s">
        <v>472</v>
      </c>
      <c r="AH161" s="79" t="b">
        <v>0</v>
      </c>
      <c r="AI161" s="79" t="s">
        <v>474</v>
      </c>
      <c r="AJ161" s="79"/>
      <c r="AK161" s="87" t="s">
        <v>472</v>
      </c>
      <c r="AL161" s="79" t="b">
        <v>0</v>
      </c>
      <c r="AM161" s="79">
        <v>2</v>
      </c>
      <c r="AN161" s="87" t="s">
        <v>472</v>
      </c>
      <c r="AO161" s="79" t="s">
        <v>488</v>
      </c>
      <c r="AP161" s="79" t="b">
        <v>0</v>
      </c>
      <c r="AQ161" s="87" t="s">
        <v>470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c r="BG161" s="49"/>
      <c r="BH161" s="48"/>
      <c r="BI161" s="49"/>
      <c r="BJ161" s="48"/>
      <c r="BK161" s="49"/>
      <c r="BL161" s="48"/>
      <c r="BM161" s="49"/>
      <c r="BN161" s="48"/>
    </row>
    <row r="162" spans="1:66" ht="15">
      <c r="A162" s="64" t="s">
        <v>245</v>
      </c>
      <c r="B162" s="64" t="s">
        <v>261</v>
      </c>
      <c r="C162" s="65" t="s">
        <v>1296</v>
      </c>
      <c r="D162" s="66">
        <v>3</v>
      </c>
      <c r="E162" s="67" t="s">
        <v>132</v>
      </c>
      <c r="F162" s="68">
        <v>32</v>
      </c>
      <c r="G162" s="65"/>
      <c r="H162" s="69"/>
      <c r="I162" s="70"/>
      <c r="J162" s="70"/>
      <c r="K162" s="34" t="s">
        <v>65</v>
      </c>
      <c r="L162" s="77">
        <v>162</v>
      </c>
      <c r="M162" s="77"/>
      <c r="N162" s="72"/>
      <c r="O162" s="79" t="s">
        <v>263</v>
      </c>
      <c r="P162" s="81">
        <v>43758.66672453703</v>
      </c>
      <c r="Q162" s="79" t="s">
        <v>277</v>
      </c>
      <c r="R162" s="83" t="s">
        <v>289</v>
      </c>
      <c r="S162" s="79" t="s">
        <v>298</v>
      </c>
      <c r="T162" s="79" t="s">
        <v>314</v>
      </c>
      <c r="U162" s="83" t="s">
        <v>324</v>
      </c>
      <c r="V162" s="83" t="s">
        <v>324</v>
      </c>
      <c r="W162" s="81">
        <v>43758.66672453703</v>
      </c>
      <c r="X162" s="85">
        <v>43758</v>
      </c>
      <c r="Y162" s="87" t="s">
        <v>391</v>
      </c>
      <c r="Z162" s="83" t="s">
        <v>430</v>
      </c>
      <c r="AA162" s="79"/>
      <c r="AB162" s="79"/>
      <c r="AC162" s="87" t="s">
        <v>470</v>
      </c>
      <c r="AD162" s="79"/>
      <c r="AE162" s="79" t="b">
        <v>0</v>
      </c>
      <c r="AF162" s="79">
        <v>3</v>
      </c>
      <c r="AG162" s="87" t="s">
        <v>472</v>
      </c>
      <c r="AH162" s="79" t="b">
        <v>0</v>
      </c>
      <c r="AI162" s="79" t="s">
        <v>474</v>
      </c>
      <c r="AJ162" s="79"/>
      <c r="AK162" s="87" t="s">
        <v>472</v>
      </c>
      <c r="AL162" s="79" t="b">
        <v>0</v>
      </c>
      <c r="AM162" s="79">
        <v>2</v>
      </c>
      <c r="AN162" s="87" t="s">
        <v>472</v>
      </c>
      <c r="AO162" s="79" t="s">
        <v>488</v>
      </c>
      <c r="AP162" s="79" t="b">
        <v>0</v>
      </c>
      <c r="AQ162" s="87" t="s">
        <v>470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v>0</v>
      </c>
      <c r="BG162" s="49">
        <v>0</v>
      </c>
      <c r="BH162" s="48">
        <v>0</v>
      </c>
      <c r="BI162" s="49">
        <v>0</v>
      </c>
      <c r="BJ162" s="48">
        <v>0</v>
      </c>
      <c r="BK162" s="49">
        <v>0</v>
      </c>
      <c r="BL162" s="48">
        <v>22</v>
      </c>
      <c r="BM162" s="49">
        <v>100</v>
      </c>
      <c r="BN162" s="48">
        <v>22</v>
      </c>
    </row>
    <row r="163" spans="1:66" ht="15">
      <c r="A163" s="64" t="s">
        <v>248</v>
      </c>
      <c r="B163" s="64" t="s">
        <v>245</v>
      </c>
      <c r="C163" s="65" t="s">
        <v>1296</v>
      </c>
      <c r="D163" s="66">
        <v>3</v>
      </c>
      <c r="E163" s="67" t="s">
        <v>132</v>
      </c>
      <c r="F163" s="68">
        <v>32</v>
      </c>
      <c r="G163" s="65"/>
      <c r="H163" s="69"/>
      <c r="I163" s="70"/>
      <c r="J163" s="70"/>
      <c r="K163" s="34" t="s">
        <v>65</v>
      </c>
      <c r="L163" s="77">
        <v>163</v>
      </c>
      <c r="M163" s="77"/>
      <c r="N163" s="72"/>
      <c r="O163" s="79" t="s">
        <v>262</v>
      </c>
      <c r="P163" s="81">
        <v>43759.59449074074</v>
      </c>
      <c r="Q163" s="79" t="s">
        <v>277</v>
      </c>
      <c r="R163" s="83" t="s">
        <v>289</v>
      </c>
      <c r="S163" s="79" t="s">
        <v>298</v>
      </c>
      <c r="T163" s="79" t="s">
        <v>312</v>
      </c>
      <c r="U163" s="79"/>
      <c r="V163" s="83" t="s">
        <v>352</v>
      </c>
      <c r="W163" s="81">
        <v>43759.59449074074</v>
      </c>
      <c r="X163" s="85">
        <v>43759</v>
      </c>
      <c r="Y163" s="87" t="s">
        <v>392</v>
      </c>
      <c r="Z163" s="83" t="s">
        <v>431</v>
      </c>
      <c r="AA163" s="79"/>
      <c r="AB163" s="79"/>
      <c r="AC163" s="87" t="s">
        <v>471</v>
      </c>
      <c r="AD163" s="79"/>
      <c r="AE163" s="79" t="b">
        <v>0</v>
      </c>
      <c r="AF163" s="79">
        <v>0</v>
      </c>
      <c r="AG163" s="87" t="s">
        <v>472</v>
      </c>
      <c r="AH163" s="79" t="b">
        <v>0</v>
      </c>
      <c r="AI163" s="79" t="s">
        <v>474</v>
      </c>
      <c r="AJ163" s="79"/>
      <c r="AK163" s="87" t="s">
        <v>472</v>
      </c>
      <c r="AL163" s="79" t="b">
        <v>0</v>
      </c>
      <c r="AM163" s="79">
        <v>2</v>
      </c>
      <c r="AN163" s="87" t="s">
        <v>470</v>
      </c>
      <c r="AO163" s="79" t="s">
        <v>489</v>
      </c>
      <c r="AP163" s="79" t="b">
        <v>0</v>
      </c>
      <c r="AQ163" s="87" t="s">
        <v>470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248</v>
      </c>
      <c r="B164" s="64" t="s">
        <v>259</v>
      </c>
      <c r="C164" s="65" t="s">
        <v>1296</v>
      </c>
      <c r="D164" s="66">
        <v>3</v>
      </c>
      <c r="E164" s="67" t="s">
        <v>132</v>
      </c>
      <c r="F164" s="68">
        <v>32</v>
      </c>
      <c r="G164" s="65"/>
      <c r="H164" s="69"/>
      <c r="I164" s="70"/>
      <c r="J164" s="70"/>
      <c r="K164" s="34" t="s">
        <v>65</v>
      </c>
      <c r="L164" s="77">
        <v>164</v>
      </c>
      <c r="M164" s="77"/>
      <c r="N164" s="72"/>
      <c r="O164" s="79" t="s">
        <v>263</v>
      </c>
      <c r="P164" s="81">
        <v>43759.59449074074</v>
      </c>
      <c r="Q164" s="79" t="s">
        <v>277</v>
      </c>
      <c r="R164" s="83" t="s">
        <v>289</v>
      </c>
      <c r="S164" s="79" t="s">
        <v>298</v>
      </c>
      <c r="T164" s="79" t="s">
        <v>312</v>
      </c>
      <c r="U164" s="79"/>
      <c r="V164" s="83" t="s">
        <v>352</v>
      </c>
      <c r="W164" s="81">
        <v>43759.59449074074</v>
      </c>
      <c r="X164" s="85">
        <v>43759</v>
      </c>
      <c r="Y164" s="87" t="s">
        <v>392</v>
      </c>
      <c r="Z164" s="83" t="s">
        <v>431</v>
      </c>
      <c r="AA164" s="79"/>
      <c r="AB164" s="79"/>
      <c r="AC164" s="87" t="s">
        <v>471</v>
      </c>
      <c r="AD164" s="79"/>
      <c r="AE164" s="79" t="b">
        <v>0</v>
      </c>
      <c r="AF164" s="79">
        <v>0</v>
      </c>
      <c r="AG164" s="87" t="s">
        <v>472</v>
      </c>
      <c r="AH164" s="79" t="b">
        <v>0</v>
      </c>
      <c r="AI164" s="79" t="s">
        <v>474</v>
      </c>
      <c r="AJ164" s="79"/>
      <c r="AK164" s="87" t="s">
        <v>472</v>
      </c>
      <c r="AL164" s="79" t="b">
        <v>0</v>
      </c>
      <c r="AM164" s="79">
        <v>2</v>
      </c>
      <c r="AN164" s="87" t="s">
        <v>470</v>
      </c>
      <c r="AO164" s="79" t="s">
        <v>489</v>
      </c>
      <c r="AP164" s="79" t="b">
        <v>0</v>
      </c>
      <c r="AQ164" s="87" t="s">
        <v>470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c r="BG164" s="49"/>
      <c r="BH164" s="48"/>
      <c r="BI164" s="49"/>
      <c r="BJ164" s="48"/>
      <c r="BK164" s="49"/>
      <c r="BL164" s="48"/>
      <c r="BM164" s="49"/>
      <c r="BN164" s="48"/>
    </row>
    <row r="165" spans="1:66" ht="15">
      <c r="A165" s="64" t="s">
        <v>248</v>
      </c>
      <c r="B165" s="64" t="s">
        <v>260</v>
      </c>
      <c r="C165" s="65" t="s">
        <v>1296</v>
      </c>
      <c r="D165" s="66">
        <v>3</v>
      </c>
      <c r="E165" s="67" t="s">
        <v>132</v>
      </c>
      <c r="F165" s="68">
        <v>32</v>
      </c>
      <c r="G165" s="65"/>
      <c r="H165" s="69"/>
      <c r="I165" s="70"/>
      <c r="J165" s="70"/>
      <c r="K165" s="34" t="s">
        <v>65</v>
      </c>
      <c r="L165" s="77">
        <v>165</v>
      </c>
      <c r="M165" s="77"/>
      <c r="N165" s="72"/>
      <c r="O165" s="79" t="s">
        <v>263</v>
      </c>
      <c r="P165" s="81">
        <v>43759.59449074074</v>
      </c>
      <c r="Q165" s="79" t="s">
        <v>277</v>
      </c>
      <c r="R165" s="83" t="s">
        <v>289</v>
      </c>
      <c r="S165" s="79" t="s">
        <v>298</v>
      </c>
      <c r="T165" s="79" t="s">
        <v>312</v>
      </c>
      <c r="U165" s="79"/>
      <c r="V165" s="83" t="s">
        <v>352</v>
      </c>
      <c r="W165" s="81">
        <v>43759.59449074074</v>
      </c>
      <c r="X165" s="85">
        <v>43759</v>
      </c>
      <c r="Y165" s="87" t="s">
        <v>392</v>
      </c>
      <c r="Z165" s="83" t="s">
        <v>431</v>
      </c>
      <c r="AA165" s="79"/>
      <c r="AB165" s="79"/>
      <c r="AC165" s="87" t="s">
        <v>471</v>
      </c>
      <c r="AD165" s="79"/>
      <c r="AE165" s="79" t="b">
        <v>0</v>
      </c>
      <c r="AF165" s="79">
        <v>0</v>
      </c>
      <c r="AG165" s="87" t="s">
        <v>472</v>
      </c>
      <c r="AH165" s="79" t="b">
        <v>0</v>
      </c>
      <c r="AI165" s="79" t="s">
        <v>474</v>
      </c>
      <c r="AJ165" s="79"/>
      <c r="AK165" s="87" t="s">
        <v>472</v>
      </c>
      <c r="AL165" s="79" t="b">
        <v>0</v>
      </c>
      <c r="AM165" s="79">
        <v>2</v>
      </c>
      <c r="AN165" s="87" t="s">
        <v>470</v>
      </c>
      <c r="AO165" s="79" t="s">
        <v>489</v>
      </c>
      <c r="AP165" s="79" t="b">
        <v>0</v>
      </c>
      <c r="AQ165" s="87" t="s">
        <v>470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248</v>
      </c>
      <c r="B166" s="64" t="s">
        <v>261</v>
      </c>
      <c r="C166" s="65" t="s">
        <v>1296</v>
      </c>
      <c r="D166" s="66">
        <v>3</v>
      </c>
      <c r="E166" s="67" t="s">
        <v>132</v>
      </c>
      <c r="F166" s="68">
        <v>32</v>
      </c>
      <c r="G166" s="65"/>
      <c r="H166" s="69"/>
      <c r="I166" s="70"/>
      <c r="J166" s="70"/>
      <c r="K166" s="34" t="s">
        <v>65</v>
      </c>
      <c r="L166" s="77">
        <v>166</v>
      </c>
      <c r="M166" s="77"/>
      <c r="N166" s="72"/>
      <c r="O166" s="79" t="s">
        <v>263</v>
      </c>
      <c r="P166" s="81">
        <v>43759.59449074074</v>
      </c>
      <c r="Q166" s="79" t="s">
        <v>277</v>
      </c>
      <c r="R166" s="83" t="s">
        <v>289</v>
      </c>
      <c r="S166" s="79" t="s">
        <v>298</v>
      </c>
      <c r="T166" s="79" t="s">
        <v>312</v>
      </c>
      <c r="U166" s="79"/>
      <c r="V166" s="83" t="s">
        <v>352</v>
      </c>
      <c r="W166" s="81">
        <v>43759.59449074074</v>
      </c>
      <c r="X166" s="85">
        <v>43759</v>
      </c>
      <c r="Y166" s="87" t="s">
        <v>392</v>
      </c>
      <c r="Z166" s="83" t="s">
        <v>431</v>
      </c>
      <c r="AA166" s="79"/>
      <c r="AB166" s="79"/>
      <c r="AC166" s="87" t="s">
        <v>471</v>
      </c>
      <c r="AD166" s="79"/>
      <c r="AE166" s="79" t="b">
        <v>0</v>
      </c>
      <c r="AF166" s="79">
        <v>0</v>
      </c>
      <c r="AG166" s="87" t="s">
        <v>472</v>
      </c>
      <c r="AH166" s="79" t="b">
        <v>0</v>
      </c>
      <c r="AI166" s="79" t="s">
        <v>474</v>
      </c>
      <c r="AJ166" s="79"/>
      <c r="AK166" s="87" t="s">
        <v>472</v>
      </c>
      <c r="AL166" s="79" t="b">
        <v>0</v>
      </c>
      <c r="AM166" s="79">
        <v>2</v>
      </c>
      <c r="AN166" s="87" t="s">
        <v>470</v>
      </c>
      <c r="AO166" s="79" t="s">
        <v>489</v>
      </c>
      <c r="AP166" s="79" t="b">
        <v>0</v>
      </c>
      <c r="AQ166" s="87" t="s">
        <v>470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8">
        <v>0</v>
      </c>
      <c r="BG166" s="49">
        <v>0</v>
      </c>
      <c r="BH166" s="48">
        <v>0</v>
      </c>
      <c r="BI166" s="49">
        <v>0</v>
      </c>
      <c r="BJ166" s="48">
        <v>0</v>
      </c>
      <c r="BK166" s="49">
        <v>0</v>
      </c>
      <c r="BL166" s="48">
        <v>22</v>
      </c>
      <c r="BM166" s="49">
        <v>100</v>
      </c>
      <c r="BN166"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hyperlinks>
    <hyperlink ref="R3" r:id="rId1" display="https://www.linkedin.com/slink?code=eMt9bDe"/>
    <hyperlink ref="R5" r:id="rId2" display="https://www.ciscolive.com/latam/en.html"/>
    <hyperlink ref="R6" r:id="rId3" display="https://www.ciscofeedback.vovici.com/se/705E3ECD1D8DCE96"/>
    <hyperlink ref="R7" r:id="rId4" display="https://www.ciscofeedback.vovici.com/se/705E3ECD1D8DCE96"/>
    <hyperlink ref="R8" r:id="rId5" display="https://www.ciscofeedback.vovici.com/se/705E3ECD1D8DCE96"/>
    <hyperlink ref="R9" r:id="rId6" display="https://www.ciscofeedback.vovici.com/se/705E3ECD1D8DCE96"/>
    <hyperlink ref="R10" r:id="rId7" display="https://www.ciscofeedback.vovici.com/se/705E3ECD1D8DCE96"/>
    <hyperlink ref="R11" r:id="rId8" display="https://www.ciscofeedback.vovici.com/se/705E3ECD1D8DCE96"/>
    <hyperlink ref="R12" r:id="rId9" display="https://www.ciscofeedback.vovici.com/se/705E3ECD1D8DCE96"/>
    <hyperlink ref="R13" r:id="rId10" display="https://www.ciscofeedback.vovici.com/se/705E3ECD1D8DCE96"/>
    <hyperlink ref="R14" r:id="rId11" display="https://www.ciscofeedback.vovici.com/se/705E3ECD1D8DCE96"/>
    <hyperlink ref="R15" r:id="rId12" display="https://www.ciscofeedback.vovici.com/se/705E3ECD1D8DCE96"/>
    <hyperlink ref="R16" r:id="rId13" display="https://www.ciscofeedback.vovici.com/se/705E3ECD1D8DCE96"/>
    <hyperlink ref="R17" r:id="rId14" display="https://www.ciscofeedback.vovici.com/se/705E3ECD1D8DCE96"/>
    <hyperlink ref="R18" r:id="rId15" display="https://www.ciscofeedback.vovici.com/se/705E3ECD1D8DCE96"/>
    <hyperlink ref="R19" r:id="rId16" display="https://www.ciscofeedback.vovici.com/se/705E3ECD1D8DCE96"/>
    <hyperlink ref="R20" r:id="rId17" display="https://www.ciscofeedback.vovici.com/se/705E3ECD1D8DCE96"/>
    <hyperlink ref="R21" r:id="rId18" display="https://www.ciscofeedback.vovici.com/se/705E3ECD1D8DCE96"/>
    <hyperlink ref="R22" r:id="rId19" display="https://www.ciscofeedback.vovici.com/se/705E3ECD1D8DCE96"/>
    <hyperlink ref="R23" r:id="rId20" display="https://www.ciscofeedback.vovici.com/se/705E3ECD1D8DCE96"/>
    <hyperlink ref="R24" r:id="rId21" display="https://www.ciscofeedback.vovici.com/se/705E3ECD1D8DCE96"/>
    <hyperlink ref="R25" r:id="rId22" display="https://www.ciscofeedback.vovici.com/se/705E3ECD1D8DCE96"/>
    <hyperlink ref="R26" r:id="rId23" display="https://www.ciscofeedback.vovici.com/se/705E3ECD1D8DCE96"/>
    <hyperlink ref="R27" r:id="rId24" display="https://www.ciscofeedback.vovici.com/se/705E3ECD1D8DCE96"/>
    <hyperlink ref="R28" r:id="rId25" display="https://www.ciscofeedback.vovici.com/se/705E3ECD1D8DCE96"/>
    <hyperlink ref="R29" r:id="rId26" display="https://www.ciscofeedback.vovici.com/se/705E3ECD1D8DCE96"/>
    <hyperlink ref="R30" r:id="rId27" display="https://www.ciscofeedback.vovici.com/se/705E3ECD1D8DCE96"/>
    <hyperlink ref="R31" r:id="rId28" display="https://www.ciscofeedback.vovici.com/se/705E3ECD1D8DCE96"/>
    <hyperlink ref="R32" r:id="rId29" display="https://www.ciscofeedback.vovici.com/se/705E3ECD1D8DCE96"/>
    <hyperlink ref="R33" r:id="rId30" display="https://www.ciscofeedback.vovici.com/se/705E3ECD1D8DCE96"/>
    <hyperlink ref="R34" r:id="rId31" display="https://www.ciscofeedback.vovici.com/se/705E3ECD1D8DCE96"/>
    <hyperlink ref="R35" r:id="rId32" display="https://www.ciscofeedback.vovici.com/se/705E3ECD1D8DCE96"/>
    <hyperlink ref="R36" r:id="rId33" display="https://www.ciscofeedback.vovici.com/se/705E3ECD1D8DCE96"/>
    <hyperlink ref="R37" r:id="rId34" display="https://www.ciscofeedback.vovici.com/se/705E3ECD1D8DCE96"/>
    <hyperlink ref="R38" r:id="rId35" display="https://www.ciscofeedback.vovici.com/se/705E3ECD1D8DCE96"/>
    <hyperlink ref="R39" r:id="rId36" display="https://www.ciscofeedback.vovici.com/se/705E3ECD1D8DCE96"/>
    <hyperlink ref="R40" r:id="rId37" display="https://www.ciscofeedback.vovici.com/se/705E3ECD1D8DCE96"/>
    <hyperlink ref="R41" r:id="rId38" display="https://www.ciscofeedback.vovici.com/se/705E3ECD1D8DCE96"/>
    <hyperlink ref="R42" r:id="rId39" display="https://www.ciscofeedback.vovici.com/se/705E3ECD1D8DCE96"/>
    <hyperlink ref="R43" r:id="rId40" display="https://www.ciscofeedback.vovici.com/se/705E3ECD1D8DCE96"/>
    <hyperlink ref="R44" r:id="rId41" display="https://www.ciscofeedback.vovici.com/se/705E3ECD1D8DCE96"/>
    <hyperlink ref="R45" r:id="rId42" display="https://www.ciscofeedback.vovici.com/se/705E3ECD1D8DCE96"/>
    <hyperlink ref="R46" r:id="rId43" display="https://www.ciscofeedback.vovici.com/se/705E3ECD1D8DCE96"/>
    <hyperlink ref="R47" r:id="rId44" display="https://www.ciscofeedback.vovici.com/se/705E3ECD1D8DCE96"/>
    <hyperlink ref="R48" r:id="rId45" display="https://www.ciscofeedback.vovici.com/se/705E3ECD1D8DCE96"/>
    <hyperlink ref="R49" r:id="rId46" display="https://www.ciscofeedback.vovici.com/se/705E3ECD1D8DCE96"/>
    <hyperlink ref="R50" r:id="rId47" display="https://www.ciscofeedback.vovici.com/se/705E3ECD1D8DCE96"/>
    <hyperlink ref="R51" r:id="rId48" display="https://www.ciscofeedback.vovici.com/se/705E3ECD1D8DCE96"/>
    <hyperlink ref="R52" r:id="rId49" display="https://www.ciscofeedback.vovici.com/se/705E3ECD1D8DCE96"/>
    <hyperlink ref="R53" r:id="rId50" display="https://www.ciscofeedback.vovici.com/se/705E3ECD1D8DCE96"/>
    <hyperlink ref="R54" r:id="rId51" display="https://www.ciscofeedback.vovici.com/se/705E3ECD1D8DCE96"/>
    <hyperlink ref="R55" r:id="rId52" display="https://www.ciscofeedback.vovici.com/se/705E3ECD1D8DCE96"/>
    <hyperlink ref="R56" r:id="rId53" display="https://www.ciscofeedback.vovici.com/se/705E3ECD1D8DCE96"/>
    <hyperlink ref="R57" r:id="rId54" display="https://www.ciscofeedback.vovici.com/se/705E3ECD1D8DCE96"/>
    <hyperlink ref="R58" r:id="rId55" display="https://www.ciscofeedback.vovici.com/se/705E3ECD1D8DCE96"/>
    <hyperlink ref="R59" r:id="rId56" display="https://www.ciscofeedback.vovici.com/se/705E3ECD1D8DCE96"/>
    <hyperlink ref="R60" r:id="rId57" display="https://www.ciscofeedback.vovici.com/se/705E3ECD1D8DCE96"/>
    <hyperlink ref="R61" r:id="rId58" display="https://www.ciscofeedback.vovici.com/se/705E3ECD1D8DCE96"/>
    <hyperlink ref="R62" r:id="rId59" display="https://www.ciscofeedback.vovici.com/se/705E3ECD1D8DCE96"/>
    <hyperlink ref="R63" r:id="rId60" display="https://www.ciscofeedback.vovici.com/se/705E3ECD1D8DCE96"/>
    <hyperlink ref="R64" r:id="rId61" display="https://www.ciscofeedback.vovici.com/se/705E3ECD1D8DCE96"/>
    <hyperlink ref="R65" r:id="rId62" display="https://www.ciscofeedback.vovici.com/se/705E3ECD1D8DCE96"/>
    <hyperlink ref="R66" r:id="rId63" display="https://www.ciscofeedback.vovici.com/se/705E3ECD1D8DCE96"/>
    <hyperlink ref="R67" r:id="rId64" display="https://www.ciscofeedback.vovici.com/se/705E3ECD1D8DCE96"/>
    <hyperlink ref="R68" r:id="rId65" display="https://www.ciscofeedback.vovici.com/se/705E3ECD1D8DCE96"/>
    <hyperlink ref="R70" r:id="rId66" display="https://www.conscia-netsafe.se/event/upplev-cisco-live-barcelona-2020-med-conscia-netsafe/"/>
    <hyperlink ref="R74" r:id="rId67" display="https://www.ciscofeedback.vovici.com/se/705E3ECD1D8DCE96"/>
    <hyperlink ref="R75" r:id="rId68" display="https://www.ciscofeedback.vovici.com/se/705E3ECD1D8DCE96"/>
    <hyperlink ref="R76" r:id="rId69" display="https://www.ciscofeedback.vovici.com/se/705E3ECD1D8DCE96"/>
    <hyperlink ref="R77" r:id="rId70" display="https://www.ciscofeedback.vovici.com/se/705E3ECD1D8DCE96"/>
    <hyperlink ref="R78" r:id="rId71" display="https://www.ciscofeedback.vovici.com/se/705E3ECD1D8DCE96"/>
    <hyperlink ref="R79" r:id="rId72" display="https://www.ciscofeedback.vovici.com/se/705E3ECD1D8DCE96"/>
    <hyperlink ref="R80" r:id="rId73" display="https://www.ciscofeedback.vovici.com/se/705E3ECD1D8DCE96"/>
    <hyperlink ref="R81" r:id="rId74" display="https://www.ciscofeedback.vovici.com/se/705E3ECD1D8DCE96"/>
    <hyperlink ref="R82" r:id="rId75" display="https://www.ciscofeedback.vovici.com/se/705E3ECD1D8DCE96"/>
    <hyperlink ref="R83" r:id="rId76" display="https://www.ciscofeedback.vovici.com/se/705E3ECD1D8DCE96"/>
    <hyperlink ref="R84" r:id="rId77" display="https://www.ciscofeedback.vovici.com/se/705E3ECD1D8DCE96"/>
    <hyperlink ref="R85" r:id="rId78" display="https://www.ciscofeedback.vovici.com/se/705E3ECD1D8DCE96"/>
    <hyperlink ref="R86" r:id="rId79" display="https://www.ciscofeedback.vovici.com/se/705E3ECD1D8DCE96"/>
    <hyperlink ref="R87" r:id="rId80" display="https://www.ciscofeedback.vovici.com/se/705E3ECD1D8DCE96"/>
    <hyperlink ref="R91" r:id="rId81" display="https://blogs.cisco.com/developer/devnet-5-at-cisco-live"/>
    <hyperlink ref="R93" r:id="rId82" display="https://blogs.cisco.com/developer/devnet-5-at-cisco-live"/>
    <hyperlink ref="R94" r:id="rId83" display="https://www.ciscofeedback.vovici.com/se/705E3ECD1D8DCE96"/>
    <hyperlink ref="R95" r:id="rId84" display="https://www.ciscofeedback.vovici.com/se/705E3ECD1D8DCE96"/>
    <hyperlink ref="R96" r:id="rId85" display="https://www.ciscofeedback.vovici.com/se/705E3ECD1D8DCE96"/>
    <hyperlink ref="R97" r:id="rId86" display="https://www.ciscofeedback.vovici.com/se/705E3ECD1D8DCE96"/>
    <hyperlink ref="R98" r:id="rId87" display="https://www.ciscofeedback.vovici.com/se/705E3ECD1D8DCE96"/>
    <hyperlink ref="R99" r:id="rId88" display="https://www.ciscofeedback.vovici.com/se/705E3ECD1D8DCE96"/>
    <hyperlink ref="R100" r:id="rId89" display="https://www.ciscofeedback.vovici.com/se/705E3ECD1D8DCE96"/>
    <hyperlink ref="R102" r:id="rId90" display="https://blogs.cisco.com/developer/devnet-5-at-cisco-live"/>
    <hyperlink ref="R103" r:id="rId91" display="https://www.ciscofeedback.vovici.com/se/705E3ECD1D8DCE96"/>
    <hyperlink ref="R105" r:id="rId92" display="https://blogs.cisco.com/developer/devnet-5-at-cisco-live"/>
    <hyperlink ref="R107" r:id="rId93" display="https://blogs.cisco.com/developer/devnet-5-at-cisco-live"/>
    <hyperlink ref="R108" r:id="rId94" display="https://www.ciscofeedback.vovici.com/se/705E3ECD1D8DCE96"/>
    <hyperlink ref="R109" r:id="rId95" display="https://www.ciscofeedback.vovici.com/se/705E3ECD1D8DCE96"/>
    <hyperlink ref="R110" r:id="rId96" display="https://www.ciscofeedback.vovici.com/se/705E3ECD1D8DCE96"/>
    <hyperlink ref="R111" r:id="rId97" display="https://www.ciscofeedback.vovici.com/se/705E3ECD1D8DCE96"/>
    <hyperlink ref="R112" r:id="rId98" display="https://www.ciscofeedback.vovici.com/se/705E3ECD1D8DCE96"/>
    <hyperlink ref="R113" r:id="rId99" display="https://www.ciscofeedback.vovici.com/se/705E3ECD1D8DCE96"/>
    <hyperlink ref="R114" r:id="rId100" display="https://www.ciscofeedback.vovici.com/se/705E3ECD1D8DCE96"/>
    <hyperlink ref="R115" r:id="rId101" display="https://www.cisco.com/c/en/us/training-events/events-webinars/influencer-hub/blog-awards.html"/>
    <hyperlink ref="R122" r:id="rId102" display="https://blogs.cisco.com/developer/devnet-5-at-cisco-live"/>
    <hyperlink ref="R123" r:id="rId103" display="https://twitter.com/silviakspiva/status/1184234292060143618"/>
    <hyperlink ref="R124" r:id="rId104" display="https://ciscoredes.com.br/2019/10/07/blog-it-blog-2019-hosted-by-cisco/"/>
    <hyperlink ref="R125" r:id="rId105" display="https://ciscoredes.com.br/2019/10/07/blog-it-blog-2019-hosted-by-cisco/"/>
    <hyperlink ref="R126" r:id="rId106" display="https://www.ciscofeedback.vovici.com/se/705E3ECD1D8DCE96"/>
    <hyperlink ref="R127" r:id="rId107" display="https://www.ciscofeedback.vovici.com/se/705E3ECD1D8DCE96"/>
    <hyperlink ref="R128" r:id="rId108" display="https://www.ciscofeedback.vovici.com/se/705E3ECD1D8DCE96"/>
    <hyperlink ref="R129" r:id="rId109" display="https://www.ciscofeedback.vovici.com/se/705E3ECD1D8DCE96"/>
    <hyperlink ref="R130" r:id="rId110" display="https://www.ciscofeedback.vovici.com/se/705E3ECD1D8DCE96"/>
    <hyperlink ref="R131" r:id="rId111" display="https://www.ciscofeedback.vovici.com/se/705E3ECD1D8DCE96"/>
    <hyperlink ref="R132" r:id="rId112" display="https://blogs.cisco.com/developer/devnet-5-at-cisco-live"/>
    <hyperlink ref="R133" r:id="rId113" display="https://www.ciscofeedback.vovici.com/se/705E3ECD1D8DCE96"/>
    <hyperlink ref="R134" r:id="rId114" display="https://www.ciscofeedback.vovici.com/se/705E3ECD1D8DCE96"/>
    <hyperlink ref="R135" r:id="rId115" display="https://www.ciscofeedback.vovici.com/se/705E3ECD1D8DCE96"/>
    <hyperlink ref="R136" r:id="rId116" display="https://www.ciscofeedback.vovici.com/se/705E3ECD1D8DCE96"/>
    <hyperlink ref="R137" r:id="rId117" display="https://blogs.cisco.com/developer/devnet-5-at-cisco-live"/>
    <hyperlink ref="R138" r:id="rId118" display="https://blogs.cisco.com/developer/devnet-5-at-cisco-live"/>
    <hyperlink ref="R139" r:id="rId119" display="https://blogs.cisco.com/developer/devnet-5-at-cisco-live"/>
    <hyperlink ref="R140" r:id="rId120" display="https://www.ciscofeedback.vovici.com/se/705E3ECD1D8DCE96"/>
    <hyperlink ref="R141" r:id="rId121" display="https://www.ciscofeedback.vovici.com/se/705E3ECD1D8DCE96"/>
    <hyperlink ref="R142" r:id="rId122" display="https://www.ciscofeedback.vovici.com/se/705E3ECD1D8DCE96"/>
    <hyperlink ref="R143" r:id="rId123" display="https://www.ciscofeedback.vovici.com/se/705E3ECD1D8DCE96"/>
    <hyperlink ref="R144" r:id="rId124" display="https://www.ciscofeedback.vovici.com/se/705E3ECD1D8DCE96"/>
    <hyperlink ref="R145" r:id="rId125" display="https://www.ciscofeedback.vovici.com/se/705E3ECD1D8DCE96"/>
    <hyperlink ref="R146" r:id="rId126" display="https://www.ciscofeedback.vovici.com/se/705E3ECD1D8DCE96"/>
    <hyperlink ref="R147" r:id="rId127" display="https://www.ciscofeedback.vovici.com/se/705E3ECD1D8DCE96"/>
    <hyperlink ref="R148" r:id="rId128" display="https://www.ciscofeedback.vovici.com/se/705E3ECD1D8DCE96"/>
    <hyperlink ref="R149" r:id="rId129" display="https://www.linkedin.com/slink?code=efubucy"/>
    <hyperlink ref="R153" r:id="rId130" display="http://iiot-world.com/cybersecurity/the-antidote-to-industrial-iots-kryptonite/"/>
    <hyperlink ref="R154" r:id="rId131" display="http://iiot-world.com/cybersecurity/the-antidote-to-industrial-iots-kryptonite/"/>
    <hyperlink ref="R155" r:id="rId132" display="http://iiot-world.com/connected-industry/industrial-iot-and-the-data-sharing-economy/"/>
    <hyperlink ref="R156" r:id="rId133" display="http://iiot-world.com/connected-industry/industrial-iot-and-the-data-sharing-economy/"/>
    <hyperlink ref="R157" r:id="rId134" display="http://iiot-world.com/connected-industry/industrial-iot-and-the-data-sharing-economy/"/>
    <hyperlink ref="R158" r:id="rId135" display="http://iiot-world.com/connected-industry/industrial-iot-and-the-data-sharing-economy/"/>
    <hyperlink ref="R159" r:id="rId136" display="https://twitter.com/CiscoLiveMEL/status/1185329718561783808"/>
    <hyperlink ref="R160" r:id="rId137" display="http://iiot-world.com/connected-industry/industrial-iot-and-the-data-sharing-economy/"/>
    <hyperlink ref="R161" r:id="rId138" display="http://iiot-world.com/connected-industry/industrial-iot-and-the-data-sharing-economy/"/>
    <hyperlink ref="R162" r:id="rId139" display="http://iiot-world.com/connected-industry/industrial-iot-and-the-data-sharing-economy/"/>
    <hyperlink ref="R163" r:id="rId140" display="http://iiot-world.com/connected-industry/industrial-iot-and-the-data-sharing-economy/"/>
    <hyperlink ref="R164" r:id="rId141" display="http://iiot-world.com/connected-industry/industrial-iot-and-the-data-sharing-economy/"/>
    <hyperlink ref="R165" r:id="rId142" display="http://iiot-world.com/connected-industry/industrial-iot-and-the-data-sharing-economy/"/>
    <hyperlink ref="R166" r:id="rId143" display="http://iiot-world.com/connected-industry/industrial-iot-and-the-data-sharing-economy/"/>
    <hyperlink ref="U5" r:id="rId144" display="https://pbs.twimg.com/media/EG8veAwWsAYKjQM.jpg"/>
    <hyperlink ref="U70" r:id="rId145" display="https://pbs.twimg.com/media/EG0vVe-XkAAU6m0.jpg"/>
    <hyperlink ref="U91" r:id="rId146" display="https://pbs.twimg.com/media/EG-b5MlUwAAQ5SW.jpg"/>
    <hyperlink ref="U93" r:id="rId147" display="https://pbs.twimg.com/media/EG-b5MlUwAAQ5SW.jpg"/>
    <hyperlink ref="U102" r:id="rId148" display="https://pbs.twimg.com/media/EG-b5MlUwAAQ5SW.jpg"/>
    <hyperlink ref="U103" r:id="rId149" display="https://pbs.twimg.com/media/EHAGlg7X4AEALOr.jpg"/>
    <hyperlink ref="U105" r:id="rId150" display="https://pbs.twimg.com/media/EG-b5MlUwAAQ5SW.jpg"/>
    <hyperlink ref="U107" r:id="rId151" display="https://pbs.twimg.com/media/EG-b5MlUwAAQ5SW.jpg"/>
    <hyperlink ref="U115" r:id="rId152" display="https://pbs.twimg.com/media/EG-VxkBUwAAXy27.jpg"/>
    <hyperlink ref="U122" r:id="rId153" display="https://pbs.twimg.com/media/EG-b5MlUwAAQ5SW.jpg"/>
    <hyperlink ref="U124" r:id="rId154" display="https://pbs.twimg.com/media/EHFFlk6XUAAH3pd.jpg"/>
    <hyperlink ref="U125" r:id="rId155" display="https://pbs.twimg.com/media/EHFF5ZUX0AASif-.jpg"/>
    <hyperlink ref="U126" r:id="rId156" display="https://pbs.twimg.com/media/EG8-z5sUUAA_yeo.jpg"/>
    <hyperlink ref="U127" r:id="rId157" display="https://pbs.twimg.com/media/EG8-z5sUUAA_yeo.jpg"/>
    <hyperlink ref="U128" r:id="rId158" display="https://pbs.twimg.com/media/EG8-z5sUUAA_yeo.jpg"/>
    <hyperlink ref="U129" r:id="rId159" display="https://pbs.twimg.com/media/EG8-z5sUUAA_yeo.jpg"/>
    <hyperlink ref="U130" r:id="rId160" display="https://pbs.twimg.com/media/EG8-z5sUUAA_yeo.jpg"/>
    <hyperlink ref="U131" r:id="rId161" display="https://pbs.twimg.com/media/EG8-z5sUUAA_yeo.jpg"/>
    <hyperlink ref="U132" r:id="rId162" display="https://pbs.twimg.com/media/EG-b5MlUwAAQ5SW.jpg"/>
    <hyperlink ref="U137" r:id="rId163" display="https://pbs.twimg.com/media/EG-b5MlUwAAQ5SW.jpg"/>
    <hyperlink ref="U138" r:id="rId164" display="https://pbs.twimg.com/media/EG-b5MlUwAAQ5SW.jpg"/>
    <hyperlink ref="U139" r:id="rId165" display="https://pbs.twimg.com/media/EG-b5MlUwAAQ5SW.jpg"/>
    <hyperlink ref="U153" r:id="rId166" display="https://pbs.twimg.com/media/EHSsxfJXUAAhoIr.jpg"/>
    <hyperlink ref="U154" r:id="rId167" display="https://pbs.twimg.com/media/EHSsxfJXUAAhoIr.jpg"/>
    <hyperlink ref="U160" r:id="rId168" display="https://pbs.twimg.com/media/EHVWKRyWsAEh5E5.jpg"/>
    <hyperlink ref="U161" r:id="rId169" display="https://pbs.twimg.com/media/EHVWKRyWsAEh5E5.jpg"/>
    <hyperlink ref="U162" r:id="rId170" display="https://pbs.twimg.com/media/EHVWKRyWsAEh5E5.jpg"/>
    <hyperlink ref="V3" r:id="rId171" display="http://pbs.twimg.com/profile_images/1080328689483767808/Ynt8AAAS_normal.jpg"/>
    <hyperlink ref="V4" r:id="rId172" display="http://pbs.twimg.com/profile_images/892536132554051584/-vYwQ9vp_normal.jpg"/>
    <hyperlink ref="V5" r:id="rId173" display="https://pbs.twimg.com/media/EG8veAwWsAYKjQM.jpg"/>
    <hyperlink ref="V6" r:id="rId174" display="http://pbs.twimg.com/profile_images/1185142195441012736/0wWQhZIz_normal.jpg"/>
    <hyperlink ref="V7" r:id="rId175" display="http://pbs.twimg.com/profile_images/1185142195441012736/0wWQhZIz_normal.jpg"/>
    <hyperlink ref="V8" r:id="rId176" display="http://pbs.twimg.com/profile_images/1185142195441012736/0wWQhZIz_normal.jpg"/>
    <hyperlink ref="V9" r:id="rId177" display="http://pbs.twimg.com/profile_images/1185142195441012736/0wWQhZIz_normal.jpg"/>
    <hyperlink ref="V10" r:id="rId178" display="http://pbs.twimg.com/profile_images/1185142195441012736/0wWQhZIz_normal.jpg"/>
    <hyperlink ref="V11" r:id="rId179" display="http://pbs.twimg.com/profile_images/1185142195441012736/0wWQhZIz_normal.jpg"/>
    <hyperlink ref="V12" r:id="rId180" display="http://pbs.twimg.com/profile_images/1185142195441012736/0wWQhZIz_normal.jpg"/>
    <hyperlink ref="V13" r:id="rId181" display="http://pbs.twimg.com/profile_images/1078437603131777026/lIo8E2sM_normal.jpg"/>
    <hyperlink ref="V14" r:id="rId182" display="http://pbs.twimg.com/profile_images/1078437603131777026/lIo8E2sM_normal.jpg"/>
    <hyperlink ref="V15" r:id="rId183" display="http://pbs.twimg.com/profile_images/1078437603131777026/lIo8E2sM_normal.jpg"/>
    <hyperlink ref="V16" r:id="rId184" display="http://pbs.twimg.com/profile_images/1078437603131777026/lIo8E2sM_normal.jpg"/>
    <hyperlink ref="V17" r:id="rId185" display="http://pbs.twimg.com/profile_images/1078437603131777026/lIo8E2sM_normal.jpg"/>
    <hyperlink ref="V18" r:id="rId186" display="http://pbs.twimg.com/profile_images/1078437603131777026/lIo8E2sM_normal.jpg"/>
    <hyperlink ref="V19" r:id="rId187" display="http://pbs.twimg.com/profile_images/1078437603131777026/lIo8E2sM_normal.jpg"/>
    <hyperlink ref="V20" r:id="rId188" display="http://pbs.twimg.com/profile_images/1151710893350068224/oLfAYcZj_normal.png"/>
    <hyperlink ref="V21" r:id="rId189" display="http://pbs.twimg.com/profile_images/1151710893350068224/oLfAYcZj_normal.png"/>
    <hyperlink ref="V22" r:id="rId190" display="http://pbs.twimg.com/profile_images/1151710893350068224/oLfAYcZj_normal.png"/>
    <hyperlink ref="V23" r:id="rId191" display="http://pbs.twimg.com/profile_images/1151710893350068224/oLfAYcZj_normal.png"/>
    <hyperlink ref="V24" r:id="rId192" display="http://pbs.twimg.com/profile_images/1151710893350068224/oLfAYcZj_normal.png"/>
    <hyperlink ref="V25" r:id="rId193" display="http://pbs.twimg.com/profile_images/1151710893350068224/oLfAYcZj_normal.png"/>
    <hyperlink ref="V26" r:id="rId194" display="http://pbs.twimg.com/profile_images/1151710893350068224/oLfAYcZj_normal.png"/>
    <hyperlink ref="V27" r:id="rId195" display="http://pbs.twimg.com/profile_images/593803027737387008/RLmHoyff_normal.png"/>
    <hyperlink ref="V28" r:id="rId196" display="http://pbs.twimg.com/profile_images/593803027737387008/RLmHoyff_normal.png"/>
    <hyperlink ref="V29" r:id="rId197" display="http://pbs.twimg.com/profile_images/593803027737387008/RLmHoyff_normal.png"/>
    <hyperlink ref="V30" r:id="rId198" display="http://pbs.twimg.com/profile_images/593803027737387008/RLmHoyff_normal.png"/>
    <hyperlink ref="V31" r:id="rId199" display="http://pbs.twimg.com/profile_images/593803027737387008/RLmHoyff_normal.png"/>
    <hyperlink ref="V32" r:id="rId200" display="http://pbs.twimg.com/profile_images/593803027737387008/RLmHoyff_normal.png"/>
    <hyperlink ref="V33" r:id="rId201" display="http://pbs.twimg.com/profile_images/593803027737387008/RLmHoyff_normal.png"/>
    <hyperlink ref="V34" r:id="rId202" display="http://pbs.twimg.com/profile_images/1167221061554966528/MZlseSTA_normal.jpg"/>
    <hyperlink ref="V35" r:id="rId203" display="http://pbs.twimg.com/profile_images/1167221061554966528/MZlseSTA_normal.jpg"/>
    <hyperlink ref="V36" r:id="rId204" display="http://pbs.twimg.com/profile_images/1167221061554966528/MZlseSTA_normal.jpg"/>
    <hyperlink ref="V37" r:id="rId205" display="http://pbs.twimg.com/profile_images/1167221061554966528/MZlseSTA_normal.jpg"/>
    <hyperlink ref="V38" r:id="rId206" display="http://pbs.twimg.com/profile_images/1167221061554966528/MZlseSTA_normal.jpg"/>
    <hyperlink ref="V39" r:id="rId207" display="http://pbs.twimg.com/profile_images/1167221061554966528/MZlseSTA_normal.jpg"/>
    <hyperlink ref="V40" r:id="rId208" display="http://pbs.twimg.com/profile_images/1167221061554966528/MZlseSTA_normal.jpg"/>
    <hyperlink ref="V41" r:id="rId209" display="http://pbs.twimg.com/profile_images/1168160161992794112/FMbehqaJ_normal.jpg"/>
    <hyperlink ref="V42" r:id="rId210" display="http://pbs.twimg.com/profile_images/1168160161992794112/FMbehqaJ_normal.jpg"/>
    <hyperlink ref="V43" r:id="rId211" display="http://pbs.twimg.com/profile_images/1168160161992794112/FMbehqaJ_normal.jpg"/>
    <hyperlink ref="V44" r:id="rId212" display="http://pbs.twimg.com/profile_images/1168160161992794112/FMbehqaJ_normal.jpg"/>
    <hyperlink ref="V45" r:id="rId213" display="http://pbs.twimg.com/profile_images/1168160161992794112/FMbehqaJ_normal.jpg"/>
    <hyperlink ref="V46" r:id="rId214" display="http://pbs.twimg.com/profile_images/1168160161992794112/FMbehqaJ_normal.jpg"/>
    <hyperlink ref="V47" r:id="rId215" display="http://pbs.twimg.com/profile_images/1168160161992794112/FMbehqaJ_normal.jpg"/>
    <hyperlink ref="V48" r:id="rId216" display="http://pbs.twimg.com/profile_images/1172209145283584001/3oyT_xwV_normal.jpg"/>
    <hyperlink ref="V49" r:id="rId217" display="http://pbs.twimg.com/profile_images/1172209145283584001/3oyT_xwV_normal.jpg"/>
    <hyperlink ref="V50" r:id="rId218" display="http://pbs.twimg.com/profile_images/1172209145283584001/3oyT_xwV_normal.jpg"/>
    <hyperlink ref="V51" r:id="rId219" display="http://pbs.twimg.com/profile_images/1172209145283584001/3oyT_xwV_normal.jpg"/>
    <hyperlink ref="V52" r:id="rId220" display="http://pbs.twimg.com/profile_images/1172209145283584001/3oyT_xwV_normal.jpg"/>
    <hyperlink ref="V53" r:id="rId221" display="http://pbs.twimg.com/profile_images/1172209145283584001/3oyT_xwV_normal.jpg"/>
    <hyperlink ref="V54" r:id="rId222" display="http://pbs.twimg.com/profile_images/1172209145283584001/3oyT_xwV_normal.jpg"/>
    <hyperlink ref="V55" r:id="rId223" display="http://pbs.twimg.com/profile_images/1171058784434839556/q4d8GxhI_normal.png"/>
    <hyperlink ref="V56" r:id="rId224" display="http://pbs.twimg.com/profile_images/1171058784434839556/q4d8GxhI_normal.png"/>
    <hyperlink ref="V57" r:id="rId225" display="http://pbs.twimg.com/profile_images/1171058784434839556/q4d8GxhI_normal.png"/>
    <hyperlink ref="V58" r:id="rId226" display="http://pbs.twimg.com/profile_images/1171058784434839556/q4d8GxhI_normal.png"/>
    <hyperlink ref="V59" r:id="rId227" display="http://pbs.twimg.com/profile_images/1171058784434839556/q4d8GxhI_normal.png"/>
    <hyperlink ref="V60" r:id="rId228" display="http://pbs.twimg.com/profile_images/1171058784434839556/q4d8GxhI_normal.png"/>
    <hyperlink ref="V61" r:id="rId229" display="http://pbs.twimg.com/profile_images/1171058784434839556/q4d8GxhI_normal.png"/>
    <hyperlink ref="V62" r:id="rId230" display="http://pbs.twimg.com/profile_images/1052662178111741952/1BirSsr0_normal.jpg"/>
    <hyperlink ref="V63" r:id="rId231" display="http://pbs.twimg.com/profile_images/1052662178111741952/1BirSsr0_normal.jpg"/>
    <hyperlink ref="V64" r:id="rId232" display="http://pbs.twimg.com/profile_images/1052662178111741952/1BirSsr0_normal.jpg"/>
    <hyperlink ref="V65" r:id="rId233" display="http://pbs.twimg.com/profile_images/1052662178111741952/1BirSsr0_normal.jpg"/>
    <hyperlink ref="V66" r:id="rId234" display="http://pbs.twimg.com/profile_images/1052662178111741952/1BirSsr0_normal.jpg"/>
    <hyperlink ref="V67" r:id="rId235" display="http://pbs.twimg.com/profile_images/1052662178111741952/1BirSsr0_normal.jpg"/>
    <hyperlink ref="V68" r:id="rId236" display="http://pbs.twimg.com/profile_images/1052662178111741952/1BirSsr0_normal.jpg"/>
    <hyperlink ref="V69" r:id="rId237" display="http://pbs.twimg.com/profile_images/1086061999124025344/l86J9AL1_normal.jpg"/>
    <hyperlink ref="V70" r:id="rId238" display="https://pbs.twimg.com/media/EG0vVe-XkAAU6m0.jpg"/>
    <hyperlink ref="V71" r:id="rId239" display="http://pbs.twimg.com/profile_images/378800000742401320/66f73793dbe8e4b40a53fb316f1fe981_normal.png"/>
    <hyperlink ref="V72" r:id="rId240" display="http://pbs.twimg.com/profile_images/378800000742401320/66f73793dbe8e4b40a53fb316f1fe981_normal.png"/>
    <hyperlink ref="V73" r:id="rId241" display="http://pbs.twimg.com/profile_images/1021472324422230016/cV88qdP5_normal.jpg"/>
    <hyperlink ref="V74" r:id="rId242" display="http://pbs.twimg.com/profile_images/1122976962975281154/9V1sPU5j_normal.png"/>
    <hyperlink ref="V75" r:id="rId243" display="http://pbs.twimg.com/profile_images/1122976962975281154/9V1sPU5j_normal.png"/>
    <hyperlink ref="V76" r:id="rId244" display="http://pbs.twimg.com/profile_images/1122976962975281154/9V1sPU5j_normal.png"/>
    <hyperlink ref="V77" r:id="rId245" display="http://pbs.twimg.com/profile_images/1122976962975281154/9V1sPU5j_normal.png"/>
    <hyperlink ref="V78" r:id="rId246" display="http://pbs.twimg.com/profile_images/1122976962975281154/9V1sPU5j_normal.png"/>
    <hyperlink ref="V79" r:id="rId247" display="http://pbs.twimg.com/profile_images/1122976962975281154/9V1sPU5j_normal.png"/>
    <hyperlink ref="V80" r:id="rId248" display="http://pbs.twimg.com/profile_images/1122976962975281154/9V1sPU5j_normal.png"/>
    <hyperlink ref="V81" r:id="rId249" display="http://pbs.twimg.com/profile_images/915355851254153216/0fP5kYAw_normal.jpg"/>
    <hyperlink ref="V82" r:id="rId250" display="http://pbs.twimg.com/profile_images/915355851254153216/0fP5kYAw_normal.jpg"/>
    <hyperlink ref="V83" r:id="rId251" display="http://pbs.twimg.com/profile_images/915355851254153216/0fP5kYAw_normal.jpg"/>
    <hyperlink ref="V84" r:id="rId252" display="http://pbs.twimg.com/profile_images/915355851254153216/0fP5kYAw_normal.jpg"/>
    <hyperlink ref="V85" r:id="rId253" display="http://pbs.twimg.com/profile_images/915355851254153216/0fP5kYAw_normal.jpg"/>
    <hyperlink ref="V86" r:id="rId254" display="http://pbs.twimg.com/profile_images/915355851254153216/0fP5kYAw_normal.jpg"/>
    <hyperlink ref="V87" r:id="rId255" display="http://pbs.twimg.com/profile_images/915355851254153216/0fP5kYAw_normal.jpg"/>
    <hyperlink ref="V88" r:id="rId256" display="http://pbs.twimg.com/profile_images/877243937127149568/0Plcxz5b_normal.jpg"/>
    <hyperlink ref="V89" r:id="rId257" display="http://pbs.twimg.com/profile_images/1115044027781517312/lRH6CBnJ_normal.jpg"/>
    <hyperlink ref="V90" r:id="rId258" display="http://pbs.twimg.com/profile_images/1158558178428112896/KC8ULtUL_normal.jpg"/>
    <hyperlink ref="V91" r:id="rId259" display="https://pbs.twimg.com/media/EG-b5MlUwAAQ5SW.jpg"/>
    <hyperlink ref="V92" r:id="rId260" display="http://pbs.twimg.com/profile_images/1158558178428112896/KC8ULtUL_normal.jpg"/>
    <hyperlink ref="V93" r:id="rId261" display="https://pbs.twimg.com/media/EG-b5MlUwAAQ5SW.jpg"/>
    <hyperlink ref="V94" r:id="rId262" display="http://pbs.twimg.com/profile_images/877243111667150848/H2R9ZvWu_normal.jpg"/>
    <hyperlink ref="V95" r:id="rId263" display="http://pbs.twimg.com/profile_images/877243111667150848/H2R9ZvWu_normal.jpg"/>
    <hyperlink ref="V96" r:id="rId264" display="http://pbs.twimg.com/profile_images/877243111667150848/H2R9ZvWu_normal.jpg"/>
    <hyperlink ref="V97" r:id="rId265" display="http://pbs.twimg.com/profile_images/877243111667150848/H2R9ZvWu_normal.jpg"/>
    <hyperlink ref="V98" r:id="rId266" display="http://pbs.twimg.com/profile_images/877243111667150848/H2R9ZvWu_normal.jpg"/>
    <hyperlink ref="V99" r:id="rId267" display="http://pbs.twimg.com/profile_images/877243111667150848/H2R9ZvWu_normal.jpg"/>
    <hyperlink ref="V100" r:id="rId268" display="http://pbs.twimg.com/profile_images/877243111667150848/H2R9ZvWu_normal.jpg"/>
    <hyperlink ref="V101" r:id="rId269" display="http://pbs.twimg.com/profile_images/1158558178428112896/KC8ULtUL_normal.jpg"/>
    <hyperlink ref="V102" r:id="rId270" display="https://pbs.twimg.com/media/EG-b5MlUwAAQ5SW.jpg"/>
    <hyperlink ref="V103" r:id="rId271" display="https://pbs.twimg.com/media/EHAGlg7X4AEALOr.jpg"/>
    <hyperlink ref="V104" r:id="rId272" display="http://pbs.twimg.com/profile_images/1158558178428112896/KC8ULtUL_normal.jpg"/>
    <hyperlink ref="V105" r:id="rId273" display="https://pbs.twimg.com/media/EG-b5MlUwAAQ5SW.jpg"/>
    <hyperlink ref="V106" r:id="rId274" display="http://pbs.twimg.com/profile_images/1158558178428112896/KC8ULtUL_normal.jpg"/>
    <hyperlink ref="V107" r:id="rId275" display="https://pbs.twimg.com/media/EG-b5MlUwAAQ5SW.jpg"/>
    <hyperlink ref="V108" r:id="rId276" display="http://pbs.twimg.com/profile_images/1158558178428112896/KC8ULtUL_normal.jpg"/>
    <hyperlink ref="V109" r:id="rId277" display="http://pbs.twimg.com/profile_images/1158558178428112896/KC8ULtUL_normal.jpg"/>
    <hyperlink ref="V110" r:id="rId278" display="http://pbs.twimg.com/profile_images/1158558178428112896/KC8ULtUL_normal.jpg"/>
    <hyperlink ref="V111" r:id="rId279" display="http://pbs.twimg.com/profile_images/1158558178428112896/KC8ULtUL_normal.jpg"/>
    <hyperlink ref="V112" r:id="rId280" display="http://pbs.twimg.com/profile_images/1158558178428112896/KC8ULtUL_normal.jpg"/>
    <hyperlink ref="V113" r:id="rId281" display="http://pbs.twimg.com/profile_images/1158558178428112896/KC8ULtUL_normal.jpg"/>
    <hyperlink ref="V114" r:id="rId282" display="http://pbs.twimg.com/profile_images/1158558178428112896/KC8ULtUL_normal.jpg"/>
    <hyperlink ref="V115" r:id="rId283" display="https://pbs.twimg.com/media/EG-VxkBUwAAXy27.jpg"/>
    <hyperlink ref="V116" r:id="rId284" display="http://pbs.twimg.com/profile_images/1158558178428112896/KC8ULtUL_normal.jpg"/>
    <hyperlink ref="V117" r:id="rId285" display="http://pbs.twimg.com/profile_images/1158558178428112896/KC8ULtUL_normal.jpg"/>
    <hyperlink ref="V118" r:id="rId286" display="http://pbs.twimg.com/profile_images/1158558178428112896/KC8ULtUL_normal.jpg"/>
    <hyperlink ref="V119" r:id="rId287" display="http://pbs.twimg.com/profile_images/1158558178428112896/KC8ULtUL_normal.jpg"/>
    <hyperlink ref="V120" r:id="rId288" display="http://pbs.twimg.com/profile_images/1158558178428112896/KC8ULtUL_normal.jpg"/>
    <hyperlink ref="V121" r:id="rId289" display="http://pbs.twimg.com/profile_images/1158558178428112896/KC8ULtUL_normal.jpg"/>
    <hyperlink ref="V122" r:id="rId290" display="https://pbs.twimg.com/media/EG-b5MlUwAAQ5SW.jpg"/>
    <hyperlink ref="V123" r:id="rId291" display="http://pbs.twimg.com/profile_images/633279583551401984/p1Tof5Mv_normal.jpg"/>
    <hyperlink ref="V124" r:id="rId292" display="https://pbs.twimg.com/media/EHFFlk6XUAAH3pd.jpg"/>
    <hyperlink ref="V125" r:id="rId293" display="https://pbs.twimg.com/media/EHFF5ZUX0AASif-.jpg"/>
    <hyperlink ref="V126" r:id="rId294" display="https://pbs.twimg.com/media/EG8-z5sUUAA_yeo.jpg"/>
    <hyperlink ref="V127" r:id="rId295" display="https://pbs.twimg.com/media/EG8-z5sUUAA_yeo.jpg"/>
    <hyperlink ref="V128" r:id="rId296" display="https://pbs.twimg.com/media/EG8-z5sUUAA_yeo.jpg"/>
    <hyperlink ref="V129" r:id="rId297" display="https://pbs.twimg.com/media/EG8-z5sUUAA_yeo.jpg"/>
    <hyperlink ref="V130" r:id="rId298" display="https://pbs.twimg.com/media/EG8-z5sUUAA_yeo.jpg"/>
    <hyperlink ref="V131" r:id="rId299" display="https://pbs.twimg.com/media/EG8-z5sUUAA_yeo.jpg"/>
    <hyperlink ref="V132" r:id="rId300" display="https://pbs.twimg.com/media/EG-b5MlUwAAQ5SW.jpg"/>
    <hyperlink ref="V133" r:id="rId301" display="http://pbs.twimg.com/profile_images/831938838935203840/eGVNy9b7_normal.jpg"/>
    <hyperlink ref="V134" r:id="rId302" display="http://pbs.twimg.com/profile_images/1292683393/mafalda0_normal.JPG"/>
    <hyperlink ref="V135" r:id="rId303" display="http://pbs.twimg.com/profile_images/831938838935203840/eGVNy9b7_normal.jpg"/>
    <hyperlink ref="V136" r:id="rId304" display="http://pbs.twimg.com/profile_images/1292683393/mafalda0_normal.JPG"/>
    <hyperlink ref="V137" r:id="rId305" display="https://pbs.twimg.com/media/EG-b5MlUwAAQ5SW.jpg"/>
    <hyperlink ref="V138" r:id="rId306" display="https://pbs.twimg.com/media/EG-b5MlUwAAQ5SW.jpg"/>
    <hyperlink ref="V139" r:id="rId307" display="https://pbs.twimg.com/media/EG-b5MlUwAAQ5SW.jpg"/>
    <hyperlink ref="V140" r:id="rId308" display="http://pbs.twimg.com/profile_images/831938838935203840/eGVNy9b7_normal.jpg"/>
    <hyperlink ref="V141" r:id="rId309" display="http://pbs.twimg.com/profile_images/831938838935203840/eGVNy9b7_normal.jpg"/>
    <hyperlink ref="V142" r:id="rId310" display="http://pbs.twimg.com/profile_images/831938838935203840/eGVNy9b7_normal.jpg"/>
    <hyperlink ref="V143" r:id="rId311" display="http://pbs.twimg.com/profile_images/831938838935203840/eGVNy9b7_normal.jpg"/>
    <hyperlink ref="V144" r:id="rId312" display="http://pbs.twimg.com/profile_images/1292683393/mafalda0_normal.JPG"/>
    <hyperlink ref="V145" r:id="rId313" display="http://pbs.twimg.com/profile_images/1292683393/mafalda0_normal.JPG"/>
    <hyperlink ref="V146" r:id="rId314" display="http://pbs.twimg.com/profile_images/1292683393/mafalda0_normal.JPG"/>
    <hyperlink ref="V147" r:id="rId315" display="http://pbs.twimg.com/profile_images/1292683393/mafalda0_normal.JPG"/>
    <hyperlink ref="V148" r:id="rId316" display="http://pbs.twimg.com/profile_images/1292683393/mafalda0_normal.JPG"/>
    <hyperlink ref="V149" r:id="rId317" display="http://pbs.twimg.com/profile_images/671703757877411840/aQfkOk-4_normal.jpg"/>
    <hyperlink ref="V150" r:id="rId318" display="http://pbs.twimg.com/profile_images/983190092721393664/ZNbe7LsJ_normal.jpg"/>
    <hyperlink ref="V151" r:id="rId319" display="http://pbs.twimg.com/profile_images/983190092721393664/ZNbe7LsJ_normal.jpg"/>
    <hyperlink ref="V152" r:id="rId320" display="http://pbs.twimg.com/profile_images/983190092721393664/ZNbe7LsJ_normal.jpg"/>
    <hyperlink ref="V153" r:id="rId321" display="https://pbs.twimg.com/media/EHSsxfJXUAAhoIr.jpg"/>
    <hyperlink ref="V154" r:id="rId322" display="https://pbs.twimg.com/media/EHSsxfJXUAAhoIr.jpg"/>
    <hyperlink ref="V155" r:id="rId323" display="http://pbs.twimg.com/profile_images/760774125522518016/jhzjWv0i_normal.jpg"/>
    <hyperlink ref="V156" r:id="rId324" display="http://pbs.twimg.com/profile_images/760774125522518016/jhzjWv0i_normal.jpg"/>
    <hyperlink ref="V157" r:id="rId325" display="http://pbs.twimg.com/profile_images/760774125522518016/jhzjWv0i_normal.jpg"/>
    <hyperlink ref="V158" r:id="rId326" display="http://pbs.twimg.com/profile_images/760774125522518016/jhzjWv0i_normal.jpg"/>
    <hyperlink ref="V159" r:id="rId327" display="http://pbs.twimg.com/profile_images/1119661444717522944/_KS8ysCk_normal.jpg"/>
    <hyperlink ref="V160" r:id="rId328" display="https://pbs.twimg.com/media/EHVWKRyWsAEh5E5.jpg"/>
    <hyperlink ref="V161" r:id="rId329" display="https://pbs.twimg.com/media/EHVWKRyWsAEh5E5.jpg"/>
    <hyperlink ref="V162" r:id="rId330" display="https://pbs.twimg.com/media/EHVWKRyWsAEh5E5.jpg"/>
    <hyperlink ref="V163" r:id="rId331" display="http://pbs.twimg.com/profile_images/1013233600773308416/WpN5WXpW_normal.jpg"/>
    <hyperlink ref="V164" r:id="rId332" display="http://pbs.twimg.com/profile_images/1013233600773308416/WpN5WXpW_normal.jpg"/>
    <hyperlink ref="V165" r:id="rId333" display="http://pbs.twimg.com/profile_images/1013233600773308416/WpN5WXpW_normal.jpg"/>
    <hyperlink ref="V166" r:id="rId334" display="http://pbs.twimg.com/profile_images/1013233600773308416/WpN5WXpW_normal.jpg"/>
    <hyperlink ref="Z3" r:id="rId335" display="https://twitter.com/colinnation/status/1141005871444631554"/>
    <hyperlink ref="Z4" r:id="rId336" display="https://twitter.com/adolfoboli/status/1183851606112112640"/>
    <hyperlink ref="Z5" r:id="rId337" display="https://twitter.com/infinidat/status/1184217422900936705"/>
    <hyperlink ref="Z6" r:id="rId338" display="https://twitter.com/calcaware/status/1184234413145673734"/>
    <hyperlink ref="Z7" r:id="rId339" display="https://twitter.com/calcaware/status/1184234413145673734"/>
    <hyperlink ref="Z8" r:id="rId340" display="https://twitter.com/calcaware/status/1184234413145673734"/>
    <hyperlink ref="Z9" r:id="rId341" display="https://twitter.com/calcaware/status/1184234413145673734"/>
    <hyperlink ref="Z10" r:id="rId342" display="https://twitter.com/calcaware/status/1184234413145673734"/>
    <hyperlink ref="Z11" r:id="rId343" display="https://twitter.com/calcaware/status/1184234413145673734"/>
    <hyperlink ref="Z12" r:id="rId344" display="https://twitter.com/calcaware/status/1184234413145673734"/>
    <hyperlink ref="Z13" r:id="rId345" display="https://twitter.com/nfvguy/status/1184234967108411392"/>
    <hyperlink ref="Z14" r:id="rId346" display="https://twitter.com/nfvguy/status/1184234967108411392"/>
    <hyperlink ref="Z15" r:id="rId347" display="https://twitter.com/nfvguy/status/1184234967108411392"/>
    <hyperlink ref="Z16" r:id="rId348" display="https://twitter.com/nfvguy/status/1184234967108411392"/>
    <hyperlink ref="Z17" r:id="rId349" display="https://twitter.com/nfvguy/status/1184234967108411392"/>
    <hyperlink ref="Z18" r:id="rId350" display="https://twitter.com/nfvguy/status/1184234967108411392"/>
    <hyperlink ref="Z19" r:id="rId351" display="https://twitter.com/nfvguy/status/1184234967108411392"/>
    <hyperlink ref="Z20" r:id="rId352" display="https://twitter.com/mrncciew/status/1184243270462799872"/>
    <hyperlink ref="Z21" r:id="rId353" display="https://twitter.com/mrncciew/status/1184243270462799872"/>
    <hyperlink ref="Z22" r:id="rId354" display="https://twitter.com/mrncciew/status/1184243270462799872"/>
    <hyperlink ref="Z23" r:id="rId355" display="https://twitter.com/mrncciew/status/1184243270462799872"/>
    <hyperlink ref="Z24" r:id="rId356" display="https://twitter.com/mrncciew/status/1184243270462799872"/>
    <hyperlink ref="Z25" r:id="rId357" display="https://twitter.com/mrncciew/status/1184243270462799872"/>
    <hyperlink ref="Z26" r:id="rId358" display="https://twitter.com/mrncciew/status/1184243270462799872"/>
    <hyperlink ref="Z27" r:id="rId359" display="https://twitter.com/santchiweb/status/1184243430077194240"/>
    <hyperlink ref="Z28" r:id="rId360" display="https://twitter.com/santchiweb/status/1184243430077194240"/>
    <hyperlink ref="Z29" r:id="rId361" display="https://twitter.com/santchiweb/status/1184243430077194240"/>
    <hyperlink ref="Z30" r:id="rId362" display="https://twitter.com/santchiweb/status/1184243430077194240"/>
    <hyperlink ref="Z31" r:id="rId363" display="https://twitter.com/santchiweb/status/1184243430077194240"/>
    <hyperlink ref="Z32" r:id="rId364" display="https://twitter.com/santchiweb/status/1184243430077194240"/>
    <hyperlink ref="Z33" r:id="rId365" display="https://twitter.com/santchiweb/status/1184243430077194240"/>
    <hyperlink ref="Z34" r:id="rId366" display="https://twitter.com/fjgotopo/status/1184262456396398592"/>
    <hyperlink ref="Z35" r:id="rId367" display="https://twitter.com/fjgotopo/status/1184262456396398592"/>
    <hyperlink ref="Z36" r:id="rId368" display="https://twitter.com/fjgotopo/status/1184262456396398592"/>
    <hyperlink ref="Z37" r:id="rId369" display="https://twitter.com/fjgotopo/status/1184262456396398592"/>
    <hyperlink ref="Z38" r:id="rId370" display="https://twitter.com/fjgotopo/status/1184262456396398592"/>
    <hyperlink ref="Z39" r:id="rId371" display="https://twitter.com/fjgotopo/status/1184262456396398592"/>
    <hyperlink ref="Z40" r:id="rId372" display="https://twitter.com/fjgotopo/status/1184262456396398592"/>
    <hyperlink ref="Z41" r:id="rId373" display="https://twitter.com/diivious/status/1184266887896748032"/>
    <hyperlink ref="Z42" r:id="rId374" display="https://twitter.com/diivious/status/1184266887896748032"/>
    <hyperlink ref="Z43" r:id="rId375" display="https://twitter.com/diivious/status/1184266887896748032"/>
    <hyperlink ref="Z44" r:id="rId376" display="https://twitter.com/diivious/status/1184266887896748032"/>
    <hyperlink ref="Z45" r:id="rId377" display="https://twitter.com/diivious/status/1184266887896748032"/>
    <hyperlink ref="Z46" r:id="rId378" display="https://twitter.com/diivious/status/1184266887896748032"/>
    <hyperlink ref="Z47" r:id="rId379" display="https://twitter.com/diivious/status/1184266887896748032"/>
    <hyperlink ref="Z48" r:id="rId380" display="https://twitter.com/wifibond/status/1184275025198637058"/>
    <hyperlink ref="Z49" r:id="rId381" display="https://twitter.com/wifibond/status/1184275025198637058"/>
    <hyperlink ref="Z50" r:id="rId382" display="https://twitter.com/wifibond/status/1184275025198637058"/>
    <hyperlink ref="Z51" r:id="rId383" display="https://twitter.com/wifibond/status/1184275025198637058"/>
    <hyperlink ref="Z52" r:id="rId384" display="https://twitter.com/wifibond/status/1184275025198637058"/>
    <hyperlink ref="Z53" r:id="rId385" display="https://twitter.com/wifibond/status/1184275025198637058"/>
    <hyperlink ref="Z54" r:id="rId386" display="https://twitter.com/wifibond/status/1184275025198637058"/>
    <hyperlink ref="Z55" r:id="rId387" display="https://twitter.com/corebtssecurity/status/1184277705849802752"/>
    <hyperlink ref="Z56" r:id="rId388" display="https://twitter.com/corebtssecurity/status/1184277705849802752"/>
    <hyperlink ref="Z57" r:id="rId389" display="https://twitter.com/corebtssecurity/status/1184277705849802752"/>
    <hyperlink ref="Z58" r:id="rId390" display="https://twitter.com/corebtssecurity/status/1184277705849802752"/>
    <hyperlink ref="Z59" r:id="rId391" display="https://twitter.com/corebtssecurity/status/1184277705849802752"/>
    <hyperlink ref="Z60" r:id="rId392" display="https://twitter.com/corebtssecurity/status/1184277705849802752"/>
    <hyperlink ref="Z61" r:id="rId393" display="https://twitter.com/corebtssecurity/status/1184277705849802752"/>
    <hyperlink ref="Z62" r:id="rId394" display="https://twitter.com/bigevilbeard/status/1184369377644367872"/>
    <hyperlink ref="Z63" r:id="rId395" display="https://twitter.com/bigevilbeard/status/1184369377644367872"/>
    <hyperlink ref="Z64" r:id="rId396" display="https://twitter.com/bigevilbeard/status/1184369377644367872"/>
    <hyperlink ref="Z65" r:id="rId397" display="https://twitter.com/bigevilbeard/status/1184369377644367872"/>
    <hyperlink ref="Z66" r:id="rId398" display="https://twitter.com/bigevilbeard/status/1184369377644367872"/>
    <hyperlink ref="Z67" r:id="rId399" display="https://twitter.com/bigevilbeard/status/1184369377644367872"/>
    <hyperlink ref="Z68" r:id="rId400" display="https://twitter.com/bigevilbeard/status/1184369377644367872"/>
    <hyperlink ref="Z69" r:id="rId401" display="https://twitter.com/al_rasheed/status/1184454322920267776"/>
    <hyperlink ref="Z70" r:id="rId402" display="https://twitter.com/conscianetsafe/status/1183654328093028352"/>
    <hyperlink ref="Z71" r:id="rId403" display="https://twitter.com/omniconnected/status/1184481568024383489"/>
    <hyperlink ref="Z72" r:id="rId404" display="https://twitter.com/omniconnected/status/1184481568024383489"/>
    <hyperlink ref="Z73" r:id="rId405" display="https://twitter.com/cisco_support/status/1184492191315419136"/>
    <hyperlink ref="Z74" r:id="rId406" display="https://twitter.com/ciscopress/status/1184493960976326658"/>
    <hyperlink ref="Z75" r:id="rId407" display="https://twitter.com/ciscopress/status/1184493960976326658"/>
    <hyperlink ref="Z76" r:id="rId408" display="https://twitter.com/ciscopress/status/1184493960976326658"/>
    <hyperlink ref="Z77" r:id="rId409" display="https://twitter.com/ciscopress/status/1184493960976326658"/>
    <hyperlink ref="Z78" r:id="rId410" display="https://twitter.com/ciscopress/status/1184493960976326658"/>
    <hyperlink ref="Z79" r:id="rId411" display="https://twitter.com/ciscopress/status/1184493960976326658"/>
    <hyperlink ref="Z80" r:id="rId412" display="https://twitter.com/ciscopress/status/1184493960976326658"/>
    <hyperlink ref="Z81" r:id="rId413" display="https://twitter.com/1andonlymiket/status/1184503033641816066"/>
    <hyperlink ref="Z82" r:id="rId414" display="https://twitter.com/1andonlymiket/status/1184503033641816066"/>
    <hyperlink ref="Z83" r:id="rId415" display="https://twitter.com/1andonlymiket/status/1184503033641816066"/>
    <hyperlink ref="Z84" r:id="rId416" display="https://twitter.com/1andonlymiket/status/1184503033641816066"/>
    <hyperlink ref="Z85" r:id="rId417" display="https://twitter.com/1andonlymiket/status/1184503033641816066"/>
    <hyperlink ref="Z86" r:id="rId418" display="https://twitter.com/1andonlymiket/status/1184503033641816066"/>
    <hyperlink ref="Z87" r:id="rId419" display="https://twitter.com/1andonlymiket/status/1184503033641816066"/>
    <hyperlink ref="Z88" r:id="rId420" display="https://twitter.com/cisco_mobility/status/1184514976771383296"/>
    <hyperlink ref="Z89" r:id="rId421" display="https://twitter.com/esharq1/status/1184520278614958080"/>
    <hyperlink ref="Z90" r:id="rId422" display="https://twitter.com/ciscokiwi/status/1184576146760798214"/>
    <hyperlink ref="Z91" r:id="rId423" display="https://twitter.com/ciscodevnet/status/1184336637481766912"/>
    <hyperlink ref="Z92" r:id="rId424" display="https://twitter.com/ciscokiwi/status/1184576146760798214"/>
    <hyperlink ref="Z93" r:id="rId425" display="https://twitter.com/ciscodevnet/status/1184336637481766912"/>
    <hyperlink ref="Z94" r:id="rId426" display="https://twitter.com/ciscoenterprise/status/1184517360352407552"/>
    <hyperlink ref="Z95" r:id="rId427" display="https://twitter.com/ciscoenterprise/status/1184517360352407552"/>
    <hyperlink ref="Z96" r:id="rId428" display="https://twitter.com/ciscoenterprise/status/1184517360352407552"/>
    <hyperlink ref="Z97" r:id="rId429" display="https://twitter.com/ciscoenterprise/status/1184517360352407552"/>
    <hyperlink ref="Z98" r:id="rId430" display="https://twitter.com/ciscoenterprise/status/1184517360352407552"/>
    <hyperlink ref="Z99" r:id="rId431" display="https://twitter.com/ciscoenterprise/status/1184517360352407552"/>
    <hyperlink ref="Z100" r:id="rId432" display="https://twitter.com/ciscoenterprise/status/1184517360352407552"/>
    <hyperlink ref="Z101" r:id="rId433" display="https://twitter.com/ciscokiwi/status/1184576146760798214"/>
    <hyperlink ref="Z102" r:id="rId434" display="https://twitter.com/ciscodevnet/status/1184336637481766912"/>
    <hyperlink ref="Z103" r:id="rId435" display="https://twitter.com/ciscochampion/status/1184453944870932480"/>
    <hyperlink ref="Z104" r:id="rId436" display="https://twitter.com/ciscokiwi/status/1184576146760798214"/>
    <hyperlink ref="Z105" r:id="rId437" display="https://twitter.com/ciscodevnet/status/1184336637481766912"/>
    <hyperlink ref="Z106" r:id="rId438" display="https://twitter.com/ciscokiwi/status/1184576146760798214"/>
    <hyperlink ref="Z107" r:id="rId439" display="https://twitter.com/ciscodevnet/status/1184336637481766912"/>
    <hyperlink ref="Z108" r:id="rId440" display="https://twitter.com/ciscokiwi/status/1184245437080846336"/>
    <hyperlink ref="Z109" r:id="rId441" display="https://twitter.com/ciscokiwi/status/1184245437080846336"/>
    <hyperlink ref="Z110" r:id="rId442" display="https://twitter.com/ciscokiwi/status/1184245437080846336"/>
    <hyperlink ref="Z111" r:id="rId443" display="https://twitter.com/ciscokiwi/status/1184245437080846336"/>
    <hyperlink ref="Z112" r:id="rId444" display="https://twitter.com/ciscokiwi/status/1184245437080846336"/>
    <hyperlink ref="Z113" r:id="rId445" display="https://twitter.com/ciscokiwi/status/1184245437080846336"/>
    <hyperlink ref="Z114" r:id="rId446" display="https://twitter.com/ciscokiwi/status/1184245437080846336"/>
    <hyperlink ref="Z115" r:id="rId447" display="https://twitter.com/ciscokiwi/status/1184329913257480193"/>
    <hyperlink ref="Z116" r:id="rId448" display="https://twitter.com/ciscokiwi/status/1184576146760798214"/>
    <hyperlink ref="Z117" r:id="rId449" display="https://twitter.com/ciscokiwi/status/1184576146760798214"/>
    <hyperlink ref="Z118" r:id="rId450" display="https://twitter.com/ciscokiwi/status/1184576146760798214"/>
    <hyperlink ref="Z119" r:id="rId451" display="https://twitter.com/ciscokiwi/status/1184576146760798214"/>
    <hyperlink ref="Z120" r:id="rId452" display="https://twitter.com/ciscokiwi/status/1184576146760798214"/>
    <hyperlink ref="Z121" r:id="rId453" display="https://twitter.com/ciscokiwi/status/1184576157422739456"/>
    <hyperlink ref="Z122" r:id="rId454" display="https://twitter.com/ciscodevnet/status/1184336637481766912"/>
    <hyperlink ref="Z123" r:id="rId455" display="https://twitter.com/chara_kontaxi/status/1184798976450727936"/>
    <hyperlink ref="Z124" r:id="rId456" display="https://twitter.com/rar_21/status/1184804714317262849"/>
    <hyperlink ref="Z125" r:id="rId457" display="https://twitter.com/blogciscoredes/status/1184805040860647427"/>
    <hyperlink ref="Z126" r:id="rId458" display="https://twitter.com/silviakspiva/status/1184234292060143618"/>
    <hyperlink ref="Z127" r:id="rId459" display="https://twitter.com/silviakspiva/status/1184234292060143618"/>
    <hyperlink ref="Z128" r:id="rId460" display="https://twitter.com/silviakspiva/status/1184234292060143618"/>
    <hyperlink ref="Z129" r:id="rId461" display="https://twitter.com/silviakspiva/status/1184234292060143618"/>
    <hyperlink ref="Z130" r:id="rId462" display="https://twitter.com/silviakspiva/status/1184234292060143618"/>
    <hyperlink ref="Z131" r:id="rId463" display="https://twitter.com/silviakspiva/status/1184234292060143618"/>
    <hyperlink ref="Z132" r:id="rId464" display="https://twitter.com/ciscodevnet/status/1184336637481766912"/>
    <hyperlink ref="Z133" r:id="rId465" display="https://twitter.com/ciscodevnet/status/1184651964610564096"/>
    <hyperlink ref="Z134" r:id="rId466" display="https://twitter.com/bettsyga/status/1184808851859742722"/>
    <hyperlink ref="Z135" r:id="rId467" display="https://twitter.com/ciscodevnet/status/1184651964610564096"/>
    <hyperlink ref="Z136" r:id="rId468" display="https://twitter.com/bettsyga/status/1184808851859742722"/>
    <hyperlink ref="Z137" r:id="rId469" display="https://twitter.com/ciscodevnet/status/1184336637481766912"/>
    <hyperlink ref="Z138" r:id="rId470" display="https://twitter.com/ciscodevnet/status/1184336637481766912"/>
    <hyperlink ref="Z139" r:id="rId471" display="https://twitter.com/ciscodevnet/status/1184336637481766912"/>
    <hyperlink ref="Z140" r:id="rId472" display="https://twitter.com/ciscodevnet/status/1184651964610564096"/>
    <hyperlink ref="Z141" r:id="rId473" display="https://twitter.com/ciscodevnet/status/1184651964610564096"/>
    <hyperlink ref="Z142" r:id="rId474" display="https://twitter.com/ciscodevnet/status/1184651964610564096"/>
    <hyperlink ref="Z143" r:id="rId475" display="https://twitter.com/ciscodevnet/status/1184651964610564096"/>
    <hyperlink ref="Z144" r:id="rId476" display="https://twitter.com/bettsyga/status/1184808851859742722"/>
    <hyperlink ref="Z145" r:id="rId477" display="https://twitter.com/bettsyga/status/1184808851859742722"/>
    <hyperlink ref="Z146" r:id="rId478" display="https://twitter.com/bettsyga/status/1184808851859742722"/>
    <hyperlink ref="Z147" r:id="rId479" display="https://twitter.com/bettsyga/status/1184808851859742722"/>
    <hyperlink ref="Z148" r:id="rId480" display="https://twitter.com/bettsyga/status/1184808851859742722"/>
    <hyperlink ref="Z149" r:id="rId481" display="https://twitter.com/tfonsecag/status/1184973745171156992"/>
    <hyperlink ref="Z150" r:id="rId482" display="https://twitter.com/cephalopodluke2/status/1185762650854187009"/>
    <hyperlink ref="Z151" r:id="rId483" display="https://twitter.com/cephalopodluke2/status/1185762650854187009"/>
    <hyperlink ref="Z152" r:id="rId484" display="https://twitter.com/cephalopodluke2/status/1185762650854187009"/>
    <hyperlink ref="Z153" r:id="rId485" display="https://twitter.com/crudinschi/status/1185762569543454720"/>
    <hyperlink ref="Z154" r:id="rId486" display="https://twitter.com/crudinschi/status/1185762569543454720"/>
    <hyperlink ref="Z155" r:id="rId487" display="https://twitter.com/chidambara09/status/1185951645600866304"/>
    <hyperlink ref="Z156" r:id="rId488" display="https://twitter.com/chidambara09/status/1185951645600866304"/>
    <hyperlink ref="Z157" r:id="rId489" display="https://twitter.com/chidambara09/status/1185951645600866304"/>
    <hyperlink ref="Z158" r:id="rId490" display="https://twitter.com/chidambara09/status/1185951645600866304"/>
    <hyperlink ref="Z159" r:id="rId491" display="https://twitter.com/ccie49534/status/1186224194213818368"/>
    <hyperlink ref="Z160" r:id="rId492" display="https://twitter.com/crudinschi/status/1185948812843651073"/>
    <hyperlink ref="Z161" r:id="rId493" display="https://twitter.com/crudinschi/status/1185948812843651073"/>
    <hyperlink ref="Z162" r:id="rId494" display="https://twitter.com/crudinschi/status/1185948812843651073"/>
    <hyperlink ref="Z163" r:id="rId495" display="https://twitter.com/decisionssmart/status/1186285025928593408"/>
    <hyperlink ref="Z164" r:id="rId496" display="https://twitter.com/decisionssmart/status/1186285025928593408"/>
    <hyperlink ref="Z165" r:id="rId497" display="https://twitter.com/decisionssmart/status/1186285025928593408"/>
    <hyperlink ref="Z166" r:id="rId498" display="https://twitter.com/decisionssmart/status/1186285025928593408"/>
  </hyperlinks>
  <printOptions/>
  <pageMargins left="0.7" right="0.7" top="0.75" bottom="0.75" header="0.3" footer="0.3"/>
  <pageSetup horizontalDpi="600" verticalDpi="600" orientation="portrait" r:id="rId502"/>
  <legacyDrawing r:id="rId500"/>
  <tableParts>
    <tablePart r:id="rId5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1247</v>
      </c>
      <c r="B1" s="13" t="s">
        <v>1248</v>
      </c>
      <c r="C1" s="13" t="s">
        <v>1241</v>
      </c>
      <c r="D1" s="13" t="s">
        <v>1242</v>
      </c>
      <c r="E1" s="13" t="s">
        <v>1249</v>
      </c>
      <c r="F1" s="13" t="s">
        <v>144</v>
      </c>
      <c r="G1" s="13" t="s">
        <v>1250</v>
      </c>
      <c r="H1" s="13" t="s">
        <v>1251</v>
      </c>
      <c r="I1" s="13" t="s">
        <v>1252</v>
      </c>
      <c r="J1" s="13" t="s">
        <v>1253</v>
      </c>
      <c r="K1" s="13" t="s">
        <v>1254</v>
      </c>
      <c r="L1" s="13" t="s">
        <v>1255</v>
      </c>
    </row>
    <row r="2" spans="1:12" ht="15">
      <c r="A2" s="86" t="s">
        <v>980</v>
      </c>
      <c r="B2" s="86" t="s">
        <v>972</v>
      </c>
      <c r="C2" s="86">
        <v>23</v>
      </c>
      <c r="D2" s="121">
        <v>0.006824246385356171</v>
      </c>
      <c r="E2" s="121">
        <v>1.3365284024362136</v>
      </c>
      <c r="F2" s="86" t="s">
        <v>1243</v>
      </c>
      <c r="G2" s="86" t="b">
        <v>0</v>
      </c>
      <c r="H2" s="86" t="b">
        <v>0</v>
      </c>
      <c r="I2" s="86" t="b">
        <v>0</v>
      </c>
      <c r="J2" s="86" t="b">
        <v>0</v>
      </c>
      <c r="K2" s="86" t="b">
        <v>0</v>
      </c>
      <c r="L2" s="86" t="b">
        <v>0</v>
      </c>
    </row>
    <row r="3" spans="1:12" ht="15">
      <c r="A3" s="86" t="s">
        <v>978</v>
      </c>
      <c r="B3" s="86" t="s">
        <v>971</v>
      </c>
      <c r="C3" s="86">
        <v>22</v>
      </c>
      <c r="D3" s="121">
        <v>0.007051877569292141</v>
      </c>
      <c r="E3" s="121">
        <v>1.2844307338445193</v>
      </c>
      <c r="F3" s="86" t="s">
        <v>1243</v>
      </c>
      <c r="G3" s="86" t="b">
        <v>0</v>
      </c>
      <c r="H3" s="86" t="b">
        <v>0</v>
      </c>
      <c r="I3" s="86" t="b">
        <v>0</v>
      </c>
      <c r="J3" s="86" t="b">
        <v>0</v>
      </c>
      <c r="K3" s="86" t="b">
        <v>0</v>
      </c>
      <c r="L3" s="86" t="b">
        <v>0</v>
      </c>
    </row>
    <row r="4" spans="1:12" ht="15">
      <c r="A4" s="86" t="s">
        <v>977</v>
      </c>
      <c r="B4" s="86" t="s">
        <v>978</v>
      </c>
      <c r="C4" s="86">
        <v>20</v>
      </c>
      <c r="D4" s="121">
        <v>0.0074328393991106466</v>
      </c>
      <c r="E4" s="121">
        <v>1.5228787452803376</v>
      </c>
      <c r="F4" s="86" t="s">
        <v>1243</v>
      </c>
      <c r="G4" s="86" t="b">
        <v>1</v>
      </c>
      <c r="H4" s="86" t="b">
        <v>0</v>
      </c>
      <c r="I4" s="86" t="b">
        <v>0</v>
      </c>
      <c r="J4" s="86" t="b">
        <v>0</v>
      </c>
      <c r="K4" s="86" t="b">
        <v>0</v>
      </c>
      <c r="L4" s="86" t="b">
        <v>0</v>
      </c>
    </row>
    <row r="5" spans="1:12" ht="15">
      <c r="A5" s="86" t="s">
        <v>1168</v>
      </c>
      <c r="B5" s="86" t="s">
        <v>983</v>
      </c>
      <c r="C5" s="86">
        <v>18</v>
      </c>
      <c r="D5" s="121">
        <v>0.007706388582770141</v>
      </c>
      <c r="E5" s="121">
        <v>1.5440680443502757</v>
      </c>
      <c r="F5" s="86" t="s">
        <v>1243</v>
      </c>
      <c r="G5" s="86" t="b">
        <v>0</v>
      </c>
      <c r="H5" s="86" t="b">
        <v>0</v>
      </c>
      <c r="I5" s="86" t="b">
        <v>0</v>
      </c>
      <c r="J5" s="86" t="b">
        <v>0</v>
      </c>
      <c r="K5" s="86" t="b">
        <v>0</v>
      </c>
      <c r="L5" s="86" t="b">
        <v>0</v>
      </c>
    </row>
    <row r="6" spans="1:12" ht="15">
      <c r="A6" s="86" t="s">
        <v>983</v>
      </c>
      <c r="B6" s="86" t="s">
        <v>973</v>
      </c>
      <c r="C6" s="86">
        <v>18</v>
      </c>
      <c r="D6" s="121">
        <v>0.007706388582770141</v>
      </c>
      <c r="E6" s="121">
        <v>1.3679767852945945</v>
      </c>
      <c r="F6" s="86" t="s">
        <v>1243</v>
      </c>
      <c r="G6" s="86" t="b">
        <v>0</v>
      </c>
      <c r="H6" s="86" t="b">
        <v>0</v>
      </c>
      <c r="I6" s="86" t="b">
        <v>0</v>
      </c>
      <c r="J6" s="86" t="b">
        <v>0</v>
      </c>
      <c r="K6" s="86" t="b">
        <v>0</v>
      </c>
      <c r="L6" s="86" t="b">
        <v>0</v>
      </c>
    </row>
    <row r="7" spans="1:12" ht="15">
      <c r="A7" s="86" t="s">
        <v>973</v>
      </c>
      <c r="B7" s="86" t="s">
        <v>1169</v>
      </c>
      <c r="C7" s="86">
        <v>18</v>
      </c>
      <c r="D7" s="121">
        <v>0.007706388582770141</v>
      </c>
      <c r="E7" s="121">
        <v>1.4551269610134945</v>
      </c>
      <c r="F7" s="86" t="s">
        <v>1243</v>
      </c>
      <c r="G7" s="86" t="b">
        <v>0</v>
      </c>
      <c r="H7" s="86" t="b">
        <v>0</v>
      </c>
      <c r="I7" s="86" t="b">
        <v>0</v>
      </c>
      <c r="J7" s="86" t="b">
        <v>0</v>
      </c>
      <c r="K7" s="86" t="b">
        <v>0</v>
      </c>
      <c r="L7" s="86" t="b">
        <v>0</v>
      </c>
    </row>
    <row r="8" spans="1:12" ht="15">
      <c r="A8" s="86" t="s">
        <v>252</v>
      </c>
      <c r="B8" s="86" t="s">
        <v>251</v>
      </c>
      <c r="C8" s="86">
        <v>18</v>
      </c>
      <c r="D8" s="121">
        <v>0.007706388582770141</v>
      </c>
      <c r="E8" s="121">
        <v>1.607737124219653</v>
      </c>
      <c r="F8" s="86" t="s">
        <v>1243</v>
      </c>
      <c r="G8" s="86" t="b">
        <v>0</v>
      </c>
      <c r="H8" s="86" t="b">
        <v>0</v>
      </c>
      <c r="I8" s="86" t="b">
        <v>0</v>
      </c>
      <c r="J8" s="86" t="b">
        <v>0</v>
      </c>
      <c r="K8" s="86" t="b">
        <v>0</v>
      </c>
      <c r="L8" s="86" t="b">
        <v>0</v>
      </c>
    </row>
    <row r="9" spans="1:12" ht="15">
      <c r="A9" s="86" t="s">
        <v>976</v>
      </c>
      <c r="B9" s="86" t="s">
        <v>977</v>
      </c>
      <c r="C9" s="86">
        <v>16</v>
      </c>
      <c r="D9" s="121">
        <v>0.007860543381176052</v>
      </c>
      <c r="E9" s="121">
        <v>1.467361417430506</v>
      </c>
      <c r="F9" s="86" t="s">
        <v>1243</v>
      </c>
      <c r="G9" s="86" t="b">
        <v>0</v>
      </c>
      <c r="H9" s="86" t="b">
        <v>0</v>
      </c>
      <c r="I9" s="86" t="b">
        <v>0</v>
      </c>
      <c r="J9" s="86" t="b">
        <v>1</v>
      </c>
      <c r="K9" s="86" t="b">
        <v>0</v>
      </c>
      <c r="L9" s="86" t="b">
        <v>0</v>
      </c>
    </row>
    <row r="10" spans="1:12" ht="15">
      <c r="A10" s="86" t="s">
        <v>971</v>
      </c>
      <c r="B10" s="86" t="s">
        <v>979</v>
      </c>
      <c r="C10" s="86">
        <v>16</v>
      </c>
      <c r="D10" s="121">
        <v>0.007860543381176052</v>
      </c>
      <c r="E10" s="121">
        <v>1.3424226808222062</v>
      </c>
      <c r="F10" s="86" t="s">
        <v>1243</v>
      </c>
      <c r="G10" s="86" t="b">
        <v>0</v>
      </c>
      <c r="H10" s="86" t="b">
        <v>0</v>
      </c>
      <c r="I10" s="86" t="b">
        <v>0</v>
      </c>
      <c r="J10" s="86" t="b">
        <v>0</v>
      </c>
      <c r="K10" s="86" t="b">
        <v>0</v>
      </c>
      <c r="L10" s="86" t="b">
        <v>0</v>
      </c>
    </row>
    <row r="11" spans="1:12" ht="15">
      <c r="A11" s="86" t="s">
        <v>979</v>
      </c>
      <c r="B11" s="86" t="s">
        <v>980</v>
      </c>
      <c r="C11" s="86">
        <v>16</v>
      </c>
      <c r="D11" s="121">
        <v>0.007860543381176052</v>
      </c>
      <c r="E11" s="121">
        <v>1.506279483460876</v>
      </c>
      <c r="F11" s="86" t="s">
        <v>1243</v>
      </c>
      <c r="G11" s="86" t="b">
        <v>0</v>
      </c>
      <c r="H11" s="86" t="b">
        <v>0</v>
      </c>
      <c r="I11" s="86" t="b">
        <v>0</v>
      </c>
      <c r="J11" s="86" t="b">
        <v>0</v>
      </c>
      <c r="K11" s="86" t="b">
        <v>0</v>
      </c>
      <c r="L11" s="86" t="b">
        <v>0</v>
      </c>
    </row>
    <row r="12" spans="1:12" ht="15">
      <c r="A12" s="86" t="s">
        <v>972</v>
      </c>
      <c r="B12" s="86" t="s">
        <v>981</v>
      </c>
      <c r="C12" s="86">
        <v>16</v>
      </c>
      <c r="D12" s="121">
        <v>0.007860543381176052</v>
      </c>
      <c r="E12" s="121">
        <v>1.3550118081302267</v>
      </c>
      <c r="F12" s="86" t="s">
        <v>1243</v>
      </c>
      <c r="G12" s="86" t="b">
        <v>0</v>
      </c>
      <c r="H12" s="86" t="b">
        <v>0</v>
      </c>
      <c r="I12" s="86" t="b">
        <v>0</v>
      </c>
      <c r="J12" s="86" t="b">
        <v>0</v>
      </c>
      <c r="K12" s="86" t="b">
        <v>0</v>
      </c>
      <c r="L12" s="86" t="b">
        <v>0</v>
      </c>
    </row>
    <row r="13" spans="1:12" ht="15">
      <c r="A13" s="86" t="s">
        <v>981</v>
      </c>
      <c r="B13" s="86" t="s">
        <v>974</v>
      </c>
      <c r="C13" s="86">
        <v>16</v>
      </c>
      <c r="D13" s="121">
        <v>0.007860543381176052</v>
      </c>
      <c r="E13" s="121">
        <v>1.4885507165004443</v>
      </c>
      <c r="F13" s="86" t="s">
        <v>1243</v>
      </c>
      <c r="G13" s="86" t="b">
        <v>0</v>
      </c>
      <c r="H13" s="86" t="b">
        <v>0</v>
      </c>
      <c r="I13" s="86" t="b">
        <v>0</v>
      </c>
      <c r="J13" s="86" t="b">
        <v>0</v>
      </c>
      <c r="K13" s="86" t="b">
        <v>0</v>
      </c>
      <c r="L13" s="86" t="b">
        <v>0</v>
      </c>
    </row>
    <row r="14" spans="1:12" ht="15">
      <c r="A14" s="86" t="s">
        <v>974</v>
      </c>
      <c r="B14" s="86" t="s">
        <v>1167</v>
      </c>
      <c r="C14" s="86">
        <v>16</v>
      </c>
      <c r="D14" s="121">
        <v>0.007860543381176052</v>
      </c>
      <c r="E14" s="121">
        <v>1.437398194053063</v>
      </c>
      <c r="F14" s="86" t="s">
        <v>1243</v>
      </c>
      <c r="G14" s="86" t="b">
        <v>0</v>
      </c>
      <c r="H14" s="86" t="b">
        <v>0</v>
      </c>
      <c r="I14" s="86" t="b">
        <v>0</v>
      </c>
      <c r="J14" s="86" t="b">
        <v>0</v>
      </c>
      <c r="K14" s="86" t="b">
        <v>0</v>
      </c>
      <c r="L14" s="86" t="b">
        <v>0</v>
      </c>
    </row>
    <row r="15" spans="1:12" ht="15">
      <c r="A15" s="86" t="s">
        <v>1167</v>
      </c>
      <c r="B15" s="86" t="s">
        <v>1170</v>
      </c>
      <c r="C15" s="86">
        <v>16</v>
      </c>
      <c r="D15" s="121">
        <v>0.007860543381176052</v>
      </c>
      <c r="E15" s="121">
        <v>1.6312182200691758</v>
      </c>
      <c r="F15" s="86" t="s">
        <v>1243</v>
      </c>
      <c r="G15" s="86" t="b">
        <v>0</v>
      </c>
      <c r="H15" s="86" t="b">
        <v>0</v>
      </c>
      <c r="I15" s="86" t="b">
        <v>0</v>
      </c>
      <c r="J15" s="86" t="b">
        <v>0</v>
      </c>
      <c r="K15" s="86" t="b">
        <v>0</v>
      </c>
      <c r="L15" s="86" t="b">
        <v>0</v>
      </c>
    </row>
    <row r="16" spans="1:12" ht="15">
      <c r="A16" s="86" t="s">
        <v>1170</v>
      </c>
      <c r="B16" s="86" t="s">
        <v>1171</v>
      </c>
      <c r="C16" s="86">
        <v>16</v>
      </c>
      <c r="D16" s="121">
        <v>0.007860543381176052</v>
      </c>
      <c r="E16" s="121">
        <v>1.682370742516557</v>
      </c>
      <c r="F16" s="86" t="s">
        <v>1243</v>
      </c>
      <c r="G16" s="86" t="b">
        <v>0</v>
      </c>
      <c r="H16" s="86" t="b">
        <v>0</v>
      </c>
      <c r="I16" s="86" t="b">
        <v>0</v>
      </c>
      <c r="J16" s="86" t="b">
        <v>0</v>
      </c>
      <c r="K16" s="86" t="b">
        <v>0</v>
      </c>
      <c r="L16" s="86" t="b">
        <v>0</v>
      </c>
    </row>
    <row r="17" spans="1:12" ht="15">
      <c r="A17" s="86" t="s">
        <v>1171</v>
      </c>
      <c r="B17" s="86" t="s">
        <v>1172</v>
      </c>
      <c r="C17" s="86">
        <v>16</v>
      </c>
      <c r="D17" s="121">
        <v>0.007860543381176052</v>
      </c>
      <c r="E17" s="121">
        <v>1.682370742516557</v>
      </c>
      <c r="F17" s="86" t="s">
        <v>1243</v>
      </c>
      <c r="G17" s="86" t="b">
        <v>0</v>
      </c>
      <c r="H17" s="86" t="b">
        <v>0</v>
      </c>
      <c r="I17" s="86" t="b">
        <v>0</v>
      </c>
      <c r="J17" s="86" t="b">
        <v>0</v>
      </c>
      <c r="K17" s="86" t="b">
        <v>0</v>
      </c>
      <c r="L17" s="86" t="b">
        <v>0</v>
      </c>
    </row>
    <row r="18" spans="1:12" ht="15">
      <c r="A18" s="86" t="s">
        <v>1172</v>
      </c>
      <c r="B18" s="86" t="s">
        <v>1168</v>
      </c>
      <c r="C18" s="86">
        <v>16</v>
      </c>
      <c r="D18" s="121">
        <v>0.007860543381176052</v>
      </c>
      <c r="E18" s="121">
        <v>1.6312182200691758</v>
      </c>
      <c r="F18" s="86" t="s">
        <v>1243</v>
      </c>
      <c r="G18" s="86" t="b">
        <v>0</v>
      </c>
      <c r="H18" s="86" t="b">
        <v>0</v>
      </c>
      <c r="I18" s="86" t="b">
        <v>0</v>
      </c>
      <c r="J18" s="86" t="b">
        <v>0</v>
      </c>
      <c r="K18" s="86" t="b">
        <v>0</v>
      </c>
      <c r="L18" s="86" t="b">
        <v>0</v>
      </c>
    </row>
    <row r="19" spans="1:12" ht="15">
      <c r="A19" s="86" t="s">
        <v>1169</v>
      </c>
      <c r="B19" s="86" t="s">
        <v>253</v>
      </c>
      <c r="C19" s="86">
        <v>16</v>
      </c>
      <c r="D19" s="121">
        <v>0.007860543381176052</v>
      </c>
      <c r="E19" s="121">
        <v>1.6312182200691758</v>
      </c>
      <c r="F19" s="86" t="s">
        <v>1243</v>
      </c>
      <c r="G19" s="86" t="b">
        <v>0</v>
      </c>
      <c r="H19" s="86" t="b">
        <v>0</v>
      </c>
      <c r="I19" s="86" t="b">
        <v>0</v>
      </c>
      <c r="J19" s="86" t="b">
        <v>0</v>
      </c>
      <c r="K19" s="86" t="b">
        <v>0</v>
      </c>
      <c r="L19" s="86" t="b">
        <v>0</v>
      </c>
    </row>
    <row r="20" spans="1:12" ht="15">
      <c r="A20" s="86" t="s">
        <v>253</v>
      </c>
      <c r="B20" s="86" t="s">
        <v>252</v>
      </c>
      <c r="C20" s="86">
        <v>16</v>
      </c>
      <c r="D20" s="121">
        <v>0.007860543381176052</v>
      </c>
      <c r="E20" s="121">
        <v>1.5565846017722715</v>
      </c>
      <c r="F20" s="86" t="s">
        <v>1243</v>
      </c>
      <c r="G20" s="86" t="b">
        <v>0</v>
      </c>
      <c r="H20" s="86" t="b">
        <v>0</v>
      </c>
      <c r="I20" s="86" t="b">
        <v>0</v>
      </c>
      <c r="J20" s="86" t="b">
        <v>0</v>
      </c>
      <c r="K20" s="86" t="b">
        <v>0</v>
      </c>
      <c r="L20" s="86" t="b">
        <v>0</v>
      </c>
    </row>
    <row r="21" spans="1:12" ht="15">
      <c r="A21" s="86" t="s">
        <v>251</v>
      </c>
      <c r="B21" s="86" t="s">
        <v>250</v>
      </c>
      <c r="C21" s="86">
        <v>16</v>
      </c>
      <c r="D21" s="121">
        <v>0.007860543381176052</v>
      </c>
      <c r="E21" s="121">
        <v>1.6312182200691758</v>
      </c>
      <c r="F21" s="86" t="s">
        <v>1243</v>
      </c>
      <c r="G21" s="86" t="b">
        <v>0</v>
      </c>
      <c r="H21" s="86" t="b">
        <v>0</v>
      </c>
      <c r="I21" s="86" t="b">
        <v>0</v>
      </c>
      <c r="J21" s="86" t="b">
        <v>0</v>
      </c>
      <c r="K21" s="86" t="b">
        <v>0</v>
      </c>
      <c r="L21" s="86" t="b">
        <v>0</v>
      </c>
    </row>
    <row r="22" spans="1:12" ht="15">
      <c r="A22" s="86" t="s">
        <v>250</v>
      </c>
      <c r="B22" s="86" t="s">
        <v>235</v>
      </c>
      <c r="C22" s="86">
        <v>16</v>
      </c>
      <c r="D22" s="121">
        <v>0.007860543381176052</v>
      </c>
      <c r="E22" s="121">
        <v>1.682370742516557</v>
      </c>
      <c r="F22" s="86" t="s">
        <v>1243</v>
      </c>
      <c r="G22" s="86" t="b">
        <v>0</v>
      </c>
      <c r="H22" s="86" t="b">
        <v>0</v>
      </c>
      <c r="I22" s="86" t="b">
        <v>0</v>
      </c>
      <c r="J22" s="86" t="b">
        <v>0</v>
      </c>
      <c r="K22" s="86" t="b">
        <v>0</v>
      </c>
      <c r="L22" s="86" t="b">
        <v>0</v>
      </c>
    </row>
    <row r="23" spans="1:12" ht="15">
      <c r="A23" s="86" t="s">
        <v>235</v>
      </c>
      <c r="B23" s="86" t="s">
        <v>249</v>
      </c>
      <c r="C23" s="86">
        <v>16</v>
      </c>
      <c r="D23" s="121">
        <v>0.007860543381176052</v>
      </c>
      <c r="E23" s="121">
        <v>1.506279483460876</v>
      </c>
      <c r="F23" s="86" t="s">
        <v>1243</v>
      </c>
      <c r="G23" s="86" t="b">
        <v>0</v>
      </c>
      <c r="H23" s="86" t="b">
        <v>0</v>
      </c>
      <c r="I23" s="86" t="b">
        <v>0</v>
      </c>
      <c r="J23" s="86" t="b">
        <v>0</v>
      </c>
      <c r="K23" s="86" t="b">
        <v>0</v>
      </c>
      <c r="L23" s="86" t="b">
        <v>0</v>
      </c>
    </row>
    <row r="24" spans="1:12" ht="15">
      <c r="A24" s="86" t="s">
        <v>249</v>
      </c>
      <c r="B24" s="86" t="s">
        <v>1007</v>
      </c>
      <c r="C24" s="86">
        <v>4</v>
      </c>
      <c r="D24" s="121">
        <v>0.0049382716049382715</v>
      </c>
      <c r="E24" s="121">
        <v>1.9834007381805383</v>
      </c>
      <c r="F24" s="86" t="s">
        <v>1243</v>
      </c>
      <c r="G24" s="86" t="b">
        <v>0</v>
      </c>
      <c r="H24" s="86" t="b">
        <v>0</v>
      </c>
      <c r="I24" s="86" t="b">
        <v>0</v>
      </c>
      <c r="J24" s="86" t="b">
        <v>0</v>
      </c>
      <c r="K24" s="86" t="b">
        <v>0</v>
      </c>
      <c r="L24" s="86" t="b">
        <v>0</v>
      </c>
    </row>
    <row r="25" spans="1:12" ht="15">
      <c r="A25" s="86" t="s">
        <v>1173</v>
      </c>
      <c r="B25" s="86" t="s">
        <v>994</v>
      </c>
      <c r="C25" s="86">
        <v>4</v>
      </c>
      <c r="D25" s="121">
        <v>0.0049382716049382715</v>
      </c>
      <c r="E25" s="121">
        <v>1.9834007381805383</v>
      </c>
      <c r="F25" s="86" t="s">
        <v>1243</v>
      </c>
      <c r="G25" s="86" t="b">
        <v>0</v>
      </c>
      <c r="H25" s="86" t="b">
        <v>0</v>
      </c>
      <c r="I25" s="86" t="b">
        <v>0</v>
      </c>
      <c r="J25" s="86" t="b">
        <v>0</v>
      </c>
      <c r="K25" s="86" t="b">
        <v>0</v>
      </c>
      <c r="L25" s="86" t="b">
        <v>0</v>
      </c>
    </row>
    <row r="26" spans="1:12" ht="15">
      <c r="A26" s="86" t="s">
        <v>1175</v>
      </c>
      <c r="B26" s="86" t="s">
        <v>1176</v>
      </c>
      <c r="C26" s="86">
        <v>4</v>
      </c>
      <c r="D26" s="121">
        <v>0.0049382716049382715</v>
      </c>
      <c r="E26" s="121">
        <v>2.2844307338445193</v>
      </c>
      <c r="F26" s="86" t="s">
        <v>1243</v>
      </c>
      <c r="G26" s="86" t="b">
        <v>0</v>
      </c>
      <c r="H26" s="86" t="b">
        <v>0</v>
      </c>
      <c r="I26" s="86" t="b">
        <v>0</v>
      </c>
      <c r="J26" s="86" t="b">
        <v>0</v>
      </c>
      <c r="K26" s="86" t="b">
        <v>0</v>
      </c>
      <c r="L26" s="86" t="b">
        <v>0</v>
      </c>
    </row>
    <row r="27" spans="1:12" ht="15">
      <c r="A27" s="86" t="s">
        <v>1176</v>
      </c>
      <c r="B27" s="86" t="s">
        <v>1177</v>
      </c>
      <c r="C27" s="86">
        <v>4</v>
      </c>
      <c r="D27" s="121">
        <v>0.0049382716049382715</v>
      </c>
      <c r="E27" s="121">
        <v>2.2844307338445193</v>
      </c>
      <c r="F27" s="86" t="s">
        <v>1243</v>
      </c>
      <c r="G27" s="86" t="b">
        <v>0</v>
      </c>
      <c r="H27" s="86" t="b">
        <v>0</v>
      </c>
      <c r="I27" s="86" t="b">
        <v>0</v>
      </c>
      <c r="J27" s="86" t="b">
        <v>0</v>
      </c>
      <c r="K27" s="86" t="b">
        <v>0</v>
      </c>
      <c r="L27" s="86" t="b">
        <v>0</v>
      </c>
    </row>
    <row r="28" spans="1:12" ht="15">
      <c r="A28" s="86" t="s">
        <v>1177</v>
      </c>
      <c r="B28" s="86" t="s">
        <v>972</v>
      </c>
      <c r="C28" s="86">
        <v>4</v>
      </c>
      <c r="D28" s="121">
        <v>0.0049382716049382715</v>
      </c>
      <c r="E28" s="121">
        <v>1.3550118081302267</v>
      </c>
      <c r="F28" s="86" t="s">
        <v>1243</v>
      </c>
      <c r="G28" s="86" t="b">
        <v>0</v>
      </c>
      <c r="H28" s="86" t="b">
        <v>0</v>
      </c>
      <c r="I28" s="86" t="b">
        <v>0</v>
      </c>
      <c r="J28" s="86" t="b">
        <v>0</v>
      </c>
      <c r="K28" s="86" t="b">
        <v>0</v>
      </c>
      <c r="L28" s="86" t="b">
        <v>0</v>
      </c>
    </row>
    <row r="29" spans="1:12" ht="15">
      <c r="A29" s="86" t="s">
        <v>972</v>
      </c>
      <c r="B29" s="86" t="s">
        <v>976</v>
      </c>
      <c r="C29" s="86">
        <v>4</v>
      </c>
      <c r="D29" s="121">
        <v>0.0049382716049382715</v>
      </c>
      <c r="E29" s="121">
        <v>1.3550118081302267</v>
      </c>
      <c r="F29" s="86" t="s">
        <v>1243</v>
      </c>
      <c r="G29" s="86" t="b">
        <v>0</v>
      </c>
      <c r="H29" s="86" t="b">
        <v>0</v>
      </c>
      <c r="I29" s="86" t="b">
        <v>0</v>
      </c>
      <c r="J29" s="86" t="b">
        <v>0</v>
      </c>
      <c r="K29" s="86" t="b">
        <v>0</v>
      </c>
      <c r="L29" s="86" t="b">
        <v>0</v>
      </c>
    </row>
    <row r="30" spans="1:12" ht="15">
      <c r="A30" s="86" t="s">
        <v>976</v>
      </c>
      <c r="B30" s="86" t="s">
        <v>1178</v>
      </c>
      <c r="C30" s="86">
        <v>4</v>
      </c>
      <c r="D30" s="121">
        <v>0.0049382716049382715</v>
      </c>
      <c r="E30" s="121">
        <v>1.5854607295085006</v>
      </c>
      <c r="F30" s="86" t="s">
        <v>1243</v>
      </c>
      <c r="G30" s="86" t="b">
        <v>0</v>
      </c>
      <c r="H30" s="86" t="b">
        <v>0</v>
      </c>
      <c r="I30" s="86" t="b">
        <v>0</v>
      </c>
      <c r="J30" s="86" t="b">
        <v>0</v>
      </c>
      <c r="K30" s="86" t="b">
        <v>0</v>
      </c>
      <c r="L30" s="86" t="b">
        <v>0</v>
      </c>
    </row>
    <row r="31" spans="1:12" ht="15">
      <c r="A31" s="86" t="s">
        <v>1178</v>
      </c>
      <c r="B31" s="86" t="s">
        <v>1179</v>
      </c>
      <c r="C31" s="86">
        <v>4</v>
      </c>
      <c r="D31" s="121">
        <v>0.0049382716049382715</v>
      </c>
      <c r="E31" s="121">
        <v>2.2844307338445193</v>
      </c>
      <c r="F31" s="86" t="s">
        <v>1243</v>
      </c>
      <c r="G31" s="86" t="b">
        <v>0</v>
      </c>
      <c r="H31" s="86" t="b">
        <v>0</v>
      </c>
      <c r="I31" s="86" t="b">
        <v>0</v>
      </c>
      <c r="J31" s="86" t="b">
        <v>0</v>
      </c>
      <c r="K31" s="86" t="b">
        <v>0</v>
      </c>
      <c r="L31" s="86" t="b">
        <v>0</v>
      </c>
    </row>
    <row r="32" spans="1:12" ht="15">
      <c r="A32" s="86" t="s">
        <v>1179</v>
      </c>
      <c r="B32" s="86" t="s">
        <v>1180</v>
      </c>
      <c r="C32" s="86">
        <v>4</v>
      </c>
      <c r="D32" s="121">
        <v>0.0049382716049382715</v>
      </c>
      <c r="E32" s="121">
        <v>2.2844307338445193</v>
      </c>
      <c r="F32" s="86" t="s">
        <v>1243</v>
      </c>
      <c r="G32" s="86" t="b">
        <v>0</v>
      </c>
      <c r="H32" s="86" t="b">
        <v>0</v>
      </c>
      <c r="I32" s="86" t="b">
        <v>0</v>
      </c>
      <c r="J32" s="86" t="b">
        <v>0</v>
      </c>
      <c r="K32" s="86" t="b">
        <v>0</v>
      </c>
      <c r="L32" s="86" t="b">
        <v>0</v>
      </c>
    </row>
    <row r="33" spans="1:12" ht="15">
      <c r="A33" s="86" t="s">
        <v>1180</v>
      </c>
      <c r="B33" s="86" t="s">
        <v>980</v>
      </c>
      <c r="C33" s="86">
        <v>4</v>
      </c>
      <c r="D33" s="121">
        <v>0.0049382716049382715</v>
      </c>
      <c r="E33" s="121">
        <v>1.506279483460876</v>
      </c>
      <c r="F33" s="86" t="s">
        <v>1243</v>
      </c>
      <c r="G33" s="86" t="b">
        <v>0</v>
      </c>
      <c r="H33" s="86" t="b">
        <v>0</v>
      </c>
      <c r="I33" s="86" t="b">
        <v>0</v>
      </c>
      <c r="J33" s="86" t="b">
        <v>0</v>
      </c>
      <c r="K33" s="86" t="b">
        <v>0</v>
      </c>
      <c r="L33" s="86" t="b">
        <v>0</v>
      </c>
    </row>
    <row r="34" spans="1:12" ht="15">
      <c r="A34" s="86" t="s">
        <v>972</v>
      </c>
      <c r="B34" s="86" t="s">
        <v>984</v>
      </c>
      <c r="C34" s="86">
        <v>4</v>
      </c>
      <c r="D34" s="121">
        <v>0.0049382716049382715</v>
      </c>
      <c r="E34" s="121">
        <v>1.0539818124662454</v>
      </c>
      <c r="F34" s="86" t="s">
        <v>1243</v>
      </c>
      <c r="G34" s="86" t="b">
        <v>0</v>
      </c>
      <c r="H34" s="86" t="b">
        <v>0</v>
      </c>
      <c r="I34" s="86" t="b">
        <v>0</v>
      </c>
      <c r="J34" s="86" t="b">
        <v>0</v>
      </c>
      <c r="K34" s="86" t="b">
        <v>0</v>
      </c>
      <c r="L34" s="86" t="b">
        <v>0</v>
      </c>
    </row>
    <row r="35" spans="1:12" ht="15">
      <c r="A35" s="86" t="s">
        <v>984</v>
      </c>
      <c r="B35" s="86" t="s">
        <v>972</v>
      </c>
      <c r="C35" s="86">
        <v>4</v>
      </c>
      <c r="D35" s="121">
        <v>0.0049382716049382715</v>
      </c>
      <c r="E35" s="121">
        <v>1.0539818124662454</v>
      </c>
      <c r="F35" s="86" t="s">
        <v>1243</v>
      </c>
      <c r="G35" s="86" t="b">
        <v>0</v>
      </c>
      <c r="H35" s="86" t="b">
        <v>0</v>
      </c>
      <c r="I35" s="86" t="b">
        <v>0</v>
      </c>
      <c r="J35" s="86" t="b">
        <v>0</v>
      </c>
      <c r="K35" s="86" t="b">
        <v>0</v>
      </c>
      <c r="L35" s="86" t="b">
        <v>0</v>
      </c>
    </row>
    <row r="36" spans="1:12" ht="15">
      <c r="A36" s="86" t="s">
        <v>972</v>
      </c>
      <c r="B36" s="86" t="s">
        <v>1181</v>
      </c>
      <c r="C36" s="86">
        <v>4</v>
      </c>
      <c r="D36" s="121">
        <v>0.0049382716049382715</v>
      </c>
      <c r="E36" s="121">
        <v>1.3550118081302267</v>
      </c>
      <c r="F36" s="86" t="s">
        <v>1243</v>
      </c>
      <c r="G36" s="86" t="b">
        <v>0</v>
      </c>
      <c r="H36" s="86" t="b">
        <v>0</v>
      </c>
      <c r="I36" s="86" t="b">
        <v>0</v>
      </c>
      <c r="J36" s="86" t="b">
        <v>1</v>
      </c>
      <c r="K36" s="86" t="b">
        <v>0</v>
      </c>
      <c r="L36" s="86" t="b">
        <v>0</v>
      </c>
    </row>
    <row r="37" spans="1:12" ht="15">
      <c r="A37" s="86" t="s">
        <v>1181</v>
      </c>
      <c r="B37" s="86" t="s">
        <v>977</v>
      </c>
      <c r="C37" s="86">
        <v>4</v>
      </c>
      <c r="D37" s="121">
        <v>0.0049382716049382715</v>
      </c>
      <c r="E37" s="121">
        <v>1.5642714304385628</v>
      </c>
      <c r="F37" s="86" t="s">
        <v>1243</v>
      </c>
      <c r="G37" s="86" t="b">
        <v>1</v>
      </c>
      <c r="H37" s="86" t="b">
        <v>0</v>
      </c>
      <c r="I37" s="86" t="b">
        <v>0</v>
      </c>
      <c r="J37" s="86" t="b">
        <v>1</v>
      </c>
      <c r="K37" s="86" t="b">
        <v>0</v>
      </c>
      <c r="L37" s="86" t="b">
        <v>0</v>
      </c>
    </row>
    <row r="38" spans="1:12" ht="15">
      <c r="A38" s="86" t="s">
        <v>971</v>
      </c>
      <c r="B38" s="86" t="s">
        <v>974</v>
      </c>
      <c r="C38" s="86">
        <v>4</v>
      </c>
      <c r="D38" s="121">
        <v>0.0049382716049382715</v>
      </c>
      <c r="E38" s="121">
        <v>0.5465426634781311</v>
      </c>
      <c r="F38" s="86" t="s">
        <v>1243</v>
      </c>
      <c r="G38" s="86" t="b">
        <v>0</v>
      </c>
      <c r="H38" s="86" t="b">
        <v>0</v>
      </c>
      <c r="I38" s="86" t="b">
        <v>0</v>
      </c>
      <c r="J38" s="86" t="b">
        <v>0</v>
      </c>
      <c r="K38" s="86" t="b">
        <v>0</v>
      </c>
      <c r="L38" s="86" t="b">
        <v>0</v>
      </c>
    </row>
    <row r="39" spans="1:12" ht="15">
      <c r="A39" s="86" t="s">
        <v>974</v>
      </c>
      <c r="B39" s="86" t="s">
        <v>973</v>
      </c>
      <c r="C39" s="86">
        <v>4</v>
      </c>
      <c r="D39" s="121">
        <v>0.0049382716049382715</v>
      </c>
      <c r="E39" s="121">
        <v>0.6592469436694195</v>
      </c>
      <c r="F39" s="86" t="s">
        <v>1243</v>
      </c>
      <c r="G39" s="86" t="b">
        <v>0</v>
      </c>
      <c r="H39" s="86" t="b">
        <v>0</v>
      </c>
      <c r="I39" s="86" t="b">
        <v>0</v>
      </c>
      <c r="J39" s="86" t="b">
        <v>0</v>
      </c>
      <c r="K39" s="86" t="b">
        <v>0</v>
      </c>
      <c r="L39" s="86" t="b">
        <v>0</v>
      </c>
    </row>
    <row r="40" spans="1:12" ht="15">
      <c r="A40" s="86" t="s">
        <v>973</v>
      </c>
      <c r="B40" s="86" t="s">
        <v>983</v>
      </c>
      <c r="C40" s="86">
        <v>4</v>
      </c>
      <c r="D40" s="121">
        <v>0.0049382716049382715</v>
      </c>
      <c r="E40" s="121">
        <v>0.7147642715192507</v>
      </c>
      <c r="F40" s="86" t="s">
        <v>1243</v>
      </c>
      <c r="G40" s="86" t="b">
        <v>0</v>
      </c>
      <c r="H40" s="86" t="b">
        <v>0</v>
      </c>
      <c r="I40" s="86" t="b">
        <v>0</v>
      </c>
      <c r="J40" s="86" t="b">
        <v>0</v>
      </c>
      <c r="K40" s="86" t="b">
        <v>0</v>
      </c>
      <c r="L40" s="86" t="b">
        <v>0</v>
      </c>
    </row>
    <row r="41" spans="1:12" ht="15">
      <c r="A41" s="86" t="s">
        <v>983</v>
      </c>
      <c r="B41" s="86" t="s">
        <v>1182</v>
      </c>
      <c r="C41" s="86">
        <v>4</v>
      </c>
      <c r="D41" s="121">
        <v>0.0049382716049382715</v>
      </c>
      <c r="E41" s="121">
        <v>1.5440680443502757</v>
      </c>
      <c r="F41" s="86" t="s">
        <v>1243</v>
      </c>
      <c r="G41" s="86" t="b">
        <v>0</v>
      </c>
      <c r="H41" s="86" t="b">
        <v>0</v>
      </c>
      <c r="I41" s="86" t="b">
        <v>0</v>
      </c>
      <c r="J41" s="86" t="b">
        <v>0</v>
      </c>
      <c r="K41" s="86" t="b">
        <v>0</v>
      </c>
      <c r="L41" s="86" t="b">
        <v>0</v>
      </c>
    </row>
    <row r="42" spans="1:12" ht="15">
      <c r="A42" s="86" t="s">
        <v>1182</v>
      </c>
      <c r="B42" s="86" t="s">
        <v>996</v>
      </c>
      <c r="C42" s="86">
        <v>4</v>
      </c>
      <c r="D42" s="121">
        <v>0.0049382716049382715</v>
      </c>
      <c r="E42" s="121">
        <v>2.1083394747888384</v>
      </c>
      <c r="F42" s="86" t="s">
        <v>1243</v>
      </c>
      <c r="G42" s="86" t="b">
        <v>0</v>
      </c>
      <c r="H42" s="86" t="b">
        <v>0</v>
      </c>
      <c r="I42" s="86" t="b">
        <v>0</v>
      </c>
      <c r="J42" s="86" t="b">
        <v>0</v>
      </c>
      <c r="K42" s="86" t="b">
        <v>0</v>
      </c>
      <c r="L42" s="86" t="b">
        <v>0</v>
      </c>
    </row>
    <row r="43" spans="1:12" ht="15">
      <c r="A43" s="86" t="s">
        <v>987</v>
      </c>
      <c r="B43" s="86" t="s">
        <v>988</v>
      </c>
      <c r="C43" s="86">
        <v>3</v>
      </c>
      <c r="D43" s="121">
        <v>0.004166439765215925</v>
      </c>
      <c r="E43" s="121">
        <v>2.187520720836463</v>
      </c>
      <c r="F43" s="86" t="s">
        <v>1243</v>
      </c>
      <c r="G43" s="86" t="b">
        <v>0</v>
      </c>
      <c r="H43" s="86" t="b">
        <v>0</v>
      </c>
      <c r="I43" s="86" t="b">
        <v>0</v>
      </c>
      <c r="J43" s="86" t="b">
        <v>0</v>
      </c>
      <c r="K43" s="86" t="b">
        <v>0</v>
      </c>
      <c r="L43" s="86" t="b">
        <v>0</v>
      </c>
    </row>
    <row r="44" spans="1:12" ht="15">
      <c r="A44" s="86" t="s">
        <v>988</v>
      </c>
      <c r="B44" s="86" t="s">
        <v>989</v>
      </c>
      <c r="C44" s="86">
        <v>3</v>
      </c>
      <c r="D44" s="121">
        <v>0.004166439765215925</v>
      </c>
      <c r="E44" s="121">
        <v>2.4093694704528197</v>
      </c>
      <c r="F44" s="86" t="s">
        <v>1243</v>
      </c>
      <c r="G44" s="86" t="b">
        <v>0</v>
      </c>
      <c r="H44" s="86" t="b">
        <v>0</v>
      </c>
      <c r="I44" s="86" t="b">
        <v>0</v>
      </c>
      <c r="J44" s="86" t="b">
        <v>0</v>
      </c>
      <c r="K44" s="86" t="b">
        <v>0</v>
      </c>
      <c r="L44" s="86" t="b">
        <v>0</v>
      </c>
    </row>
    <row r="45" spans="1:12" ht="15">
      <c r="A45" s="86" t="s">
        <v>989</v>
      </c>
      <c r="B45" s="86" t="s">
        <v>990</v>
      </c>
      <c r="C45" s="86">
        <v>3</v>
      </c>
      <c r="D45" s="121">
        <v>0.004166439765215925</v>
      </c>
      <c r="E45" s="121">
        <v>2.4093694704528197</v>
      </c>
      <c r="F45" s="86" t="s">
        <v>1243</v>
      </c>
      <c r="G45" s="86" t="b">
        <v>0</v>
      </c>
      <c r="H45" s="86" t="b">
        <v>0</v>
      </c>
      <c r="I45" s="86" t="b">
        <v>0</v>
      </c>
      <c r="J45" s="86" t="b">
        <v>0</v>
      </c>
      <c r="K45" s="86" t="b">
        <v>0</v>
      </c>
      <c r="L45" s="86" t="b">
        <v>0</v>
      </c>
    </row>
    <row r="46" spans="1:12" ht="15">
      <c r="A46" s="86" t="s">
        <v>990</v>
      </c>
      <c r="B46" s="86" t="s">
        <v>991</v>
      </c>
      <c r="C46" s="86">
        <v>3</v>
      </c>
      <c r="D46" s="121">
        <v>0.004166439765215925</v>
      </c>
      <c r="E46" s="121">
        <v>2.4093694704528197</v>
      </c>
      <c r="F46" s="86" t="s">
        <v>1243</v>
      </c>
      <c r="G46" s="86" t="b">
        <v>0</v>
      </c>
      <c r="H46" s="86" t="b">
        <v>0</v>
      </c>
      <c r="I46" s="86" t="b">
        <v>0</v>
      </c>
      <c r="J46" s="86" t="b">
        <v>0</v>
      </c>
      <c r="K46" s="86" t="b">
        <v>0</v>
      </c>
      <c r="L46" s="86" t="b">
        <v>0</v>
      </c>
    </row>
    <row r="47" spans="1:12" ht="15">
      <c r="A47" s="86" t="s">
        <v>991</v>
      </c>
      <c r="B47" s="86" t="s">
        <v>986</v>
      </c>
      <c r="C47" s="86">
        <v>3</v>
      </c>
      <c r="D47" s="121">
        <v>0.004166439765215925</v>
      </c>
      <c r="E47" s="121">
        <v>2.187520720836463</v>
      </c>
      <c r="F47" s="86" t="s">
        <v>1243</v>
      </c>
      <c r="G47" s="86" t="b">
        <v>0</v>
      </c>
      <c r="H47" s="86" t="b">
        <v>0</v>
      </c>
      <c r="I47" s="86" t="b">
        <v>0</v>
      </c>
      <c r="J47" s="86" t="b">
        <v>0</v>
      </c>
      <c r="K47" s="86" t="b">
        <v>0</v>
      </c>
      <c r="L47" s="86" t="b">
        <v>0</v>
      </c>
    </row>
    <row r="48" spans="1:12" ht="15">
      <c r="A48" s="86" t="s">
        <v>986</v>
      </c>
      <c r="B48" s="86" t="s">
        <v>992</v>
      </c>
      <c r="C48" s="86">
        <v>3</v>
      </c>
      <c r="D48" s="121">
        <v>0.004166439765215925</v>
      </c>
      <c r="E48" s="121">
        <v>2.187520720836463</v>
      </c>
      <c r="F48" s="86" t="s">
        <v>1243</v>
      </c>
      <c r="G48" s="86" t="b">
        <v>0</v>
      </c>
      <c r="H48" s="86" t="b">
        <v>0</v>
      </c>
      <c r="I48" s="86" t="b">
        <v>0</v>
      </c>
      <c r="J48" s="86" t="b">
        <v>0</v>
      </c>
      <c r="K48" s="86" t="b">
        <v>0</v>
      </c>
      <c r="L48" s="86" t="b">
        <v>0</v>
      </c>
    </row>
    <row r="49" spans="1:12" ht="15">
      <c r="A49" s="86" t="s">
        <v>992</v>
      </c>
      <c r="B49" s="86" t="s">
        <v>261</v>
      </c>
      <c r="C49" s="86">
        <v>3</v>
      </c>
      <c r="D49" s="121">
        <v>0.004166439765215925</v>
      </c>
      <c r="E49" s="121">
        <v>2.4093694704528197</v>
      </c>
      <c r="F49" s="86" t="s">
        <v>1243</v>
      </c>
      <c r="G49" s="86" t="b">
        <v>0</v>
      </c>
      <c r="H49" s="86" t="b">
        <v>0</v>
      </c>
      <c r="I49" s="86" t="b">
        <v>0</v>
      </c>
      <c r="J49" s="86" t="b">
        <v>0</v>
      </c>
      <c r="K49" s="86" t="b">
        <v>0</v>
      </c>
      <c r="L49" s="86" t="b">
        <v>0</v>
      </c>
    </row>
    <row r="50" spans="1:12" ht="15">
      <c r="A50" s="86" t="s">
        <v>261</v>
      </c>
      <c r="B50" s="86" t="s">
        <v>260</v>
      </c>
      <c r="C50" s="86">
        <v>3</v>
      </c>
      <c r="D50" s="121">
        <v>0.004166439765215925</v>
      </c>
      <c r="E50" s="121">
        <v>2.4093694704528197</v>
      </c>
      <c r="F50" s="86" t="s">
        <v>1243</v>
      </c>
      <c r="G50" s="86" t="b">
        <v>0</v>
      </c>
      <c r="H50" s="86" t="b">
        <v>0</v>
      </c>
      <c r="I50" s="86" t="b">
        <v>0</v>
      </c>
      <c r="J50" s="86" t="b">
        <v>0</v>
      </c>
      <c r="K50" s="86" t="b">
        <v>0</v>
      </c>
      <c r="L50" s="86" t="b">
        <v>0</v>
      </c>
    </row>
    <row r="51" spans="1:12" ht="15">
      <c r="A51" s="86" t="s">
        <v>260</v>
      </c>
      <c r="B51" s="86" t="s">
        <v>259</v>
      </c>
      <c r="C51" s="86">
        <v>3</v>
      </c>
      <c r="D51" s="121">
        <v>0.004166439765215925</v>
      </c>
      <c r="E51" s="121">
        <v>2.4093694704528197</v>
      </c>
      <c r="F51" s="86" t="s">
        <v>1243</v>
      </c>
      <c r="G51" s="86" t="b">
        <v>0</v>
      </c>
      <c r="H51" s="86" t="b">
        <v>0</v>
      </c>
      <c r="I51" s="86" t="b">
        <v>0</v>
      </c>
      <c r="J51" s="86" t="b">
        <v>0</v>
      </c>
      <c r="K51" s="86" t="b">
        <v>0</v>
      </c>
      <c r="L51" s="86" t="b">
        <v>0</v>
      </c>
    </row>
    <row r="52" spans="1:12" ht="15">
      <c r="A52" s="86" t="s">
        <v>259</v>
      </c>
      <c r="B52" s="86" t="s">
        <v>1183</v>
      </c>
      <c r="C52" s="86">
        <v>3</v>
      </c>
      <c r="D52" s="121">
        <v>0.004166439765215925</v>
      </c>
      <c r="E52" s="121">
        <v>2.4093694704528197</v>
      </c>
      <c r="F52" s="86" t="s">
        <v>1243</v>
      </c>
      <c r="G52" s="86" t="b">
        <v>0</v>
      </c>
      <c r="H52" s="86" t="b">
        <v>0</v>
      </c>
      <c r="I52" s="86" t="b">
        <v>0</v>
      </c>
      <c r="J52" s="86" t="b">
        <v>0</v>
      </c>
      <c r="K52" s="86" t="b">
        <v>0</v>
      </c>
      <c r="L52" s="86" t="b">
        <v>0</v>
      </c>
    </row>
    <row r="53" spans="1:12" ht="15">
      <c r="A53" s="86" t="s">
        <v>1183</v>
      </c>
      <c r="B53" s="86" t="s">
        <v>1184</v>
      </c>
      <c r="C53" s="86">
        <v>3</v>
      </c>
      <c r="D53" s="121">
        <v>0.004166439765215925</v>
      </c>
      <c r="E53" s="121">
        <v>2.4093694704528197</v>
      </c>
      <c r="F53" s="86" t="s">
        <v>1243</v>
      </c>
      <c r="G53" s="86" t="b">
        <v>0</v>
      </c>
      <c r="H53" s="86" t="b">
        <v>0</v>
      </c>
      <c r="I53" s="86" t="b">
        <v>0</v>
      </c>
      <c r="J53" s="86" t="b">
        <v>0</v>
      </c>
      <c r="K53" s="86" t="b">
        <v>0</v>
      </c>
      <c r="L53" s="86" t="b">
        <v>0</v>
      </c>
    </row>
    <row r="54" spans="1:12" ht="15">
      <c r="A54" s="86" t="s">
        <v>1184</v>
      </c>
      <c r="B54" s="86" t="s">
        <v>1185</v>
      </c>
      <c r="C54" s="86">
        <v>3</v>
      </c>
      <c r="D54" s="121">
        <v>0.004166439765215925</v>
      </c>
      <c r="E54" s="121">
        <v>2.4093694704528197</v>
      </c>
      <c r="F54" s="86" t="s">
        <v>1243</v>
      </c>
      <c r="G54" s="86" t="b">
        <v>0</v>
      </c>
      <c r="H54" s="86" t="b">
        <v>0</v>
      </c>
      <c r="I54" s="86" t="b">
        <v>0</v>
      </c>
      <c r="J54" s="86" t="b">
        <v>0</v>
      </c>
      <c r="K54" s="86" t="b">
        <v>0</v>
      </c>
      <c r="L54" s="86" t="b">
        <v>0</v>
      </c>
    </row>
    <row r="55" spans="1:12" ht="15">
      <c r="A55" s="86" t="s">
        <v>1185</v>
      </c>
      <c r="B55" s="86" t="s">
        <v>1186</v>
      </c>
      <c r="C55" s="86">
        <v>3</v>
      </c>
      <c r="D55" s="121">
        <v>0.004166439765215925</v>
      </c>
      <c r="E55" s="121">
        <v>2.4093694704528197</v>
      </c>
      <c r="F55" s="86" t="s">
        <v>1243</v>
      </c>
      <c r="G55" s="86" t="b">
        <v>0</v>
      </c>
      <c r="H55" s="86" t="b">
        <v>0</v>
      </c>
      <c r="I55" s="86" t="b">
        <v>0</v>
      </c>
      <c r="J55" s="86" t="b">
        <v>0</v>
      </c>
      <c r="K55" s="86" t="b">
        <v>0</v>
      </c>
      <c r="L55" s="86" t="b">
        <v>0</v>
      </c>
    </row>
    <row r="56" spans="1:12" ht="15">
      <c r="A56" s="86" t="s">
        <v>1186</v>
      </c>
      <c r="B56" s="86" t="s">
        <v>971</v>
      </c>
      <c r="C56" s="86">
        <v>3</v>
      </c>
      <c r="D56" s="121">
        <v>0.004166439765215925</v>
      </c>
      <c r="E56" s="121">
        <v>1.2844307338445196</v>
      </c>
      <c r="F56" s="86" t="s">
        <v>1243</v>
      </c>
      <c r="G56" s="86" t="b">
        <v>0</v>
      </c>
      <c r="H56" s="86" t="b">
        <v>0</v>
      </c>
      <c r="I56" s="86" t="b">
        <v>0</v>
      </c>
      <c r="J56" s="86" t="b">
        <v>0</v>
      </c>
      <c r="K56" s="86" t="b">
        <v>0</v>
      </c>
      <c r="L56" s="86" t="b">
        <v>0</v>
      </c>
    </row>
    <row r="57" spans="1:12" ht="15">
      <c r="A57" s="86" t="s">
        <v>971</v>
      </c>
      <c r="B57" s="86" t="s">
        <v>973</v>
      </c>
      <c r="C57" s="86">
        <v>3</v>
      </c>
      <c r="D57" s="121">
        <v>0.004166439765215925</v>
      </c>
      <c r="E57" s="121">
        <v>0.3881801713828813</v>
      </c>
      <c r="F57" s="86" t="s">
        <v>1243</v>
      </c>
      <c r="G57" s="86" t="b">
        <v>0</v>
      </c>
      <c r="H57" s="86" t="b">
        <v>0</v>
      </c>
      <c r="I57" s="86" t="b">
        <v>0</v>
      </c>
      <c r="J57" s="86" t="b">
        <v>0</v>
      </c>
      <c r="K57" s="86" t="b">
        <v>0</v>
      </c>
      <c r="L57" s="86" t="b">
        <v>0</v>
      </c>
    </row>
    <row r="58" spans="1:12" ht="15">
      <c r="A58" s="86" t="s">
        <v>973</v>
      </c>
      <c r="B58" s="86" t="s">
        <v>1187</v>
      </c>
      <c r="C58" s="86">
        <v>3</v>
      </c>
      <c r="D58" s="121">
        <v>0.004166439765215925</v>
      </c>
      <c r="E58" s="121">
        <v>1.4551269610134945</v>
      </c>
      <c r="F58" s="86" t="s">
        <v>1243</v>
      </c>
      <c r="G58" s="86" t="b">
        <v>0</v>
      </c>
      <c r="H58" s="86" t="b">
        <v>0</v>
      </c>
      <c r="I58" s="86" t="b">
        <v>0</v>
      </c>
      <c r="J58" s="86" t="b">
        <v>0</v>
      </c>
      <c r="K58" s="86" t="b">
        <v>0</v>
      </c>
      <c r="L58" s="86" t="b">
        <v>0</v>
      </c>
    </row>
    <row r="59" spans="1:12" ht="15">
      <c r="A59" s="86" t="s">
        <v>1187</v>
      </c>
      <c r="B59" s="86" t="s">
        <v>1188</v>
      </c>
      <c r="C59" s="86">
        <v>3</v>
      </c>
      <c r="D59" s="121">
        <v>0.004166439765215925</v>
      </c>
      <c r="E59" s="121">
        <v>2.4093694704528197</v>
      </c>
      <c r="F59" s="86" t="s">
        <v>1243</v>
      </c>
      <c r="G59" s="86" t="b">
        <v>0</v>
      </c>
      <c r="H59" s="86" t="b">
        <v>0</v>
      </c>
      <c r="I59" s="86" t="b">
        <v>0</v>
      </c>
      <c r="J59" s="86" t="b">
        <v>0</v>
      </c>
      <c r="K59" s="86" t="b">
        <v>0</v>
      </c>
      <c r="L59" s="86" t="b">
        <v>0</v>
      </c>
    </row>
    <row r="60" spans="1:12" ht="15">
      <c r="A60" s="86" t="s">
        <v>1188</v>
      </c>
      <c r="B60" s="86" t="s">
        <v>1189</v>
      </c>
      <c r="C60" s="86">
        <v>3</v>
      </c>
      <c r="D60" s="121">
        <v>0.004166439765215925</v>
      </c>
      <c r="E60" s="121">
        <v>2.4093694704528197</v>
      </c>
      <c r="F60" s="86" t="s">
        <v>1243</v>
      </c>
      <c r="G60" s="86" t="b">
        <v>0</v>
      </c>
      <c r="H60" s="86" t="b">
        <v>0</v>
      </c>
      <c r="I60" s="86" t="b">
        <v>0</v>
      </c>
      <c r="J60" s="86" t="b">
        <v>0</v>
      </c>
      <c r="K60" s="86" t="b">
        <v>0</v>
      </c>
      <c r="L60" s="86" t="b">
        <v>0</v>
      </c>
    </row>
    <row r="61" spans="1:12" ht="15">
      <c r="A61" s="86" t="s">
        <v>971</v>
      </c>
      <c r="B61" s="86" t="s">
        <v>1190</v>
      </c>
      <c r="C61" s="86">
        <v>3</v>
      </c>
      <c r="D61" s="121">
        <v>0.004166439765215925</v>
      </c>
      <c r="E61" s="121">
        <v>1.3424226808222062</v>
      </c>
      <c r="F61" s="86" t="s">
        <v>1243</v>
      </c>
      <c r="G61" s="86" t="b">
        <v>0</v>
      </c>
      <c r="H61" s="86" t="b">
        <v>0</v>
      </c>
      <c r="I61" s="86" t="b">
        <v>0</v>
      </c>
      <c r="J61" s="86" t="b">
        <v>0</v>
      </c>
      <c r="K61" s="86" t="b">
        <v>0</v>
      </c>
      <c r="L61" s="86" t="b">
        <v>0</v>
      </c>
    </row>
    <row r="62" spans="1:12" ht="15">
      <c r="A62" s="86" t="s">
        <v>994</v>
      </c>
      <c r="B62" s="86" t="s">
        <v>984</v>
      </c>
      <c r="C62" s="86">
        <v>3</v>
      </c>
      <c r="D62" s="121">
        <v>0.004166439765215925</v>
      </c>
      <c r="E62" s="121">
        <v>1.5574320059082571</v>
      </c>
      <c r="F62" s="86" t="s">
        <v>1243</v>
      </c>
      <c r="G62" s="86" t="b">
        <v>0</v>
      </c>
      <c r="H62" s="86" t="b">
        <v>0</v>
      </c>
      <c r="I62" s="86" t="b">
        <v>0</v>
      </c>
      <c r="J62" s="86" t="b">
        <v>0</v>
      </c>
      <c r="K62" s="86" t="b">
        <v>0</v>
      </c>
      <c r="L62" s="86" t="b">
        <v>0</v>
      </c>
    </row>
    <row r="63" spans="1:12" ht="15">
      <c r="A63" s="86" t="s">
        <v>984</v>
      </c>
      <c r="B63" s="86" t="s">
        <v>974</v>
      </c>
      <c r="C63" s="86">
        <v>3</v>
      </c>
      <c r="D63" s="121">
        <v>0.004166439765215925</v>
      </c>
      <c r="E63" s="121">
        <v>1.0625819842281632</v>
      </c>
      <c r="F63" s="86" t="s">
        <v>1243</v>
      </c>
      <c r="G63" s="86" t="b">
        <v>0</v>
      </c>
      <c r="H63" s="86" t="b">
        <v>0</v>
      </c>
      <c r="I63" s="86" t="b">
        <v>0</v>
      </c>
      <c r="J63" s="86" t="b">
        <v>0</v>
      </c>
      <c r="K63" s="86" t="b">
        <v>0</v>
      </c>
      <c r="L63" s="86" t="b">
        <v>0</v>
      </c>
    </row>
    <row r="64" spans="1:12" ht="15">
      <c r="A64" s="86" t="s">
        <v>974</v>
      </c>
      <c r="B64" s="86" t="s">
        <v>1174</v>
      </c>
      <c r="C64" s="86">
        <v>3</v>
      </c>
      <c r="D64" s="121">
        <v>0.004166439765215925</v>
      </c>
      <c r="E64" s="121">
        <v>1.3636119798921444</v>
      </c>
      <c r="F64" s="86" t="s">
        <v>1243</v>
      </c>
      <c r="G64" s="86" t="b">
        <v>0</v>
      </c>
      <c r="H64" s="86" t="b">
        <v>0</v>
      </c>
      <c r="I64" s="86" t="b">
        <v>0</v>
      </c>
      <c r="J64" s="86" t="b">
        <v>0</v>
      </c>
      <c r="K64" s="86" t="b">
        <v>0</v>
      </c>
      <c r="L64" s="86" t="b">
        <v>0</v>
      </c>
    </row>
    <row r="65" spans="1:12" ht="15">
      <c r="A65" s="86" t="s">
        <v>1174</v>
      </c>
      <c r="B65" s="86" t="s">
        <v>1191</v>
      </c>
      <c r="C65" s="86">
        <v>3</v>
      </c>
      <c r="D65" s="121">
        <v>0.004166439765215925</v>
      </c>
      <c r="E65" s="121">
        <v>2.2844307338445193</v>
      </c>
      <c r="F65" s="86" t="s">
        <v>1243</v>
      </c>
      <c r="G65" s="86" t="b">
        <v>0</v>
      </c>
      <c r="H65" s="86" t="b">
        <v>0</v>
      </c>
      <c r="I65" s="86" t="b">
        <v>0</v>
      </c>
      <c r="J65" s="86" t="b">
        <v>1</v>
      </c>
      <c r="K65" s="86" t="b">
        <v>0</v>
      </c>
      <c r="L65" s="86" t="b">
        <v>0</v>
      </c>
    </row>
    <row r="66" spans="1:12" ht="15">
      <c r="A66" s="86" t="s">
        <v>1191</v>
      </c>
      <c r="B66" s="86" t="s">
        <v>1192</v>
      </c>
      <c r="C66" s="86">
        <v>3</v>
      </c>
      <c r="D66" s="121">
        <v>0.004166439765215925</v>
      </c>
      <c r="E66" s="121">
        <v>2.4093694704528197</v>
      </c>
      <c r="F66" s="86" t="s">
        <v>1243</v>
      </c>
      <c r="G66" s="86" t="b">
        <v>1</v>
      </c>
      <c r="H66" s="86" t="b">
        <v>0</v>
      </c>
      <c r="I66" s="86" t="b">
        <v>0</v>
      </c>
      <c r="J66" s="86" t="b">
        <v>0</v>
      </c>
      <c r="K66" s="86" t="b">
        <v>0</v>
      </c>
      <c r="L66" s="86" t="b">
        <v>0</v>
      </c>
    </row>
    <row r="67" spans="1:12" ht="15">
      <c r="A67" s="86" t="s">
        <v>1192</v>
      </c>
      <c r="B67" s="86" t="s">
        <v>980</v>
      </c>
      <c r="C67" s="86">
        <v>3</v>
      </c>
      <c r="D67" s="121">
        <v>0.004166439765215925</v>
      </c>
      <c r="E67" s="121">
        <v>1.506279483460876</v>
      </c>
      <c r="F67" s="86" t="s">
        <v>1243</v>
      </c>
      <c r="G67" s="86" t="b">
        <v>0</v>
      </c>
      <c r="H67" s="86" t="b">
        <v>0</v>
      </c>
      <c r="I67" s="86" t="b">
        <v>0</v>
      </c>
      <c r="J67" s="86" t="b">
        <v>0</v>
      </c>
      <c r="K67" s="86" t="b">
        <v>0</v>
      </c>
      <c r="L67" s="86" t="b">
        <v>0</v>
      </c>
    </row>
    <row r="68" spans="1:12" ht="15">
      <c r="A68" s="86" t="s">
        <v>972</v>
      </c>
      <c r="B68" s="86" t="s">
        <v>1193</v>
      </c>
      <c r="C68" s="86">
        <v>3</v>
      </c>
      <c r="D68" s="121">
        <v>0.004166439765215925</v>
      </c>
      <c r="E68" s="121">
        <v>1.3550118081302267</v>
      </c>
      <c r="F68" s="86" t="s">
        <v>1243</v>
      </c>
      <c r="G68" s="86" t="b">
        <v>0</v>
      </c>
      <c r="H68" s="86" t="b">
        <v>0</v>
      </c>
      <c r="I68" s="86" t="b">
        <v>0</v>
      </c>
      <c r="J68" s="86" t="b">
        <v>0</v>
      </c>
      <c r="K68" s="86" t="b">
        <v>0</v>
      </c>
      <c r="L68" s="86" t="b">
        <v>0</v>
      </c>
    </row>
    <row r="69" spans="1:12" ht="15">
      <c r="A69" s="86" t="s">
        <v>1193</v>
      </c>
      <c r="B69" s="86" t="s">
        <v>1194</v>
      </c>
      <c r="C69" s="86">
        <v>3</v>
      </c>
      <c r="D69" s="121">
        <v>0.004166439765215925</v>
      </c>
      <c r="E69" s="121">
        <v>2.4093694704528197</v>
      </c>
      <c r="F69" s="86" t="s">
        <v>1243</v>
      </c>
      <c r="G69" s="86" t="b">
        <v>0</v>
      </c>
      <c r="H69" s="86" t="b">
        <v>0</v>
      </c>
      <c r="I69" s="86" t="b">
        <v>0</v>
      </c>
      <c r="J69" s="86" t="b">
        <v>0</v>
      </c>
      <c r="K69" s="86" t="b">
        <v>0</v>
      </c>
      <c r="L69" s="86" t="b">
        <v>0</v>
      </c>
    </row>
    <row r="70" spans="1:12" ht="15">
      <c r="A70" s="86" t="s">
        <v>1194</v>
      </c>
      <c r="B70" s="86" t="s">
        <v>994</v>
      </c>
      <c r="C70" s="86">
        <v>3</v>
      </c>
      <c r="D70" s="121">
        <v>0.004166439765215925</v>
      </c>
      <c r="E70" s="121">
        <v>1.9834007381805383</v>
      </c>
      <c r="F70" s="86" t="s">
        <v>1243</v>
      </c>
      <c r="G70" s="86" t="b">
        <v>0</v>
      </c>
      <c r="H70" s="86" t="b">
        <v>0</v>
      </c>
      <c r="I70" s="86" t="b">
        <v>0</v>
      </c>
      <c r="J70" s="86" t="b">
        <v>0</v>
      </c>
      <c r="K70" s="86" t="b">
        <v>0</v>
      </c>
      <c r="L70" s="86" t="b">
        <v>0</v>
      </c>
    </row>
    <row r="71" spans="1:12" ht="15">
      <c r="A71" s="86" t="s">
        <v>994</v>
      </c>
      <c r="B71" s="86" t="s">
        <v>1195</v>
      </c>
      <c r="C71" s="86">
        <v>3</v>
      </c>
      <c r="D71" s="121">
        <v>0.004166439765215925</v>
      </c>
      <c r="E71" s="121">
        <v>1.9834007381805383</v>
      </c>
      <c r="F71" s="86" t="s">
        <v>1243</v>
      </c>
      <c r="G71" s="86" t="b">
        <v>0</v>
      </c>
      <c r="H71" s="86" t="b">
        <v>0</v>
      </c>
      <c r="I71" s="86" t="b">
        <v>0</v>
      </c>
      <c r="J71" s="86" t="b">
        <v>0</v>
      </c>
      <c r="K71" s="86" t="b">
        <v>0</v>
      </c>
      <c r="L71" s="86" t="b">
        <v>0</v>
      </c>
    </row>
    <row r="72" spans="1:12" ht="15">
      <c r="A72" s="86" t="s">
        <v>1195</v>
      </c>
      <c r="B72" s="86" t="s">
        <v>1196</v>
      </c>
      <c r="C72" s="86">
        <v>3</v>
      </c>
      <c r="D72" s="121">
        <v>0.004166439765215925</v>
      </c>
      <c r="E72" s="121">
        <v>2.4093694704528197</v>
      </c>
      <c r="F72" s="86" t="s">
        <v>1243</v>
      </c>
      <c r="G72" s="86" t="b">
        <v>0</v>
      </c>
      <c r="H72" s="86" t="b">
        <v>0</v>
      </c>
      <c r="I72" s="86" t="b">
        <v>0</v>
      </c>
      <c r="J72" s="86" t="b">
        <v>0</v>
      </c>
      <c r="K72" s="86" t="b">
        <v>0</v>
      </c>
      <c r="L72" s="86" t="b">
        <v>0</v>
      </c>
    </row>
    <row r="73" spans="1:12" ht="15">
      <c r="A73" s="86" t="s">
        <v>1196</v>
      </c>
      <c r="B73" s="86" t="s">
        <v>1197</v>
      </c>
      <c r="C73" s="86">
        <v>3</v>
      </c>
      <c r="D73" s="121">
        <v>0.004166439765215925</v>
      </c>
      <c r="E73" s="121">
        <v>2.4093694704528197</v>
      </c>
      <c r="F73" s="86" t="s">
        <v>1243</v>
      </c>
      <c r="G73" s="86" t="b">
        <v>0</v>
      </c>
      <c r="H73" s="86" t="b">
        <v>0</v>
      </c>
      <c r="I73" s="86" t="b">
        <v>0</v>
      </c>
      <c r="J73" s="86" t="b">
        <v>0</v>
      </c>
      <c r="K73" s="86" t="b">
        <v>0</v>
      </c>
      <c r="L73" s="86" t="b">
        <v>0</v>
      </c>
    </row>
    <row r="74" spans="1:12" ht="15">
      <c r="A74" s="86" t="s">
        <v>1197</v>
      </c>
      <c r="B74" s="86" t="s">
        <v>1198</v>
      </c>
      <c r="C74" s="86">
        <v>3</v>
      </c>
      <c r="D74" s="121">
        <v>0.004166439765215925</v>
      </c>
      <c r="E74" s="121">
        <v>2.4093694704528197</v>
      </c>
      <c r="F74" s="86" t="s">
        <v>1243</v>
      </c>
      <c r="G74" s="86" t="b">
        <v>0</v>
      </c>
      <c r="H74" s="86" t="b">
        <v>0</v>
      </c>
      <c r="I74" s="86" t="b">
        <v>0</v>
      </c>
      <c r="J74" s="86" t="b">
        <v>0</v>
      </c>
      <c r="K74" s="86" t="b">
        <v>0</v>
      </c>
      <c r="L74" s="86" t="b">
        <v>0</v>
      </c>
    </row>
    <row r="75" spans="1:12" ht="15">
      <c r="A75" s="86" t="s">
        <v>1198</v>
      </c>
      <c r="B75" s="86" t="s">
        <v>971</v>
      </c>
      <c r="C75" s="86">
        <v>3</v>
      </c>
      <c r="D75" s="121">
        <v>0.004166439765215925</v>
      </c>
      <c r="E75" s="121">
        <v>1.2844307338445196</v>
      </c>
      <c r="F75" s="86" t="s">
        <v>1243</v>
      </c>
      <c r="G75" s="86" t="b">
        <v>0</v>
      </c>
      <c r="H75" s="86" t="b">
        <v>0</v>
      </c>
      <c r="I75" s="86" t="b">
        <v>0</v>
      </c>
      <c r="J75" s="86" t="b">
        <v>0</v>
      </c>
      <c r="K75" s="86" t="b">
        <v>0</v>
      </c>
      <c r="L75" s="86" t="b">
        <v>0</v>
      </c>
    </row>
    <row r="76" spans="1:12" ht="15">
      <c r="A76" s="86" t="s">
        <v>1199</v>
      </c>
      <c r="B76" s="86" t="s">
        <v>1200</v>
      </c>
      <c r="C76" s="86">
        <v>2</v>
      </c>
      <c r="D76" s="121">
        <v>0.0032124197423802005</v>
      </c>
      <c r="E76" s="121">
        <v>2.5854607295085006</v>
      </c>
      <c r="F76" s="86" t="s">
        <v>1243</v>
      </c>
      <c r="G76" s="86" t="b">
        <v>0</v>
      </c>
      <c r="H76" s="86" t="b">
        <v>0</v>
      </c>
      <c r="I76" s="86" t="b">
        <v>0</v>
      </c>
      <c r="J76" s="86" t="b">
        <v>0</v>
      </c>
      <c r="K76" s="86" t="b">
        <v>1</v>
      </c>
      <c r="L76" s="86" t="b">
        <v>0</v>
      </c>
    </row>
    <row r="77" spans="1:12" ht="15">
      <c r="A77" s="86" t="s">
        <v>1200</v>
      </c>
      <c r="B77" s="86" t="s">
        <v>1201</v>
      </c>
      <c r="C77" s="86">
        <v>2</v>
      </c>
      <c r="D77" s="121">
        <v>0.0032124197423802005</v>
      </c>
      <c r="E77" s="121">
        <v>2.5854607295085006</v>
      </c>
      <c r="F77" s="86" t="s">
        <v>1243</v>
      </c>
      <c r="G77" s="86" t="b">
        <v>0</v>
      </c>
      <c r="H77" s="86" t="b">
        <v>1</v>
      </c>
      <c r="I77" s="86" t="b">
        <v>0</v>
      </c>
      <c r="J77" s="86" t="b">
        <v>0</v>
      </c>
      <c r="K77" s="86" t="b">
        <v>0</v>
      </c>
      <c r="L77" s="86" t="b">
        <v>0</v>
      </c>
    </row>
    <row r="78" spans="1:12" ht="15">
      <c r="A78" s="86" t="s">
        <v>1201</v>
      </c>
      <c r="B78" s="86" t="s">
        <v>1202</v>
      </c>
      <c r="C78" s="86">
        <v>2</v>
      </c>
      <c r="D78" s="121">
        <v>0.0032124197423802005</v>
      </c>
      <c r="E78" s="121">
        <v>2.5854607295085006</v>
      </c>
      <c r="F78" s="86" t="s">
        <v>1243</v>
      </c>
      <c r="G78" s="86" t="b">
        <v>0</v>
      </c>
      <c r="H78" s="86" t="b">
        <v>0</v>
      </c>
      <c r="I78" s="86" t="b">
        <v>0</v>
      </c>
      <c r="J78" s="86" t="b">
        <v>0</v>
      </c>
      <c r="K78" s="86" t="b">
        <v>0</v>
      </c>
      <c r="L78" s="86" t="b">
        <v>0</v>
      </c>
    </row>
    <row r="79" spans="1:12" ht="15">
      <c r="A79" s="86" t="s">
        <v>1202</v>
      </c>
      <c r="B79" s="86" t="s">
        <v>1203</v>
      </c>
      <c r="C79" s="86">
        <v>2</v>
      </c>
      <c r="D79" s="121">
        <v>0.0032124197423802005</v>
      </c>
      <c r="E79" s="121">
        <v>2.5854607295085006</v>
      </c>
      <c r="F79" s="86" t="s">
        <v>1243</v>
      </c>
      <c r="G79" s="86" t="b">
        <v>0</v>
      </c>
      <c r="H79" s="86" t="b">
        <v>0</v>
      </c>
      <c r="I79" s="86" t="b">
        <v>0</v>
      </c>
      <c r="J79" s="86" t="b">
        <v>0</v>
      </c>
      <c r="K79" s="86" t="b">
        <v>0</v>
      </c>
      <c r="L79" s="86" t="b">
        <v>0</v>
      </c>
    </row>
    <row r="80" spans="1:12" ht="15">
      <c r="A80" s="86" t="s">
        <v>1203</v>
      </c>
      <c r="B80" s="86" t="s">
        <v>1204</v>
      </c>
      <c r="C80" s="86">
        <v>2</v>
      </c>
      <c r="D80" s="121">
        <v>0.0032124197423802005</v>
      </c>
      <c r="E80" s="121">
        <v>2.5854607295085006</v>
      </c>
      <c r="F80" s="86" t="s">
        <v>1243</v>
      </c>
      <c r="G80" s="86" t="b">
        <v>0</v>
      </c>
      <c r="H80" s="86" t="b">
        <v>0</v>
      </c>
      <c r="I80" s="86" t="b">
        <v>0</v>
      </c>
      <c r="J80" s="86" t="b">
        <v>0</v>
      </c>
      <c r="K80" s="86" t="b">
        <v>0</v>
      </c>
      <c r="L80" s="86" t="b">
        <v>0</v>
      </c>
    </row>
    <row r="81" spans="1:12" ht="15">
      <c r="A81" s="86" t="s">
        <v>1204</v>
      </c>
      <c r="B81" s="86" t="s">
        <v>1205</v>
      </c>
      <c r="C81" s="86">
        <v>2</v>
      </c>
      <c r="D81" s="121">
        <v>0.0032124197423802005</v>
      </c>
      <c r="E81" s="121">
        <v>2.5854607295085006</v>
      </c>
      <c r="F81" s="86" t="s">
        <v>1243</v>
      </c>
      <c r="G81" s="86" t="b">
        <v>0</v>
      </c>
      <c r="H81" s="86" t="b">
        <v>0</v>
      </c>
      <c r="I81" s="86" t="b">
        <v>0</v>
      </c>
      <c r="J81" s="86" t="b">
        <v>0</v>
      </c>
      <c r="K81" s="86" t="b">
        <v>0</v>
      </c>
      <c r="L81" s="86" t="b">
        <v>0</v>
      </c>
    </row>
    <row r="82" spans="1:12" ht="15">
      <c r="A82" s="86" t="s">
        <v>1205</v>
      </c>
      <c r="B82" s="86" t="s">
        <v>1206</v>
      </c>
      <c r="C82" s="86">
        <v>2</v>
      </c>
      <c r="D82" s="121">
        <v>0.0032124197423802005</v>
      </c>
      <c r="E82" s="121">
        <v>2.5854607295085006</v>
      </c>
      <c r="F82" s="86" t="s">
        <v>1243</v>
      </c>
      <c r="G82" s="86" t="b">
        <v>0</v>
      </c>
      <c r="H82" s="86" t="b">
        <v>0</v>
      </c>
      <c r="I82" s="86" t="b">
        <v>0</v>
      </c>
      <c r="J82" s="86" t="b">
        <v>0</v>
      </c>
      <c r="K82" s="86" t="b">
        <v>0</v>
      </c>
      <c r="L82" s="86" t="b">
        <v>0</v>
      </c>
    </row>
    <row r="83" spans="1:12" ht="15">
      <c r="A83" s="86" t="s">
        <v>1206</v>
      </c>
      <c r="B83" s="86" t="s">
        <v>1207</v>
      </c>
      <c r="C83" s="86">
        <v>2</v>
      </c>
      <c r="D83" s="121">
        <v>0.0032124197423802005</v>
      </c>
      <c r="E83" s="121">
        <v>2.5854607295085006</v>
      </c>
      <c r="F83" s="86" t="s">
        <v>1243</v>
      </c>
      <c r="G83" s="86" t="b">
        <v>0</v>
      </c>
      <c r="H83" s="86" t="b">
        <v>0</v>
      </c>
      <c r="I83" s="86" t="b">
        <v>0</v>
      </c>
      <c r="J83" s="86" t="b">
        <v>0</v>
      </c>
      <c r="K83" s="86" t="b">
        <v>0</v>
      </c>
      <c r="L83" s="86" t="b">
        <v>0</v>
      </c>
    </row>
    <row r="84" spans="1:12" ht="15">
      <c r="A84" s="86" t="s">
        <v>1207</v>
      </c>
      <c r="B84" s="86" t="s">
        <v>1208</v>
      </c>
      <c r="C84" s="86">
        <v>2</v>
      </c>
      <c r="D84" s="121">
        <v>0.0032124197423802005</v>
      </c>
      <c r="E84" s="121">
        <v>2.5854607295085006</v>
      </c>
      <c r="F84" s="86" t="s">
        <v>1243</v>
      </c>
      <c r="G84" s="86" t="b">
        <v>0</v>
      </c>
      <c r="H84" s="86" t="b">
        <v>0</v>
      </c>
      <c r="I84" s="86" t="b">
        <v>0</v>
      </c>
      <c r="J84" s="86" t="b">
        <v>0</v>
      </c>
      <c r="K84" s="86" t="b">
        <v>0</v>
      </c>
      <c r="L84" s="86" t="b">
        <v>0</v>
      </c>
    </row>
    <row r="85" spans="1:12" ht="15">
      <c r="A85" s="86" t="s">
        <v>1208</v>
      </c>
      <c r="B85" s="86" t="s">
        <v>258</v>
      </c>
      <c r="C85" s="86">
        <v>2</v>
      </c>
      <c r="D85" s="121">
        <v>0.0032124197423802005</v>
      </c>
      <c r="E85" s="121">
        <v>2.5854607295085006</v>
      </c>
      <c r="F85" s="86" t="s">
        <v>1243</v>
      </c>
      <c r="G85" s="86" t="b">
        <v>0</v>
      </c>
      <c r="H85" s="86" t="b">
        <v>0</v>
      </c>
      <c r="I85" s="86" t="b">
        <v>0</v>
      </c>
      <c r="J85" s="86" t="b">
        <v>0</v>
      </c>
      <c r="K85" s="86" t="b">
        <v>0</v>
      </c>
      <c r="L85" s="86" t="b">
        <v>0</v>
      </c>
    </row>
    <row r="86" spans="1:12" ht="15">
      <c r="A86" s="86" t="s">
        <v>258</v>
      </c>
      <c r="B86" s="86" t="s">
        <v>257</v>
      </c>
      <c r="C86" s="86">
        <v>2</v>
      </c>
      <c r="D86" s="121">
        <v>0.0032124197423802005</v>
      </c>
      <c r="E86" s="121">
        <v>2.5854607295085006</v>
      </c>
      <c r="F86" s="86" t="s">
        <v>1243</v>
      </c>
      <c r="G86" s="86" t="b">
        <v>0</v>
      </c>
      <c r="H86" s="86" t="b">
        <v>0</v>
      </c>
      <c r="I86" s="86" t="b">
        <v>0</v>
      </c>
      <c r="J86" s="86" t="b">
        <v>0</v>
      </c>
      <c r="K86" s="86" t="b">
        <v>0</v>
      </c>
      <c r="L86" s="86" t="b">
        <v>0</v>
      </c>
    </row>
    <row r="87" spans="1:12" ht="15">
      <c r="A87" s="86" t="s">
        <v>257</v>
      </c>
      <c r="B87" s="86" t="s">
        <v>1209</v>
      </c>
      <c r="C87" s="86">
        <v>2</v>
      </c>
      <c r="D87" s="121">
        <v>0.0032124197423802005</v>
      </c>
      <c r="E87" s="121">
        <v>2.5854607295085006</v>
      </c>
      <c r="F87" s="86" t="s">
        <v>1243</v>
      </c>
      <c r="G87" s="86" t="b">
        <v>0</v>
      </c>
      <c r="H87" s="86" t="b">
        <v>0</v>
      </c>
      <c r="I87" s="86" t="b">
        <v>0</v>
      </c>
      <c r="J87" s="86" t="b">
        <v>0</v>
      </c>
      <c r="K87" s="86" t="b">
        <v>0</v>
      </c>
      <c r="L87" s="86" t="b">
        <v>0</v>
      </c>
    </row>
    <row r="88" spans="1:12" ht="15">
      <c r="A88" s="86" t="s">
        <v>1209</v>
      </c>
      <c r="B88" s="86" t="s">
        <v>1210</v>
      </c>
      <c r="C88" s="86">
        <v>2</v>
      </c>
      <c r="D88" s="121">
        <v>0.0032124197423802005</v>
      </c>
      <c r="E88" s="121">
        <v>2.5854607295085006</v>
      </c>
      <c r="F88" s="86" t="s">
        <v>1243</v>
      </c>
      <c r="G88" s="86" t="b">
        <v>0</v>
      </c>
      <c r="H88" s="86" t="b">
        <v>0</v>
      </c>
      <c r="I88" s="86" t="b">
        <v>0</v>
      </c>
      <c r="J88" s="86" t="b">
        <v>0</v>
      </c>
      <c r="K88" s="86" t="b">
        <v>0</v>
      </c>
      <c r="L88" s="86" t="b">
        <v>0</v>
      </c>
    </row>
    <row r="89" spans="1:12" ht="15">
      <c r="A89" s="86" t="s">
        <v>1210</v>
      </c>
      <c r="B89" s="86" t="s">
        <v>986</v>
      </c>
      <c r="C89" s="86">
        <v>2</v>
      </c>
      <c r="D89" s="121">
        <v>0.0032124197423802005</v>
      </c>
      <c r="E89" s="121">
        <v>2.187520720836463</v>
      </c>
      <c r="F89" s="86" t="s">
        <v>1243</v>
      </c>
      <c r="G89" s="86" t="b">
        <v>0</v>
      </c>
      <c r="H89" s="86" t="b">
        <v>0</v>
      </c>
      <c r="I89" s="86" t="b">
        <v>0</v>
      </c>
      <c r="J89" s="86" t="b">
        <v>0</v>
      </c>
      <c r="K89" s="86" t="b">
        <v>0</v>
      </c>
      <c r="L89" s="86" t="b">
        <v>0</v>
      </c>
    </row>
    <row r="90" spans="1:12" ht="15">
      <c r="A90" s="86" t="s">
        <v>986</v>
      </c>
      <c r="B90" s="86" t="s">
        <v>1211</v>
      </c>
      <c r="C90" s="86">
        <v>2</v>
      </c>
      <c r="D90" s="121">
        <v>0.0032124197423802005</v>
      </c>
      <c r="E90" s="121">
        <v>2.187520720836463</v>
      </c>
      <c r="F90" s="86" t="s">
        <v>1243</v>
      </c>
      <c r="G90" s="86" t="b">
        <v>0</v>
      </c>
      <c r="H90" s="86" t="b">
        <v>0</v>
      </c>
      <c r="I90" s="86" t="b">
        <v>0</v>
      </c>
      <c r="J90" s="86" t="b">
        <v>0</v>
      </c>
      <c r="K90" s="86" t="b">
        <v>0</v>
      </c>
      <c r="L90" s="86" t="b">
        <v>0</v>
      </c>
    </row>
    <row r="91" spans="1:12" ht="15">
      <c r="A91" s="86" t="s">
        <v>1211</v>
      </c>
      <c r="B91" s="86" t="s">
        <v>973</v>
      </c>
      <c r="C91" s="86">
        <v>2</v>
      </c>
      <c r="D91" s="121">
        <v>0.0032124197423802005</v>
      </c>
      <c r="E91" s="121">
        <v>1.4551269610134947</v>
      </c>
      <c r="F91" s="86" t="s">
        <v>1243</v>
      </c>
      <c r="G91" s="86" t="b">
        <v>0</v>
      </c>
      <c r="H91" s="86" t="b">
        <v>0</v>
      </c>
      <c r="I91" s="86" t="b">
        <v>0</v>
      </c>
      <c r="J91" s="86" t="b">
        <v>0</v>
      </c>
      <c r="K91" s="86" t="b">
        <v>0</v>
      </c>
      <c r="L91" s="86" t="b">
        <v>0</v>
      </c>
    </row>
    <row r="92" spans="1:12" ht="15">
      <c r="A92" s="86" t="s">
        <v>973</v>
      </c>
      <c r="B92" s="86" t="s">
        <v>971</v>
      </c>
      <c r="C92" s="86">
        <v>2</v>
      </c>
      <c r="D92" s="121">
        <v>0.0032124197423802005</v>
      </c>
      <c r="E92" s="121">
        <v>0.1540969653495134</v>
      </c>
      <c r="F92" s="86" t="s">
        <v>1243</v>
      </c>
      <c r="G92" s="86" t="b">
        <v>0</v>
      </c>
      <c r="H92" s="86" t="b">
        <v>0</v>
      </c>
      <c r="I92" s="86" t="b">
        <v>0</v>
      </c>
      <c r="J92" s="86" t="b">
        <v>0</v>
      </c>
      <c r="K92" s="86" t="b">
        <v>0</v>
      </c>
      <c r="L92" s="86" t="b">
        <v>0</v>
      </c>
    </row>
    <row r="93" spans="1:12" ht="15">
      <c r="A93" s="86" t="s">
        <v>971</v>
      </c>
      <c r="B93" s="86" t="s">
        <v>1212</v>
      </c>
      <c r="C93" s="86">
        <v>2</v>
      </c>
      <c r="D93" s="121">
        <v>0.0032124197423802005</v>
      </c>
      <c r="E93" s="121">
        <v>1.3424226808222062</v>
      </c>
      <c r="F93" s="86" t="s">
        <v>1243</v>
      </c>
      <c r="G93" s="86" t="b">
        <v>0</v>
      </c>
      <c r="H93" s="86" t="b">
        <v>0</v>
      </c>
      <c r="I93" s="86" t="b">
        <v>0</v>
      </c>
      <c r="J93" s="86" t="b">
        <v>0</v>
      </c>
      <c r="K93" s="86" t="b">
        <v>0</v>
      </c>
      <c r="L93" s="86" t="b">
        <v>0</v>
      </c>
    </row>
    <row r="94" spans="1:12" ht="15">
      <c r="A94" s="86" t="s">
        <v>995</v>
      </c>
      <c r="B94" s="86" t="s">
        <v>978</v>
      </c>
      <c r="C94" s="86">
        <v>2</v>
      </c>
      <c r="D94" s="121">
        <v>0.0032124197423802005</v>
      </c>
      <c r="E94" s="121">
        <v>1.5440680443502757</v>
      </c>
      <c r="F94" s="86" t="s">
        <v>1243</v>
      </c>
      <c r="G94" s="86" t="b">
        <v>1</v>
      </c>
      <c r="H94" s="86" t="b">
        <v>0</v>
      </c>
      <c r="I94" s="86" t="b">
        <v>0</v>
      </c>
      <c r="J94" s="86" t="b">
        <v>0</v>
      </c>
      <c r="K94" s="86" t="b">
        <v>0</v>
      </c>
      <c r="L94" s="86" t="b">
        <v>0</v>
      </c>
    </row>
    <row r="95" spans="1:12" ht="15">
      <c r="A95" s="86" t="s">
        <v>971</v>
      </c>
      <c r="B95" s="86" t="s">
        <v>996</v>
      </c>
      <c r="C95" s="86">
        <v>2</v>
      </c>
      <c r="D95" s="121">
        <v>0.0032124197423802005</v>
      </c>
      <c r="E95" s="121">
        <v>0.8653014261025438</v>
      </c>
      <c r="F95" s="86" t="s">
        <v>1243</v>
      </c>
      <c r="G95" s="86" t="b">
        <v>0</v>
      </c>
      <c r="H95" s="86" t="b">
        <v>0</v>
      </c>
      <c r="I95" s="86" t="b">
        <v>0</v>
      </c>
      <c r="J95" s="86" t="b">
        <v>0</v>
      </c>
      <c r="K95" s="86" t="b">
        <v>0</v>
      </c>
      <c r="L95" s="86" t="b">
        <v>0</v>
      </c>
    </row>
    <row r="96" spans="1:12" ht="15">
      <c r="A96" s="86" t="s">
        <v>234</v>
      </c>
      <c r="B96" s="86" t="s">
        <v>252</v>
      </c>
      <c r="C96" s="86">
        <v>2</v>
      </c>
      <c r="D96" s="121">
        <v>0.0032124197423802005</v>
      </c>
      <c r="E96" s="121">
        <v>1.607737124219653</v>
      </c>
      <c r="F96" s="86" t="s">
        <v>1243</v>
      </c>
      <c r="G96" s="86" t="b">
        <v>0</v>
      </c>
      <c r="H96" s="86" t="b">
        <v>0</v>
      </c>
      <c r="I96" s="86" t="b">
        <v>0</v>
      </c>
      <c r="J96" s="86" t="b">
        <v>0</v>
      </c>
      <c r="K96" s="86" t="b">
        <v>0</v>
      </c>
      <c r="L96" s="86" t="b">
        <v>0</v>
      </c>
    </row>
    <row r="97" spans="1:12" ht="15">
      <c r="A97" s="86" t="s">
        <v>251</v>
      </c>
      <c r="B97" s="86" t="s">
        <v>256</v>
      </c>
      <c r="C97" s="86">
        <v>2</v>
      </c>
      <c r="D97" s="121">
        <v>0.0032124197423802005</v>
      </c>
      <c r="E97" s="121">
        <v>1.6312182200691758</v>
      </c>
      <c r="F97" s="86" t="s">
        <v>1243</v>
      </c>
      <c r="G97" s="86" t="b">
        <v>0</v>
      </c>
      <c r="H97" s="86" t="b">
        <v>0</v>
      </c>
      <c r="I97" s="86" t="b">
        <v>0</v>
      </c>
      <c r="J97" s="86" t="b">
        <v>0</v>
      </c>
      <c r="K97" s="86" t="b">
        <v>0</v>
      </c>
      <c r="L97" s="86" t="b">
        <v>0</v>
      </c>
    </row>
    <row r="98" spans="1:12" ht="15">
      <c r="A98" s="86" t="s">
        <v>256</v>
      </c>
      <c r="B98" s="86" t="s">
        <v>237</v>
      </c>
      <c r="C98" s="86">
        <v>2</v>
      </c>
      <c r="D98" s="121">
        <v>0.0032124197423802005</v>
      </c>
      <c r="E98" s="121">
        <v>2.5854607295085006</v>
      </c>
      <c r="F98" s="86" t="s">
        <v>1243</v>
      </c>
      <c r="G98" s="86" t="b">
        <v>0</v>
      </c>
      <c r="H98" s="86" t="b">
        <v>0</v>
      </c>
      <c r="I98" s="86" t="b">
        <v>0</v>
      </c>
      <c r="J98" s="86" t="b">
        <v>0</v>
      </c>
      <c r="K98" s="86" t="b">
        <v>0</v>
      </c>
      <c r="L98" s="86" t="b">
        <v>0</v>
      </c>
    </row>
    <row r="99" spans="1:12" ht="15">
      <c r="A99" s="86" t="s">
        <v>237</v>
      </c>
      <c r="B99" s="86" t="s">
        <v>241</v>
      </c>
      <c r="C99" s="86">
        <v>2</v>
      </c>
      <c r="D99" s="121">
        <v>0.0032124197423802005</v>
      </c>
      <c r="E99" s="121">
        <v>2.5854607295085006</v>
      </c>
      <c r="F99" s="86" t="s">
        <v>1243</v>
      </c>
      <c r="G99" s="86" t="b">
        <v>0</v>
      </c>
      <c r="H99" s="86" t="b">
        <v>0</v>
      </c>
      <c r="I99" s="86" t="b">
        <v>0</v>
      </c>
      <c r="J99" s="86" t="b">
        <v>0</v>
      </c>
      <c r="K99" s="86" t="b">
        <v>0</v>
      </c>
      <c r="L99" s="86" t="b">
        <v>0</v>
      </c>
    </row>
    <row r="100" spans="1:12" ht="15">
      <c r="A100" s="86" t="s">
        <v>241</v>
      </c>
      <c r="B100" s="86" t="s">
        <v>236</v>
      </c>
      <c r="C100" s="86">
        <v>2</v>
      </c>
      <c r="D100" s="121">
        <v>0.0032124197423802005</v>
      </c>
      <c r="E100" s="121">
        <v>2.5854607295085006</v>
      </c>
      <c r="F100" s="86" t="s">
        <v>1243</v>
      </c>
      <c r="G100" s="86" t="b">
        <v>0</v>
      </c>
      <c r="H100" s="86" t="b">
        <v>0</v>
      </c>
      <c r="I100" s="86" t="b">
        <v>0</v>
      </c>
      <c r="J100" s="86" t="b">
        <v>0</v>
      </c>
      <c r="K100" s="86" t="b">
        <v>0</v>
      </c>
      <c r="L100" s="86" t="b">
        <v>0</v>
      </c>
    </row>
    <row r="101" spans="1:12" ht="15">
      <c r="A101" s="86" t="s">
        <v>236</v>
      </c>
      <c r="B101" s="86" t="s">
        <v>255</v>
      </c>
      <c r="C101" s="86">
        <v>2</v>
      </c>
      <c r="D101" s="121">
        <v>0.0032124197423802005</v>
      </c>
      <c r="E101" s="121">
        <v>2.5854607295085006</v>
      </c>
      <c r="F101" s="86" t="s">
        <v>1243</v>
      </c>
      <c r="G101" s="86" t="b">
        <v>0</v>
      </c>
      <c r="H101" s="86" t="b">
        <v>0</v>
      </c>
      <c r="I101" s="86" t="b">
        <v>0</v>
      </c>
      <c r="J101" s="86" t="b">
        <v>0</v>
      </c>
      <c r="K101" s="86" t="b">
        <v>0</v>
      </c>
      <c r="L101" s="86" t="b">
        <v>0</v>
      </c>
    </row>
    <row r="102" spans="1:12" ht="15">
      <c r="A102" s="86" t="s">
        <v>255</v>
      </c>
      <c r="B102" s="86" t="s">
        <v>254</v>
      </c>
      <c r="C102" s="86">
        <v>2</v>
      </c>
      <c r="D102" s="121">
        <v>0.0032124197423802005</v>
      </c>
      <c r="E102" s="121">
        <v>2.5854607295085006</v>
      </c>
      <c r="F102" s="86" t="s">
        <v>1243</v>
      </c>
      <c r="G102" s="86" t="b">
        <v>0</v>
      </c>
      <c r="H102" s="86" t="b">
        <v>0</v>
      </c>
      <c r="I102" s="86" t="b">
        <v>0</v>
      </c>
      <c r="J102" s="86" t="b">
        <v>0</v>
      </c>
      <c r="K102" s="86" t="b">
        <v>0</v>
      </c>
      <c r="L102" s="86" t="b">
        <v>0</v>
      </c>
    </row>
    <row r="103" spans="1:12" ht="15">
      <c r="A103" s="86" t="s">
        <v>254</v>
      </c>
      <c r="B103" s="86" t="s">
        <v>253</v>
      </c>
      <c r="C103" s="86">
        <v>2</v>
      </c>
      <c r="D103" s="121">
        <v>0.0032124197423802005</v>
      </c>
      <c r="E103" s="121">
        <v>1.6312182200691758</v>
      </c>
      <c r="F103" s="86" t="s">
        <v>1243</v>
      </c>
      <c r="G103" s="86" t="b">
        <v>0</v>
      </c>
      <c r="H103" s="86" t="b">
        <v>0</v>
      </c>
      <c r="I103" s="86" t="b">
        <v>0</v>
      </c>
      <c r="J103" s="86" t="b">
        <v>0</v>
      </c>
      <c r="K103" s="86" t="b">
        <v>0</v>
      </c>
      <c r="L103" s="86" t="b">
        <v>0</v>
      </c>
    </row>
    <row r="104" spans="1:12" ht="15">
      <c r="A104" s="86" t="s">
        <v>253</v>
      </c>
      <c r="B104" s="86" t="s">
        <v>1213</v>
      </c>
      <c r="C104" s="86">
        <v>2</v>
      </c>
      <c r="D104" s="121">
        <v>0.0032124197423802005</v>
      </c>
      <c r="E104" s="121">
        <v>1.6312182200691758</v>
      </c>
      <c r="F104" s="86" t="s">
        <v>1243</v>
      </c>
      <c r="G104" s="86" t="b">
        <v>0</v>
      </c>
      <c r="H104" s="86" t="b">
        <v>0</v>
      </c>
      <c r="I104" s="86" t="b">
        <v>0</v>
      </c>
      <c r="J104" s="86" t="b">
        <v>0</v>
      </c>
      <c r="K104" s="86" t="b">
        <v>0</v>
      </c>
      <c r="L104" s="86" t="b">
        <v>0</v>
      </c>
    </row>
    <row r="105" spans="1:12" ht="15">
      <c r="A105" s="86" t="s">
        <v>1213</v>
      </c>
      <c r="B105" s="86" t="s">
        <v>1214</v>
      </c>
      <c r="C105" s="86">
        <v>2</v>
      </c>
      <c r="D105" s="121">
        <v>0.0032124197423802005</v>
      </c>
      <c r="E105" s="121">
        <v>2.5854607295085006</v>
      </c>
      <c r="F105" s="86" t="s">
        <v>1243</v>
      </c>
      <c r="G105" s="86" t="b">
        <v>0</v>
      </c>
      <c r="H105" s="86" t="b">
        <v>0</v>
      </c>
      <c r="I105" s="86" t="b">
        <v>0</v>
      </c>
      <c r="J105" s="86" t="b">
        <v>0</v>
      </c>
      <c r="K105" s="86" t="b">
        <v>0</v>
      </c>
      <c r="L105" s="86" t="b">
        <v>0</v>
      </c>
    </row>
    <row r="106" spans="1:12" ht="15">
      <c r="A106" s="86" t="s">
        <v>1214</v>
      </c>
      <c r="B106" s="86" t="s">
        <v>1167</v>
      </c>
      <c r="C106" s="86">
        <v>2</v>
      </c>
      <c r="D106" s="121">
        <v>0.0032124197423802005</v>
      </c>
      <c r="E106" s="121">
        <v>1.6312182200691758</v>
      </c>
      <c r="F106" s="86" t="s">
        <v>1243</v>
      </c>
      <c r="G106" s="86" t="b">
        <v>0</v>
      </c>
      <c r="H106" s="86" t="b">
        <v>0</v>
      </c>
      <c r="I106" s="86" t="b">
        <v>0</v>
      </c>
      <c r="J106" s="86" t="b">
        <v>0</v>
      </c>
      <c r="K106" s="86" t="b">
        <v>0</v>
      </c>
      <c r="L106" s="86" t="b">
        <v>0</v>
      </c>
    </row>
    <row r="107" spans="1:12" ht="15">
      <c r="A107" s="86" t="s">
        <v>1167</v>
      </c>
      <c r="B107" s="86" t="s">
        <v>1215</v>
      </c>
      <c r="C107" s="86">
        <v>2</v>
      </c>
      <c r="D107" s="121">
        <v>0.0032124197423802005</v>
      </c>
      <c r="E107" s="121">
        <v>1.6312182200691758</v>
      </c>
      <c r="F107" s="86" t="s">
        <v>1243</v>
      </c>
      <c r="G107" s="86" t="b">
        <v>0</v>
      </c>
      <c r="H107" s="86" t="b">
        <v>0</v>
      </c>
      <c r="I107" s="86" t="b">
        <v>0</v>
      </c>
      <c r="J107" s="86" t="b">
        <v>0</v>
      </c>
      <c r="K107" s="86" t="b">
        <v>0</v>
      </c>
      <c r="L107" s="86" t="b">
        <v>0</v>
      </c>
    </row>
    <row r="108" spans="1:12" ht="15">
      <c r="A108" s="86" t="s">
        <v>1215</v>
      </c>
      <c r="B108" s="86" t="s">
        <v>971</v>
      </c>
      <c r="C108" s="86">
        <v>2</v>
      </c>
      <c r="D108" s="121">
        <v>0.0032124197423802005</v>
      </c>
      <c r="E108" s="121">
        <v>1.2844307338445196</v>
      </c>
      <c r="F108" s="86" t="s">
        <v>1243</v>
      </c>
      <c r="G108" s="86" t="b">
        <v>0</v>
      </c>
      <c r="H108" s="86" t="b">
        <v>0</v>
      </c>
      <c r="I108" s="86" t="b">
        <v>0</v>
      </c>
      <c r="J108" s="86" t="b">
        <v>0</v>
      </c>
      <c r="K108" s="86" t="b">
        <v>0</v>
      </c>
      <c r="L108" s="86" t="b">
        <v>0</v>
      </c>
    </row>
    <row r="109" spans="1:12" ht="15">
      <c r="A109" s="86" t="s">
        <v>971</v>
      </c>
      <c r="B109" s="86" t="s">
        <v>1216</v>
      </c>
      <c r="C109" s="86">
        <v>2</v>
      </c>
      <c r="D109" s="121">
        <v>0.0032124197423802005</v>
      </c>
      <c r="E109" s="121">
        <v>1.3424226808222062</v>
      </c>
      <c r="F109" s="86" t="s">
        <v>1243</v>
      </c>
      <c r="G109" s="86" t="b">
        <v>0</v>
      </c>
      <c r="H109" s="86" t="b">
        <v>0</v>
      </c>
      <c r="I109" s="86" t="b">
        <v>0</v>
      </c>
      <c r="J109" s="86" t="b">
        <v>0</v>
      </c>
      <c r="K109" s="86" t="b">
        <v>0</v>
      </c>
      <c r="L109" s="86" t="b">
        <v>0</v>
      </c>
    </row>
    <row r="110" spans="1:12" ht="15">
      <c r="A110" s="86" t="s">
        <v>1216</v>
      </c>
      <c r="B110" s="86" t="s">
        <v>1217</v>
      </c>
      <c r="C110" s="86">
        <v>2</v>
      </c>
      <c r="D110" s="121">
        <v>0.0032124197423802005</v>
      </c>
      <c r="E110" s="121">
        <v>2.5854607295085006</v>
      </c>
      <c r="F110" s="86" t="s">
        <v>1243</v>
      </c>
      <c r="G110" s="86" t="b">
        <v>0</v>
      </c>
      <c r="H110" s="86" t="b">
        <v>0</v>
      </c>
      <c r="I110" s="86" t="b">
        <v>0</v>
      </c>
      <c r="J110" s="86" t="b">
        <v>0</v>
      </c>
      <c r="K110" s="86" t="b">
        <v>0</v>
      </c>
      <c r="L110" s="86" t="b">
        <v>0</v>
      </c>
    </row>
    <row r="111" spans="1:12" ht="15">
      <c r="A111" s="86" t="s">
        <v>1217</v>
      </c>
      <c r="B111" s="86" t="s">
        <v>1218</v>
      </c>
      <c r="C111" s="86">
        <v>2</v>
      </c>
      <c r="D111" s="121">
        <v>0.0032124197423802005</v>
      </c>
      <c r="E111" s="121">
        <v>2.5854607295085006</v>
      </c>
      <c r="F111" s="86" t="s">
        <v>1243</v>
      </c>
      <c r="G111" s="86" t="b">
        <v>0</v>
      </c>
      <c r="H111" s="86" t="b">
        <v>0</v>
      </c>
      <c r="I111" s="86" t="b">
        <v>0</v>
      </c>
      <c r="J111" s="86" t="b">
        <v>0</v>
      </c>
      <c r="K111" s="86" t="b">
        <v>0</v>
      </c>
      <c r="L111" s="86" t="b">
        <v>0</v>
      </c>
    </row>
    <row r="112" spans="1:12" ht="15">
      <c r="A112" s="86" t="s">
        <v>1218</v>
      </c>
      <c r="B112" s="86" t="s">
        <v>1168</v>
      </c>
      <c r="C112" s="86">
        <v>2</v>
      </c>
      <c r="D112" s="121">
        <v>0.0032124197423802005</v>
      </c>
      <c r="E112" s="121">
        <v>1.6312182200691758</v>
      </c>
      <c r="F112" s="86" t="s">
        <v>1243</v>
      </c>
      <c r="G112" s="86" t="b">
        <v>0</v>
      </c>
      <c r="H112" s="86" t="b">
        <v>0</v>
      </c>
      <c r="I112" s="86" t="b">
        <v>0</v>
      </c>
      <c r="J112" s="86" t="b">
        <v>0</v>
      </c>
      <c r="K112" s="86" t="b">
        <v>0</v>
      </c>
      <c r="L112" s="86" t="b">
        <v>0</v>
      </c>
    </row>
    <row r="113" spans="1:12" ht="15">
      <c r="A113" s="86" t="s">
        <v>1000</v>
      </c>
      <c r="B113" s="86" t="s">
        <v>1001</v>
      </c>
      <c r="C113" s="86">
        <v>2</v>
      </c>
      <c r="D113" s="121">
        <v>0.0032124197423802005</v>
      </c>
      <c r="E113" s="121">
        <v>2.5854607295085006</v>
      </c>
      <c r="F113" s="86" t="s">
        <v>1243</v>
      </c>
      <c r="G113" s="86" t="b">
        <v>0</v>
      </c>
      <c r="H113" s="86" t="b">
        <v>0</v>
      </c>
      <c r="I113" s="86" t="b">
        <v>0</v>
      </c>
      <c r="J113" s="86" t="b">
        <v>0</v>
      </c>
      <c r="K113" s="86" t="b">
        <v>0</v>
      </c>
      <c r="L113" s="86" t="b">
        <v>0</v>
      </c>
    </row>
    <row r="114" spans="1:12" ht="15">
      <c r="A114" s="86" t="s">
        <v>1001</v>
      </c>
      <c r="B114" s="86" t="s">
        <v>1002</v>
      </c>
      <c r="C114" s="86">
        <v>2</v>
      </c>
      <c r="D114" s="121">
        <v>0.0032124197423802005</v>
      </c>
      <c r="E114" s="121">
        <v>2.5854607295085006</v>
      </c>
      <c r="F114" s="86" t="s">
        <v>1243</v>
      </c>
      <c r="G114" s="86" t="b">
        <v>0</v>
      </c>
      <c r="H114" s="86" t="b">
        <v>0</v>
      </c>
      <c r="I114" s="86" t="b">
        <v>0</v>
      </c>
      <c r="J114" s="86" t="b">
        <v>0</v>
      </c>
      <c r="K114" s="86" t="b">
        <v>0</v>
      </c>
      <c r="L114" s="86" t="b">
        <v>0</v>
      </c>
    </row>
    <row r="115" spans="1:12" ht="15">
      <c r="A115" s="86" t="s">
        <v>1002</v>
      </c>
      <c r="B115" s="86" t="s">
        <v>1003</v>
      </c>
      <c r="C115" s="86">
        <v>2</v>
      </c>
      <c r="D115" s="121">
        <v>0.0032124197423802005</v>
      </c>
      <c r="E115" s="121">
        <v>2.5854607295085006</v>
      </c>
      <c r="F115" s="86" t="s">
        <v>1243</v>
      </c>
      <c r="G115" s="86" t="b">
        <v>0</v>
      </c>
      <c r="H115" s="86" t="b">
        <v>0</v>
      </c>
      <c r="I115" s="86" t="b">
        <v>0</v>
      </c>
      <c r="J115" s="86" t="b">
        <v>0</v>
      </c>
      <c r="K115" s="86" t="b">
        <v>0</v>
      </c>
      <c r="L115" s="86" t="b">
        <v>0</v>
      </c>
    </row>
    <row r="116" spans="1:12" ht="15">
      <c r="A116" s="86" t="s">
        <v>1003</v>
      </c>
      <c r="B116" s="86" t="s">
        <v>1004</v>
      </c>
      <c r="C116" s="86">
        <v>2</v>
      </c>
      <c r="D116" s="121">
        <v>0.0032124197423802005</v>
      </c>
      <c r="E116" s="121">
        <v>2.5854607295085006</v>
      </c>
      <c r="F116" s="86" t="s">
        <v>1243</v>
      </c>
      <c r="G116" s="86" t="b">
        <v>0</v>
      </c>
      <c r="H116" s="86" t="b">
        <v>0</v>
      </c>
      <c r="I116" s="86" t="b">
        <v>0</v>
      </c>
      <c r="J116" s="86" t="b">
        <v>0</v>
      </c>
      <c r="K116" s="86" t="b">
        <v>0</v>
      </c>
      <c r="L116" s="86" t="b">
        <v>0</v>
      </c>
    </row>
    <row r="117" spans="1:12" ht="15">
      <c r="A117" s="86" t="s">
        <v>1004</v>
      </c>
      <c r="B117" s="86" t="s">
        <v>1005</v>
      </c>
      <c r="C117" s="86">
        <v>2</v>
      </c>
      <c r="D117" s="121">
        <v>0.0032124197423802005</v>
      </c>
      <c r="E117" s="121">
        <v>2.5854607295085006</v>
      </c>
      <c r="F117" s="86" t="s">
        <v>1243</v>
      </c>
      <c r="G117" s="86" t="b">
        <v>0</v>
      </c>
      <c r="H117" s="86" t="b">
        <v>0</v>
      </c>
      <c r="I117" s="86" t="b">
        <v>0</v>
      </c>
      <c r="J117" s="86" t="b">
        <v>0</v>
      </c>
      <c r="K117" s="86" t="b">
        <v>0</v>
      </c>
      <c r="L117" s="86" t="b">
        <v>0</v>
      </c>
    </row>
    <row r="118" spans="1:12" ht="15">
      <c r="A118" s="86" t="s">
        <v>1005</v>
      </c>
      <c r="B118" s="86" t="s">
        <v>249</v>
      </c>
      <c r="C118" s="86">
        <v>2</v>
      </c>
      <c r="D118" s="121">
        <v>0.0032124197423802005</v>
      </c>
      <c r="E118" s="121">
        <v>1.506279483460876</v>
      </c>
      <c r="F118" s="86" t="s">
        <v>1243</v>
      </c>
      <c r="G118" s="86" t="b">
        <v>0</v>
      </c>
      <c r="H118" s="86" t="b">
        <v>0</v>
      </c>
      <c r="I118" s="86" t="b">
        <v>0</v>
      </c>
      <c r="J118" s="86" t="b">
        <v>0</v>
      </c>
      <c r="K118" s="86" t="b">
        <v>0</v>
      </c>
      <c r="L118" s="86" t="b">
        <v>0</v>
      </c>
    </row>
    <row r="119" spans="1:12" ht="15">
      <c r="A119" s="86" t="s">
        <v>249</v>
      </c>
      <c r="B119" s="86" t="s">
        <v>1006</v>
      </c>
      <c r="C119" s="86">
        <v>2</v>
      </c>
      <c r="D119" s="121">
        <v>0.0032124197423802005</v>
      </c>
      <c r="E119" s="121">
        <v>1.9834007381805383</v>
      </c>
      <c r="F119" s="86" t="s">
        <v>1243</v>
      </c>
      <c r="G119" s="86" t="b">
        <v>0</v>
      </c>
      <c r="H119" s="86" t="b">
        <v>0</v>
      </c>
      <c r="I119" s="86" t="b">
        <v>0</v>
      </c>
      <c r="J119" s="86" t="b">
        <v>0</v>
      </c>
      <c r="K119" s="86" t="b">
        <v>0</v>
      </c>
      <c r="L119" s="86" t="b">
        <v>0</v>
      </c>
    </row>
    <row r="120" spans="1:12" ht="15">
      <c r="A120" s="86" t="s">
        <v>1006</v>
      </c>
      <c r="B120" s="86" t="s">
        <v>249</v>
      </c>
      <c r="C120" s="86">
        <v>2</v>
      </c>
      <c r="D120" s="121">
        <v>0.0032124197423802005</v>
      </c>
      <c r="E120" s="121">
        <v>1.506279483460876</v>
      </c>
      <c r="F120" s="86" t="s">
        <v>1243</v>
      </c>
      <c r="G120" s="86" t="b">
        <v>0</v>
      </c>
      <c r="H120" s="86" t="b">
        <v>0</v>
      </c>
      <c r="I120" s="86" t="b">
        <v>0</v>
      </c>
      <c r="J120" s="86" t="b">
        <v>0</v>
      </c>
      <c r="K120" s="86" t="b">
        <v>0</v>
      </c>
      <c r="L120" s="86" t="b">
        <v>0</v>
      </c>
    </row>
    <row r="121" spans="1:12" ht="15">
      <c r="A121" s="86" t="s">
        <v>1007</v>
      </c>
      <c r="B121" s="86" t="s">
        <v>953</v>
      </c>
      <c r="C121" s="86">
        <v>2</v>
      </c>
      <c r="D121" s="121">
        <v>0.0032124197423802005</v>
      </c>
      <c r="E121" s="121">
        <v>2.2844307338445193</v>
      </c>
      <c r="F121" s="86" t="s">
        <v>1243</v>
      </c>
      <c r="G121" s="86" t="b">
        <v>0</v>
      </c>
      <c r="H121" s="86" t="b">
        <v>0</v>
      </c>
      <c r="I121" s="86" t="b">
        <v>0</v>
      </c>
      <c r="J121" s="86" t="b">
        <v>0</v>
      </c>
      <c r="K121" s="86" t="b">
        <v>0</v>
      </c>
      <c r="L121" s="86" t="b">
        <v>0</v>
      </c>
    </row>
    <row r="122" spans="1:12" ht="15">
      <c r="A122" s="86" t="s">
        <v>953</v>
      </c>
      <c r="B122" s="86" t="s">
        <v>1219</v>
      </c>
      <c r="C122" s="86">
        <v>2</v>
      </c>
      <c r="D122" s="121">
        <v>0.0032124197423802005</v>
      </c>
      <c r="E122" s="121">
        <v>2.5854607295085006</v>
      </c>
      <c r="F122" s="86" t="s">
        <v>1243</v>
      </c>
      <c r="G122" s="86" t="b">
        <v>0</v>
      </c>
      <c r="H122" s="86" t="b">
        <v>0</v>
      </c>
      <c r="I122" s="86" t="b">
        <v>0</v>
      </c>
      <c r="J122" s="86" t="b">
        <v>0</v>
      </c>
      <c r="K122" s="86" t="b">
        <v>0</v>
      </c>
      <c r="L122" s="86" t="b">
        <v>0</v>
      </c>
    </row>
    <row r="123" spans="1:12" ht="15">
      <c r="A123" s="86" t="s">
        <v>1219</v>
      </c>
      <c r="B123" s="86" t="s">
        <v>1220</v>
      </c>
      <c r="C123" s="86">
        <v>2</v>
      </c>
      <c r="D123" s="121">
        <v>0.0032124197423802005</v>
      </c>
      <c r="E123" s="121">
        <v>2.5854607295085006</v>
      </c>
      <c r="F123" s="86" t="s">
        <v>1243</v>
      </c>
      <c r="G123" s="86" t="b">
        <v>0</v>
      </c>
      <c r="H123" s="86" t="b">
        <v>0</v>
      </c>
      <c r="I123" s="86" t="b">
        <v>0</v>
      </c>
      <c r="J123" s="86" t="b">
        <v>0</v>
      </c>
      <c r="K123" s="86" t="b">
        <v>0</v>
      </c>
      <c r="L123" s="86" t="b">
        <v>0</v>
      </c>
    </row>
    <row r="124" spans="1:12" ht="15">
      <c r="A124" s="86" t="s">
        <v>1220</v>
      </c>
      <c r="B124" s="86" t="s">
        <v>1221</v>
      </c>
      <c r="C124" s="86">
        <v>2</v>
      </c>
      <c r="D124" s="121">
        <v>0.0032124197423802005</v>
      </c>
      <c r="E124" s="121">
        <v>2.5854607295085006</v>
      </c>
      <c r="F124" s="86" t="s">
        <v>1243</v>
      </c>
      <c r="G124" s="86" t="b">
        <v>0</v>
      </c>
      <c r="H124" s="86" t="b">
        <v>0</v>
      </c>
      <c r="I124" s="86" t="b">
        <v>0</v>
      </c>
      <c r="J124" s="86" t="b">
        <v>0</v>
      </c>
      <c r="K124" s="86" t="b">
        <v>0</v>
      </c>
      <c r="L124" s="86" t="b">
        <v>0</v>
      </c>
    </row>
    <row r="125" spans="1:12" ht="15">
      <c r="A125" s="86" t="s">
        <v>1221</v>
      </c>
      <c r="B125" s="86" t="s">
        <v>1222</v>
      </c>
      <c r="C125" s="86">
        <v>2</v>
      </c>
      <c r="D125" s="121">
        <v>0.0032124197423802005</v>
      </c>
      <c r="E125" s="121">
        <v>2.5854607295085006</v>
      </c>
      <c r="F125" s="86" t="s">
        <v>1243</v>
      </c>
      <c r="G125" s="86" t="b">
        <v>0</v>
      </c>
      <c r="H125" s="86" t="b">
        <v>0</v>
      </c>
      <c r="I125" s="86" t="b">
        <v>0</v>
      </c>
      <c r="J125" s="86" t="b">
        <v>0</v>
      </c>
      <c r="K125" s="86" t="b">
        <v>0</v>
      </c>
      <c r="L125" s="86" t="b">
        <v>0</v>
      </c>
    </row>
    <row r="126" spans="1:12" ht="15">
      <c r="A126" s="86" t="s">
        <v>1222</v>
      </c>
      <c r="B126" s="86" t="s">
        <v>1223</v>
      </c>
      <c r="C126" s="86">
        <v>2</v>
      </c>
      <c r="D126" s="121">
        <v>0.0032124197423802005</v>
      </c>
      <c r="E126" s="121">
        <v>2.5854607295085006</v>
      </c>
      <c r="F126" s="86" t="s">
        <v>1243</v>
      </c>
      <c r="G126" s="86" t="b">
        <v>0</v>
      </c>
      <c r="H126" s="86" t="b">
        <v>0</v>
      </c>
      <c r="I126" s="86" t="b">
        <v>0</v>
      </c>
      <c r="J126" s="86" t="b">
        <v>0</v>
      </c>
      <c r="K126" s="86" t="b">
        <v>0</v>
      </c>
      <c r="L126" s="86" t="b">
        <v>0</v>
      </c>
    </row>
    <row r="127" spans="1:12" ht="15">
      <c r="A127" s="86" t="s">
        <v>1223</v>
      </c>
      <c r="B127" s="86" t="s">
        <v>1224</v>
      </c>
      <c r="C127" s="86">
        <v>2</v>
      </c>
      <c r="D127" s="121">
        <v>0.0032124197423802005</v>
      </c>
      <c r="E127" s="121">
        <v>2.5854607295085006</v>
      </c>
      <c r="F127" s="86" t="s">
        <v>1243</v>
      </c>
      <c r="G127" s="86" t="b">
        <v>0</v>
      </c>
      <c r="H127" s="86" t="b">
        <v>0</v>
      </c>
      <c r="I127" s="86" t="b">
        <v>0</v>
      </c>
      <c r="J127" s="86" t="b">
        <v>0</v>
      </c>
      <c r="K127" s="86" t="b">
        <v>0</v>
      </c>
      <c r="L127" s="86" t="b">
        <v>0</v>
      </c>
    </row>
    <row r="128" spans="1:12" ht="15">
      <c r="A128" s="86" t="s">
        <v>1224</v>
      </c>
      <c r="B128" s="86" t="s">
        <v>1225</v>
      </c>
      <c r="C128" s="86">
        <v>2</v>
      </c>
      <c r="D128" s="121">
        <v>0.0032124197423802005</v>
      </c>
      <c r="E128" s="121">
        <v>2.5854607295085006</v>
      </c>
      <c r="F128" s="86" t="s">
        <v>1243</v>
      </c>
      <c r="G128" s="86" t="b">
        <v>0</v>
      </c>
      <c r="H128" s="86" t="b">
        <v>0</v>
      </c>
      <c r="I128" s="86" t="b">
        <v>0</v>
      </c>
      <c r="J128" s="86" t="b">
        <v>0</v>
      </c>
      <c r="K128" s="86" t="b">
        <v>0</v>
      </c>
      <c r="L128" s="86" t="b">
        <v>0</v>
      </c>
    </row>
    <row r="129" spans="1:12" ht="15">
      <c r="A129" s="86" t="s">
        <v>1225</v>
      </c>
      <c r="B129" s="86" t="s">
        <v>1226</v>
      </c>
      <c r="C129" s="86">
        <v>2</v>
      </c>
      <c r="D129" s="121">
        <v>0.0032124197423802005</v>
      </c>
      <c r="E129" s="121">
        <v>2.5854607295085006</v>
      </c>
      <c r="F129" s="86" t="s">
        <v>1243</v>
      </c>
      <c r="G129" s="86" t="b">
        <v>0</v>
      </c>
      <c r="H129" s="86" t="b">
        <v>0</v>
      </c>
      <c r="I129" s="86" t="b">
        <v>0</v>
      </c>
      <c r="J129" s="86" t="b">
        <v>0</v>
      </c>
      <c r="K129" s="86" t="b">
        <v>0</v>
      </c>
      <c r="L129" s="86" t="b">
        <v>0</v>
      </c>
    </row>
    <row r="130" spans="1:12" ht="15">
      <c r="A130" s="86" t="s">
        <v>1226</v>
      </c>
      <c r="B130" s="86" t="s">
        <v>1227</v>
      </c>
      <c r="C130" s="86">
        <v>2</v>
      </c>
      <c r="D130" s="121">
        <v>0.0032124197423802005</v>
      </c>
      <c r="E130" s="121">
        <v>2.5854607295085006</v>
      </c>
      <c r="F130" s="86" t="s">
        <v>1243</v>
      </c>
      <c r="G130" s="86" t="b">
        <v>0</v>
      </c>
      <c r="H130" s="86" t="b">
        <v>0</v>
      </c>
      <c r="I130" s="86" t="b">
        <v>0</v>
      </c>
      <c r="J130" s="86" t="b">
        <v>0</v>
      </c>
      <c r="K130" s="86" t="b">
        <v>0</v>
      </c>
      <c r="L130" s="86" t="b">
        <v>0</v>
      </c>
    </row>
    <row r="131" spans="1:12" ht="15">
      <c r="A131" s="86" t="s">
        <v>1227</v>
      </c>
      <c r="B131" s="86" t="s">
        <v>1228</v>
      </c>
      <c r="C131" s="86">
        <v>2</v>
      </c>
      <c r="D131" s="121">
        <v>0.0032124197423802005</v>
      </c>
      <c r="E131" s="121">
        <v>2.5854607295085006</v>
      </c>
      <c r="F131" s="86" t="s">
        <v>1243</v>
      </c>
      <c r="G131" s="86" t="b">
        <v>0</v>
      </c>
      <c r="H131" s="86" t="b">
        <v>0</v>
      </c>
      <c r="I131" s="86" t="b">
        <v>0</v>
      </c>
      <c r="J131" s="86" t="b">
        <v>0</v>
      </c>
      <c r="K131" s="86" t="b">
        <v>0</v>
      </c>
      <c r="L131" s="86" t="b">
        <v>0</v>
      </c>
    </row>
    <row r="132" spans="1:12" ht="15">
      <c r="A132" s="86" t="s">
        <v>1228</v>
      </c>
      <c r="B132" s="86" t="s">
        <v>1229</v>
      </c>
      <c r="C132" s="86">
        <v>2</v>
      </c>
      <c r="D132" s="121">
        <v>0.0032124197423802005</v>
      </c>
      <c r="E132" s="121">
        <v>2.5854607295085006</v>
      </c>
      <c r="F132" s="86" t="s">
        <v>1243</v>
      </c>
      <c r="G132" s="86" t="b">
        <v>0</v>
      </c>
      <c r="H132" s="86" t="b">
        <v>0</v>
      </c>
      <c r="I132" s="86" t="b">
        <v>0</v>
      </c>
      <c r="J132" s="86" t="b">
        <v>0</v>
      </c>
      <c r="K132" s="86" t="b">
        <v>0</v>
      </c>
      <c r="L132" s="86" t="b">
        <v>0</v>
      </c>
    </row>
    <row r="133" spans="1:12" ht="15">
      <c r="A133" s="86" t="s">
        <v>1229</v>
      </c>
      <c r="B133" s="86" t="s">
        <v>971</v>
      </c>
      <c r="C133" s="86">
        <v>2</v>
      </c>
      <c r="D133" s="121">
        <v>0.0032124197423802005</v>
      </c>
      <c r="E133" s="121">
        <v>1.2844307338445196</v>
      </c>
      <c r="F133" s="86" t="s">
        <v>1243</v>
      </c>
      <c r="G133" s="86" t="b">
        <v>0</v>
      </c>
      <c r="H133" s="86" t="b">
        <v>0</v>
      </c>
      <c r="I133" s="86" t="b">
        <v>0</v>
      </c>
      <c r="J133" s="86" t="b">
        <v>0</v>
      </c>
      <c r="K133" s="86" t="b">
        <v>0</v>
      </c>
      <c r="L133" s="86" t="b">
        <v>0</v>
      </c>
    </row>
    <row r="134" spans="1:12" ht="15">
      <c r="A134" s="86" t="s">
        <v>1190</v>
      </c>
      <c r="B134" s="86" t="s">
        <v>1230</v>
      </c>
      <c r="C134" s="86">
        <v>2</v>
      </c>
      <c r="D134" s="121">
        <v>0.0032124197423802005</v>
      </c>
      <c r="E134" s="121">
        <v>2.5854607295085006</v>
      </c>
      <c r="F134" s="86" t="s">
        <v>1243</v>
      </c>
      <c r="G134" s="86" t="b">
        <v>0</v>
      </c>
      <c r="H134" s="86" t="b">
        <v>0</v>
      </c>
      <c r="I134" s="86" t="b">
        <v>0</v>
      </c>
      <c r="J134" s="86" t="b">
        <v>0</v>
      </c>
      <c r="K134" s="86" t="b">
        <v>0</v>
      </c>
      <c r="L134" s="86" t="b">
        <v>0</v>
      </c>
    </row>
    <row r="135" spans="1:12" ht="15">
      <c r="A135" s="86" t="s">
        <v>1230</v>
      </c>
      <c r="B135" s="86" t="s">
        <v>249</v>
      </c>
      <c r="C135" s="86">
        <v>2</v>
      </c>
      <c r="D135" s="121">
        <v>0.0032124197423802005</v>
      </c>
      <c r="E135" s="121">
        <v>1.506279483460876</v>
      </c>
      <c r="F135" s="86" t="s">
        <v>1243</v>
      </c>
      <c r="G135" s="86" t="b">
        <v>0</v>
      </c>
      <c r="H135" s="86" t="b">
        <v>0</v>
      </c>
      <c r="I135" s="86" t="b">
        <v>0</v>
      </c>
      <c r="J135" s="86" t="b">
        <v>0</v>
      </c>
      <c r="K135" s="86" t="b">
        <v>0</v>
      </c>
      <c r="L135" s="86" t="b">
        <v>0</v>
      </c>
    </row>
    <row r="136" spans="1:12" ht="15">
      <c r="A136" s="86" t="s">
        <v>249</v>
      </c>
      <c r="B136" s="86" t="s">
        <v>1231</v>
      </c>
      <c r="C136" s="86">
        <v>2</v>
      </c>
      <c r="D136" s="121">
        <v>0.0032124197423802005</v>
      </c>
      <c r="E136" s="121">
        <v>1.9834007381805383</v>
      </c>
      <c r="F136" s="86" t="s">
        <v>1243</v>
      </c>
      <c r="G136" s="86" t="b">
        <v>0</v>
      </c>
      <c r="H136" s="86" t="b">
        <v>0</v>
      </c>
      <c r="I136" s="86" t="b">
        <v>0</v>
      </c>
      <c r="J136" s="86" t="b">
        <v>0</v>
      </c>
      <c r="K136" s="86" t="b">
        <v>0</v>
      </c>
      <c r="L136" s="86" t="b">
        <v>0</v>
      </c>
    </row>
    <row r="137" spans="1:12" ht="15">
      <c r="A137" s="86" t="s">
        <v>1231</v>
      </c>
      <c r="B137" s="86" t="s">
        <v>1232</v>
      </c>
      <c r="C137" s="86">
        <v>2</v>
      </c>
      <c r="D137" s="121">
        <v>0.0032124197423802005</v>
      </c>
      <c r="E137" s="121">
        <v>2.5854607295085006</v>
      </c>
      <c r="F137" s="86" t="s">
        <v>1243</v>
      </c>
      <c r="G137" s="86" t="b">
        <v>0</v>
      </c>
      <c r="H137" s="86" t="b">
        <v>0</v>
      </c>
      <c r="I137" s="86" t="b">
        <v>0</v>
      </c>
      <c r="J137" s="86" t="b">
        <v>0</v>
      </c>
      <c r="K137" s="86" t="b">
        <v>0</v>
      </c>
      <c r="L137" s="86" t="b">
        <v>0</v>
      </c>
    </row>
    <row r="138" spans="1:12" ht="15">
      <c r="A138" s="86" t="s">
        <v>1232</v>
      </c>
      <c r="B138" s="86" t="s">
        <v>1233</v>
      </c>
      <c r="C138" s="86">
        <v>2</v>
      </c>
      <c r="D138" s="121">
        <v>0.0032124197423802005</v>
      </c>
      <c r="E138" s="121">
        <v>2.5854607295085006</v>
      </c>
      <c r="F138" s="86" t="s">
        <v>1243</v>
      </c>
      <c r="G138" s="86" t="b">
        <v>0</v>
      </c>
      <c r="H138" s="86" t="b">
        <v>0</v>
      </c>
      <c r="I138" s="86" t="b">
        <v>0</v>
      </c>
      <c r="J138" s="86" t="b">
        <v>0</v>
      </c>
      <c r="K138" s="86" t="b">
        <v>0</v>
      </c>
      <c r="L138" s="86" t="b">
        <v>0</v>
      </c>
    </row>
    <row r="139" spans="1:12" ht="15">
      <c r="A139" s="86" t="s">
        <v>1233</v>
      </c>
      <c r="B139" s="86" t="s">
        <v>1234</v>
      </c>
      <c r="C139" s="86">
        <v>2</v>
      </c>
      <c r="D139" s="121">
        <v>0.0032124197423802005</v>
      </c>
      <c r="E139" s="121">
        <v>2.5854607295085006</v>
      </c>
      <c r="F139" s="86" t="s">
        <v>1243</v>
      </c>
      <c r="G139" s="86" t="b">
        <v>0</v>
      </c>
      <c r="H139" s="86" t="b">
        <v>0</v>
      </c>
      <c r="I139" s="86" t="b">
        <v>0</v>
      </c>
      <c r="J139" s="86" t="b">
        <v>0</v>
      </c>
      <c r="K139" s="86" t="b">
        <v>0</v>
      </c>
      <c r="L139" s="86" t="b">
        <v>0</v>
      </c>
    </row>
    <row r="140" spans="1:12" ht="15">
      <c r="A140" s="86" t="s">
        <v>1234</v>
      </c>
      <c r="B140" s="86" t="s">
        <v>1235</v>
      </c>
      <c r="C140" s="86">
        <v>2</v>
      </c>
      <c r="D140" s="121">
        <v>0.0032124197423802005</v>
      </c>
      <c r="E140" s="121">
        <v>2.5854607295085006</v>
      </c>
      <c r="F140" s="86" t="s">
        <v>1243</v>
      </c>
      <c r="G140" s="86" t="b">
        <v>0</v>
      </c>
      <c r="H140" s="86" t="b">
        <v>0</v>
      </c>
      <c r="I140" s="86" t="b">
        <v>0</v>
      </c>
      <c r="J140" s="86" t="b">
        <v>0</v>
      </c>
      <c r="K140" s="86" t="b">
        <v>0</v>
      </c>
      <c r="L140" s="86" t="b">
        <v>0</v>
      </c>
    </row>
    <row r="141" spans="1:12" ht="15">
      <c r="A141" s="86" t="s">
        <v>1009</v>
      </c>
      <c r="B141" s="86" t="s">
        <v>1010</v>
      </c>
      <c r="C141" s="86">
        <v>2</v>
      </c>
      <c r="D141" s="121">
        <v>0.0032124197423802005</v>
      </c>
      <c r="E141" s="121">
        <v>2.5854607295085006</v>
      </c>
      <c r="F141" s="86" t="s">
        <v>1243</v>
      </c>
      <c r="G141" s="86" t="b">
        <v>0</v>
      </c>
      <c r="H141" s="86" t="b">
        <v>0</v>
      </c>
      <c r="I141" s="86" t="b">
        <v>0</v>
      </c>
      <c r="J141" s="86" t="b">
        <v>0</v>
      </c>
      <c r="K141" s="86" t="b">
        <v>0</v>
      </c>
      <c r="L141" s="86" t="b">
        <v>0</v>
      </c>
    </row>
    <row r="142" spans="1:12" ht="15">
      <c r="A142" s="86" t="s">
        <v>1010</v>
      </c>
      <c r="B142" s="86" t="s">
        <v>972</v>
      </c>
      <c r="C142" s="86">
        <v>2</v>
      </c>
      <c r="D142" s="121">
        <v>0.0032124197423802005</v>
      </c>
      <c r="E142" s="121">
        <v>1.3550118081302267</v>
      </c>
      <c r="F142" s="86" t="s">
        <v>1243</v>
      </c>
      <c r="G142" s="86" t="b">
        <v>0</v>
      </c>
      <c r="H142" s="86" t="b">
        <v>0</v>
      </c>
      <c r="I142" s="86" t="b">
        <v>0</v>
      </c>
      <c r="J142" s="86" t="b">
        <v>0</v>
      </c>
      <c r="K142" s="86" t="b">
        <v>0</v>
      </c>
      <c r="L142" s="86" t="b">
        <v>0</v>
      </c>
    </row>
    <row r="143" spans="1:12" ht="15">
      <c r="A143" s="86" t="s">
        <v>972</v>
      </c>
      <c r="B143" s="86" t="s">
        <v>1011</v>
      </c>
      <c r="C143" s="86">
        <v>2</v>
      </c>
      <c r="D143" s="121">
        <v>0.0032124197423802005</v>
      </c>
      <c r="E143" s="121">
        <v>1.3550118081302267</v>
      </c>
      <c r="F143" s="86" t="s">
        <v>1243</v>
      </c>
      <c r="G143" s="86" t="b">
        <v>0</v>
      </c>
      <c r="H143" s="86" t="b">
        <v>0</v>
      </c>
      <c r="I143" s="86" t="b">
        <v>0</v>
      </c>
      <c r="J143" s="86" t="b">
        <v>0</v>
      </c>
      <c r="K143" s="86" t="b">
        <v>0</v>
      </c>
      <c r="L143" s="86" t="b">
        <v>0</v>
      </c>
    </row>
    <row r="144" spans="1:12" ht="15">
      <c r="A144" s="86" t="s">
        <v>1011</v>
      </c>
      <c r="B144" s="86" t="s">
        <v>959</v>
      </c>
      <c r="C144" s="86">
        <v>2</v>
      </c>
      <c r="D144" s="121">
        <v>0.0032124197423802005</v>
      </c>
      <c r="E144" s="121">
        <v>2.5854607295085006</v>
      </c>
      <c r="F144" s="86" t="s">
        <v>1243</v>
      </c>
      <c r="G144" s="86" t="b">
        <v>0</v>
      </c>
      <c r="H144" s="86" t="b">
        <v>0</v>
      </c>
      <c r="I144" s="86" t="b">
        <v>0</v>
      </c>
      <c r="J144" s="86" t="b">
        <v>0</v>
      </c>
      <c r="K144" s="86" t="b">
        <v>0</v>
      </c>
      <c r="L144" s="86" t="b">
        <v>0</v>
      </c>
    </row>
    <row r="145" spans="1:12" ht="15">
      <c r="A145" s="86" t="s">
        <v>959</v>
      </c>
      <c r="B145" s="86" t="s">
        <v>1012</v>
      </c>
      <c r="C145" s="86">
        <v>2</v>
      </c>
      <c r="D145" s="121">
        <v>0.0032124197423802005</v>
      </c>
      <c r="E145" s="121">
        <v>2.5854607295085006</v>
      </c>
      <c r="F145" s="86" t="s">
        <v>1243</v>
      </c>
      <c r="G145" s="86" t="b">
        <v>0</v>
      </c>
      <c r="H145" s="86" t="b">
        <v>0</v>
      </c>
      <c r="I145" s="86" t="b">
        <v>0</v>
      </c>
      <c r="J145" s="86" t="b">
        <v>0</v>
      </c>
      <c r="K145" s="86" t="b">
        <v>0</v>
      </c>
      <c r="L145" s="86" t="b">
        <v>0</v>
      </c>
    </row>
    <row r="146" spans="1:12" ht="15">
      <c r="A146" s="86" t="s">
        <v>1012</v>
      </c>
      <c r="B146" s="86" t="s">
        <v>300</v>
      </c>
      <c r="C146" s="86">
        <v>2</v>
      </c>
      <c r="D146" s="121">
        <v>0.0032124197423802005</v>
      </c>
      <c r="E146" s="121">
        <v>2.5854607295085006</v>
      </c>
      <c r="F146" s="86" t="s">
        <v>1243</v>
      </c>
      <c r="G146" s="86" t="b">
        <v>0</v>
      </c>
      <c r="H146" s="86" t="b">
        <v>0</v>
      </c>
      <c r="I146" s="86" t="b">
        <v>0</v>
      </c>
      <c r="J146" s="86" t="b">
        <v>0</v>
      </c>
      <c r="K146" s="86" t="b">
        <v>0</v>
      </c>
      <c r="L146" s="86" t="b">
        <v>0</v>
      </c>
    </row>
    <row r="147" spans="1:12" ht="15">
      <c r="A147" s="86" t="s">
        <v>300</v>
      </c>
      <c r="B147" s="86" t="s">
        <v>1013</v>
      </c>
      <c r="C147" s="86">
        <v>2</v>
      </c>
      <c r="D147" s="121">
        <v>0.0032124197423802005</v>
      </c>
      <c r="E147" s="121">
        <v>2.5854607295085006</v>
      </c>
      <c r="F147" s="86" t="s">
        <v>1243</v>
      </c>
      <c r="G147" s="86" t="b">
        <v>0</v>
      </c>
      <c r="H147" s="86" t="b">
        <v>0</v>
      </c>
      <c r="I147" s="86" t="b">
        <v>0</v>
      </c>
      <c r="J147" s="86" t="b">
        <v>0</v>
      </c>
      <c r="K147" s="86" t="b">
        <v>0</v>
      </c>
      <c r="L147" s="86" t="b">
        <v>0</v>
      </c>
    </row>
    <row r="148" spans="1:12" ht="15">
      <c r="A148" s="86" t="s">
        <v>1013</v>
      </c>
      <c r="B148" s="86" t="s">
        <v>1014</v>
      </c>
      <c r="C148" s="86">
        <v>2</v>
      </c>
      <c r="D148" s="121">
        <v>0.0032124197423802005</v>
      </c>
      <c r="E148" s="121">
        <v>2.5854607295085006</v>
      </c>
      <c r="F148" s="86" t="s">
        <v>1243</v>
      </c>
      <c r="G148" s="86" t="b">
        <v>0</v>
      </c>
      <c r="H148" s="86" t="b">
        <v>0</v>
      </c>
      <c r="I148" s="86" t="b">
        <v>0</v>
      </c>
      <c r="J148" s="86" t="b">
        <v>0</v>
      </c>
      <c r="K148" s="86" t="b">
        <v>0</v>
      </c>
      <c r="L148" s="86" t="b">
        <v>0</v>
      </c>
    </row>
    <row r="149" spans="1:12" ht="15">
      <c r="A149" s="86" t="s">
        <v>1014</v>
      </c>
      <c r="B149" s="86" t="s">
        <v>1015</v>
      </c>
      <c r="C149" s="86">
        <v>2</v>
      </c>
      <c r="D149" s="121">
        <v>0.0032124197423802005</v>
      </c>
      <c r="E149" s="121">
        <v>2.5854607295085006</v>
      </c>
      <c r="F149" s="86" t="s">
        <v>1243</v>
      </c>
      <c r="G149" s="86" t="b">
        <v>0</v>
      </c>
      <c r="H149" s="86" t="b">
        <v>0</v>
      </c>
      <c r="I149" s="86" t="b">
        <v>0</v>
      </c>
      <c r="J149" s="86" t="b">
        <v>0</v>
      </c>
      <c r="K149" s="86" t="b">
        <v>0</v>
      </c>
      <c r="L149" s="86" t="b">
        <v>0</v>
      </c>
    </row>
    <row r="150" spans="1:12" ht="15">
      <c r="A150" s="86" t="s">
        <v>1015</v>
      </c>
      <c r="B150" s="86" t="s">
        <v>1236</v>
      </c>
      <c r="C150" s="86">
        <v>2</v>
      </c>
      <c r="D150" s="121">
        <v>0.0032124197423802005</v>
      </c>
      <c r="E150" s="121">
        <v>2.5854607295085006</v>
      </c>
      <c r="F150" s="86" t="s">
        <v>1243</v>
      </c>
      <c r="G150" s="86" t="b">
        <v>0</v>
      </c>
      <c r="H150" s="86" t="b">
        <v>0</v>
      </c>
      <c r="I150" s="86" t="b">
        <v>0</v>
      </c>
      <c r="J150" s="86" t="b">
        <v>0</v>
      </c>
      <c r="K150" s="86" t="b">
        <v>0</v>
      </c>
      <c r="L150" s="86" t="b">
        <v>0</v>
      </c>
    </row>
    <row r="151" spans="1:12" ht="15">
      <c r="A151" s="86" t="s">
        <v>1236</v>
      </c>
      <c r="B151" s="86" t="s">
        <v>1237</v>
      </c>
      <c r="C151" s="86">
        <v>2</v>
      </c>
      <c r="D151" s="121">
        <v>0.0032124197423802005</v>
      </c>
      <c r="E151" s="121">
        <v>2.5854607295085006</v>
      </c>
      <c r="F151" s="86" t="s">
        <v>1243</v>
      </c>
      <c r="G151" s="86" t="b">
        <v>0</v>
      </c>
      <c r="H151" s="86" t="b">
        <v>0</v>
      </c>
      <c r="I151" s="86" t="b">
        <v>0</v>
      </c>
      <c r="J151" s="86" t="b">
        <v>0</v>
      </c>
      <c r="K151" s="86" t="b">
        <v>0</v>
      </c>
      <c r="L151" s="86" t="b">
        <v>0</v>
      </c>
    </row>
    <row r="152" spans="1:12" ht="15">
      <c r="A152" s="86" t="s">
        <v>1237</v>
      </c>
      <c r="B152" s="86" t="s">
        <v>987</v>
      </c>
      <c r="C152" s="86">
        <v>2</v>
      </c>
      <c r="D152" s="121">
        <v>0.0032124197423802005</v>
      </c>
      <c r="E152" s="121">
        <v>2.5854607295085006</v>
      </c>
      <c r="F152" s="86" t="s">
        <v>1243</v>
      </c>
      <c r="G152" s="86" t="b">
        <v>0</v>
      </c>
      <c r="H152" s="86" t="b">
        <v>0</v>
      </c>
      <c r="I152" s="86" t="b">
        <v>0</v>
      </c>
      <c r="J152" s="86" t="b">
        <v>0</v>
      </c>
      <c r="K152" s="86" t="b">
        <v>0</v>
      </c>
      <c r="L152" s="86" t="b">
        <v>0</v>
      </c>
    </row>
    <row r="153" spans="1:12" ht="15">
      <c r="A153" s="86" t="s">
        <v>987</v>
      </c>
      <c r="B153" s="86" t="s">
        <v>1238</v>
      </c>
      <c r="C153" s="86">
        <v>2</v>
      </c>
      <c r="D153" s="121">
        <v>0.0032124197423802005</v>
      </c>
      <c r="E153" s="121">
        <v>2.187520720836463</v>
      </c>
      <c r="F153" s="86" t="s">
        <v>1243</v>
      </c>
      <c r="G153" s="86" t="b">
        <v>0</v>
      </c>
      <c r="H153" s="86" t="b">
        <v>0</v>
      </c>
      <c r="I153" s="86" t="b">
        <v>0</v>
      </c>
      <c r="J153" s="86" t="b">
        <v>0</v>
      </c>
      <c r="K153" s="86" t="b">
        <v>0</v>
      </c>
      <c r="L153" s="86" t="b">
        <v>0</v>
      </c>
    </row>
    <row r="154" spans="1:12" ht="15">
      <c r="A154" s="86" t="s">
        <v>1238</v>
      </c>
      <c r="B154" s="86" t="s">
        <v>1239</v>
      </c>
      <c r="C154" s="86">
        <v>2</v>
      </c>
      <c r="D154" s="121">
        <v>0.0032124197423802005</v>
      </c>
      <c r="E154" s="121">
        <v>2.5854607295085006</v>
      </c>
      <c r="F154" s="86" t="s">
        <v>1243</v>
      </c>
      <c r="G154" s="86" t="b">
        <v>0</v>
      </c>
      <c r="H154" s="86" t="b">
        <v>0</v>
      </c>
      <c r="I154" s="86" t="b">
        <v>0</v>
      </c>
      <c r="J154" s="86" t="b">
        <v>0</v>
      </c>
      <c r="K154" s="86" t="b">
        <v>0</v>
      </c>
      <c r="L154" s="86" t="b">
        <v>0</v>
      </c>
    </row>
    <row r="155" spans="1:12" ht="15">
      <c r="A155" s="86" t="s">
        <v>1239</v>
      </c>
      <c r="B155" s="86" t="s">
        <v>1240</v>
      </c>
      <c r="C155" s="86">
        <v>2</v>
      </c>
      <c r="D155" s="121">
        <v>0.0032124197423802005</v>
      </c>
      <c r="E155" s="121">
        <v>2.5854607295085006</v>
      </c>
      <c r="F155" s="86" t="s">
        <v>1243</v>
      </c>
      <c r="G155" s="86" t="b">
        <v>0</v>
      </c>
      <c r="H155" s="86" t="b">
        <v>0</v>
      </c>
      <c r="I155" s="86" t="b">
        <v>0</v>
      </c>
      <c r="J155" s="86" t="b">
        <v>0</v>
      </c>
      <c r="K155" s="86" t="b">
        <v>0</v>
      </c>
      <c r="L155" s="86" t="b">
        <v>0</v>
      </c>
    </row>
    <row r="156" spans="1:12" ht="15">
      <c r="A156" s="86" t="s">
        <v>1240</v>
      </c>
      <c r="B156" s="86" t="s">
        <v>971</v>
      </c>
      <c r="C156" s="86">
        <v>2</v>
      </c>
      <c r="D156" s="121">
        <v>0.0032124197423802005</v>
      </c>
      <c r="E156" s="121">
        <v>1.2844307338445196</v>
      </c>
      <c r="F156" s="86" t="s">
        <v>1243</v>
      </c>
      <c r="G156" s="86" t="b">
        <v>0</v>
      </c>
      <c r="H156" s="86" t="b">
        <v>0</v>
      </c>
      <c r="I156" s="86" t="b">
        <v>0</v>
      </c>
      <c r="J156" s="86" t="b">
        <v>0</v>
      </c>
      <c r="K156" s="86" t="b">
        <v>0</v>
      </c>
      <c r="L156" s="86" t="b">
        <v>0</v>
      </c>
    </row>
    <row r="157" spans="1:12" ht="15">
      <c r="A157" s="86" t="s">
        <v>976</v>
      </c>
      <c r="B157" s="86" t="s">
        <v>977</v>
      </c>
      <c r="C157" s="86">
        <v>13</v>
      </c>
      <c r="D157" s="121">
        <v>0.0013410284738083846</v>
      </c>
      <c r="E157" s="121">
        <v>1.3602729117694186</v>
      </c>
      <c r="F157" s="86" t="s">
        <v>882</v>
      </c>
      <c r="G157" s="86" t="b">
        <v>0</v>
      </c>
      <c r="H157" s="86" t="b">
        <v>0</v>
      </c>
      <c r="I157" s="86" t="b">
        <v>0</v>
      </c>
      <c r="J157" s="86" t="b">
        <v>1</v>
      </c>
      <c r="K157" s="86" t="b">
        <v>0</v>
      </c>
      <c r="L157" s="86" t="b">
        <v>0</v>
      </c>
    </row>
    <row r="158" spans="1:12" ht="15">
      <c r="A158" s="86" t="s">
        <v>977</v>
      </c>
      <c r="B158" s="86" t="s">
        <v>978</v>
      </c>
      <c r="C158" s="86">
        <v>13</v>
      </c>
      <c r="D158" s="121">
        <v>0.0013410284738083846</v>
      </c>
      <c r="E158" s="121">
        <v>1.3602729117694186</v>
      </c>
      <c r="F158" s="86" t="s">
        <v>882</v>
      </c>
      <c r="G158" s="86" t="b">
        <v>1</v>
      </c>
      <c r="H158" s="86" t="b">
        <v>0</v>
      </c>
      <c r="I158" s="86" t="b">
        <v>0</v>
      </c>
      <c r="J158" s="86" t="b">
        <v>0</v>
      </c>
      <c r="K158" s="86" t="b">
        <v>0</v>
      </c>
      <c r="L158" s="86" t="b">
        <v>0</v>
      </c>
    </row>
    <row r="159" spans="1:12" ht="15">
      <c r="A159" s="86" t="s">
        <v>978</v>
      </c>
      <c r="B159" s="86" t="s">
        <v>971</v>
      </c>
      <c r="C159" s="86">
        <v>13</v>
      </c>
      <c r="D159" s="121">
        <v>0.0013410284738083846</v>
      </c>
      <c r="E159" s="121">
        <v>1.328088228398017</v>
      </c>
      <c r="F159" s="86" t="s">
        <v>882</v>
      </c>
      <c r="G159" s="86" t="b">
        <v>0</v>
      </c>
      <c r="H159" s="86" t="b">
        <v>0</v>
      </c>
      <c r="I159" s="86" t="b">
        <v>0</v>
      </c>
      <c r="J159" s="86" t="b">
        <v>0</v>
      </c>
      <c r="K159" s="86" t="b">
        <v>0</v>
      </c>
      <c r="L159" s="86" t="b">
        <v>0</v>
      </c>
    </row>
    <row r="160" spans="1:12" ht="15">
      <c r="A160" s="86" t="s">
        <v>971</v>
      </c>
      <c r="B160" s="86" t="s">
        <v>979</v>
      </c>
      <c r="C160" s="86">
        <v>13</v>
      </c>
      <c r="D160" s="121">
        <v>0.0013410284738083846</v>
      </c>
      <c r="E160" s="121">
        <v>1.328088228398017</v>
      </c>
      <c r="F160" s="86" t="s">
        <v>882</v>
      </c>
      <c r="G160" s="86" t="b">
        <v>0</v>
      </c>
      <c r="H160" s="86" t="b">
        <v>0</v>
      </c>
      <c r="I160" s="86" t="b">
        <v>0</v>
      </c>
      <c r="J160" s="86" t="b">
        <v>0</v>
      </c>
      <c r="K160" s="86" t="b">
        <v>0</v>
      </c>
      <c r="L160" s="86" t="b">
        <v>0</v>
      </c>
    </row>
    <row r="161" spans="1:12" ht="15">
      <c r="A161" s="86" t="s">
        <v>979</v>
      </c>
      <c r="B161" s="86" t="s">
        <v>980</v>
      </c>
      <c r="C161" s="86">
        <v>13</v>
      </c>
      <c r="D161" s="121">
        <v>0.0013410284738083846</v>
      </c>
      <c r="E161" s="121">
        <v>1.3602729117694186</v>
      </c>
      <c r="F161" s="86" t="s">
        <v>882</v>
      </c>
      <c r="G161" s="86" t="b">
        <v>0</v>
      </c>
      <c r="H161" s="86" t="b">
        <v>0</v>
      </c>
      <c r="I161" s="86" t="b">
        <v>0</v>
      </c>
      <c r="J161" s="86" t="b">
        <v>0</v>
      </c>
      <c r="K161" s="86" t="b">
        <v>0</v>
      </c>
      <c r="L161" s="86" t="b">
        <v>0</v>
      </c>
    </row>
    <row r="162" spans="1:12" ht="15">
      <c r="A162" s="86" t="s">
        <v>980</v>
      </c>
      <c r="B162" s="86" t="s">
        <v>972</v>
      </c>
      <c r="C162" s="86">
        <v>13</v>
      </c>
      <c r="D162" s="121">
        <v>0.0013410284738083846</v>
      </c>
      <c r="E162" s="121">
        <v>1.3602729117694186</v>
      </c>
      <c r="F162" s="86" t="s">
        <v>882</v>
      </c>
      <c r="G162" s="86" t="b">
        <v>0</v>
      </c>
      <c r="H162" s="86" t="b">
        <v>0</v>
      </c>
      <c r="I162" s="86" t="b">
        <v>0</v>
      </c>
      <c r="J162" s="86" t="b">
        <v>0</v>
      </c>
      <c r="K162" s="86" t="b">
        <v>0</v>
      </c>
      <c r="L162" s="86" t="b">
        <v>0</v>
      </c>
    </row>
    <row r="163" spans="1:12" ht="15">
      <c r="A163" s="86" t="s">
        <v>972</v>
      </c>
      <c r="B163" s="86" t="s">
        <v>981</v>
      </c>
      <c r="C163" s="86">
        <v>13</v>
      </c>
      <c r="D163" s="121">
        <v>0.0013410284738083846</v>
      </c>
      <c r="E163" s="121">
        <v>1.3602729117694186</v>
      </c>
      <c r="F163" s="86" t="s">
        <v>882</v>
      </c>
      <c r="G163" s="86" t="b">
        <v>0</v>
      </c>
      <c r="H163" s="86" t="b">
        <v>0</v>
      </c>
      <c r="I163" s="86" t="b">
        <v>0</v>
      </c>
      <c r="J163" s="86" t="b">
        <v>0</v>
      </c>
      <c r="K163" s="86" t="b">
        <v>0</v>
      </c>
      <c r="L163" s="86" t="b">
        <v>0</v>
      </c>
    </row>
    <row r="164" spans="1:12" ht="15">
      <c r="A164" s="86" t="s">
        <v>981</v>
      </c>
      <c r="B164" s="86" t="s">
        <v>974</v>
      </c>
      <c r="C164" s="86">
        <v>13</v>
      </c>
      <c r="D164" s="121">
        <v>0.0013410284738083846</v>
      </c>
      <c r="E164" s="121">
        <v>1.3602729117694186</v>
      </c>
      <c r="F164" s="86" t="s">
        <v>882</v>
      </c>
      <c r="G164" s="86" t="b">
        <v>0</v>
      </c>
      <c r="H164" s="86" t="b">
        <v>0</v>
      </c>
      <c r="I164" s="86" t="b">
        <v>0</v>
      </c>
      <c r="J164" s="86" t="b">
        <v>0</v>
      </c>
      <c r="K164" s="86" t="b">
        <v>0</v>
      </c>
      <c r="L164" s="86" t="b">
        <v>0</v>
      </c>
    </row>
    <row r="165" spans="1:12" ht="15">
      <c r="A165" s="86" t="s">
        <v>974</v>
      </c>
      <c r="B165" s="86" t="s">
        <v>1167</v>
      </c>
      <c r="C165" s="86">
        <v>13</v>
      </c>
      <c r="D165" s="121">
        <v>0.0013410284738083846</v>
      </c>
      <c r="E165" s="121">
        <v>1.3602729117694186</v>
      </c>
      <c r="F165" s="86" t="s">
        <v>882</v>
      </c>
      <c r="G165" s="86" t="b">
        <v>0</v>
      </c>
      <c r="H165" s="86" t="b">
        <v>0</v>
      </c>
      <c r="I165" s="86" t="b">
        <v>0</v>
      </c>
      <c r="J165" s="86" t="b">
        <v>0</v>
      </c>
      <c r="K165" s="86" t="b">
        <v>0</v>
      </c>
      <c r="L165" s="86" t="b">
        <v>0</v>
      </c>
    </row>
    <row r="166" spans="1:12" ht="15">
      <c r="A166" s="86" t="s">
        <v>1167</v>
      </c>
      <c r="B166" s="86" t="s">
        <v>1170</v>
      </c>
      <c r="C166" s="86">
        <v>13</v>
      </c>
      <c r="D166" s="121">
        <v>0.0013410284738083846</v>
      </c>
      <c r="E166" s="121">
        <v>1.3602729117694186</v>
      </c>
      <c r="F166" s="86" t="s">
        <v>882</v>
      </c>
      <c r="G166" s="86" t="b">
        <v>0</v>
      </c>
      <c r="H166" s="86" t="b">
        <v>0</v>
      </c>
      <c r="I166" s="86" t="b">
        <v>0</v>
      </c>
      <c r="J166" s="86" t="b">
        <v>0</v>
      </c>
      <c r="K166" s="86" t="b">
        <v>0</v>
      </c>
      <c r="L166" s="86" t="b">
        <v>0</v>
      </c>
    </row>
    <row r="167" spans="1:12" ht="15">
      <c r="A167" s="86" t="s">
        <v>1170</v>
      </c>
      <c r="B167" s="86" t="s">
        <v>1171</v>
      </c>
      <c r="C167" s="86">
        <v>13</v>
      </c>
      <c r="D167" s="121">
        <v>0.0013410284738083846</v>
      </c>
      <c r="E167" s="121">
        <v>1.3602729117694186</v>
      </c>
      <c r="F167" s="86" t="s">
        <v>882</v>
      </c>
      <c r="G167" s="86" t="b">
        <v>0</v>
      </c>
      <c r="H167" s="86" t="b">
        <v>0</v>
      </c>
      <c r="I167" s="86" t="b">
        <v>0</v>
      </c>
      <c r="J167" s="86" t="b">
        <v>0</v>
      </c>
      <c r="K167" s="86" t="b">
        <v>0</v>
      </c>
      <c r="L167" s="86" t="b">
        <v>0</v>
      </c>
    </row>
    <row r="168" spans="1:12" ht="15">
      <c r="A168" s="86" t="s">
        <v>1171</v>
      </c>
      <c r="B168" s="86" t="s">
        <v>1172</v>
      </c>
      <c r="C168" s="86">
        <v>13</v>
      </c>
      <c r="D168" s="121">
        <v>0.0013410284738083846</v>
      </c>
      <c r="E168" s="121">
        <v>1.3602729117694186</v>
      </c>
      <c r="F168" s="86" t="s">
        <v>882</v>
      </c>
      <c r="G168" s="86" t="b">
        <v>0</v>
      </c>
      <c r="H168" s="86" t="b">
        <v>0</v>
      </c>
      <c r="I168" s="86" t="b">
        <v>0</v>
      </c>
      <c r="J168" s="86" t="b">
        <v>0</v>
      </c>
      <c r="K168" s="86" t="b">
        <v>0</v>
      </c>
      <c r="L168" s="86" t="b">
        <v>0</v>
      </c>
    </row>
    <row r="169" spans="1:12" ht="15">
      <c r="A169" s="86" t="s">
        <v>1172</v>
      </c>
      <c r="B169" s="86" t="s">
        <v>1168</v>
      </c>
      <c r="C169" s="86">
        <v>13</v>
      </c>
      <c r="D169" s="121">
        <v>0.0013410284738083846</v>
      </c>
      <c r="E169" s="121">
        <v>1.3602729117694186</v>
      </c>
      <c r="F169" s="86" t="s">
        <v>882</v>
      </c>
      <c r="G169" s="86" t="b">
        <v>0</v>
      </c>
      <c r="H169" s="86" t="b">
        <v>0</v>
      </c>
      <c r="I169" s="86" t="b">
        <v>0</v>
      </c>
      <c r="J169" s="86" t="b">
        <v>0</v>
      </c>
      <c r="K169" s="86" t="b">
        <v>0</v>
      </c>
      <c r="L169" s="86" t="b">
        <v>0</v>
      </c>
    </row>
    <row r="170" spans="1:12" ht="15">
      <c r="A170" s="86" t="s">
        <v>1168</v>
      </c>
      <c r="B170" s="86" t="s">
        <v>983</v>
      </c>
      <c r="C170" s="86">
        <v>13</v>
      </c>
      <c r="D170" s="121">
        <v>0.0013410284738083846</v>
      </c>
      <c r="E170" s="121">
        <v>1.3602729117694186</v>
      </c>
      <c r="F170" s="86" t="s">
        <v>882</v>
      </c>
      <c r="G170" s="86" t="b">
        <v>0</v>
      </c>
      <c r="H170" s="86" t="b">
        <v>0</v>
      </c>
      <c r="I170" s="86" t="b">
        <v>0</v>
      </c>
      <c r="J170" s="86" t="b">
        <v>0</v>
      </c>
      <c r="K170" s="86" t="b">
        <v>0</v>
      </c>
      <c r="L170" s="86" t="b">
        <v>0</v>
      </c>
    </row>
    <row r="171" spans="1:12" ht="15">
      <c r="A171" s="86" t="s">
        <v>983</v>
      </c>
      <c r="B171" s="86" t="s">
        <v>973</v>
      </c>
      <c r="C171" s="86">
        <v>13</v>
      </c>
      <c r="D171" s="121">
        <v>0.0013410284738083846</v>
      </c>
      <c r="E171" s="121">
        <v>1.3602729117694186</v>
      </c>
      <c r="F171" s="86" t="s">
        <v>882</v>
      </c>
      <c r="G171" s="86" t="b">
        <v>0</v>
      </c>
      <c r="H171" s="86" t="b">
        <v>0</v>
      </c>
      <c r="I171" s="86" t="b">
        <v>0</v>
      </c>
      <c r="J171" s="86" t="b">
        <v>0</v>
      </c>
      <c r="K171" s="86" t="b">
        <v>0</v>
      </c>
      <c r="L171" s="86" t="b">
        <v>0</v>
      </c>
    </row>
    <row r="172" spans="1:12" ht="15">
      <c r="A172" s="86" t="s">
        <v>973</v>
      </c>
      <c r="B172" s="86" t="s">
        <v>1169</v>
      </c>
      <c r="C172" s="86">
        <v>13</v>
      </c>
      <c r="D172" s="121">
        <v>0.0013410284738083846</v>
      </c>
      <c r="E172" s="121">
        <v>1.3602729117694186</v>
      </c>
      <c r="F172" s="86" t="s">
        <v>882</v>
      </c>
      <c r="G172" s="86" t="b">
        <v>0</v>
      </c>
      <c r="H172" s="86" t="b">
        <v>0</v>
      </c>
      <c r="I172" s="86" t="b">
        <v>0</v>
      </c>
      <c r="J172" s="86" t="b">
        <v>0</v>
      </c>
      <c r="K172" s="86" t="b">
        <v>0</v>
      </c>
      <c r="L172" s="86" t="b">
        <v>0</v>
      </c>
    </row>
    <row r="173" spans="1:12" ht="15">
      <c r="A173" s="86" t="s">
        <v>1169</v>
      </c>
      <c r="B173" s="86" t="s">
        <v>253</v>
      </c>
      <c r="C173" s="86">
        <v>13</v>
      </c>
      <c r="D173" s="121">
        <v>0.0013410284738083846</v>
      </c>
      <c r="E173" s="121">
        <v>1.3602729117694186</v>
      </c>
      <c r="F173" s="86" t="s">
        <v>882</v>
      </c>
      <c r="G173" s="86" t="b">
        <v>0</v>
      </c>
      <c r="H173" s="86" t="b">
        <v>0</v>
      </c>
      <c r="I173" s="86" t="b">
        <v>0</v>
      </c>
      <c r="J173" s="86" t="b">
        <v>0</v>
      </c>
      <c r="K173" s="86" t="b">
        <v>0</v>
      </c>
      <c r="L173" s="86" t="b">
        <v>0</v>
      </c>
    </row>
    <row r="174" spans="1:12" ht="15">
      <c r="A174" s="86" t="s">
        <v>253</v>
      </c>
      <c r="B174" s="86" t="s">
        <v>252</v>
      </c>
      <c r="C174" s="86">
        <v>13</v>
      </c>
      <c r="D174" s="121">
        <v>0.0013410284738083846</v>
      </c>
      <c r="E174" s="121">
        <v>1.328088228398017</v>
      </c>
      <c r="F174" s="86" t="s">
        <v>882</v>
      </c>
      <c r="G174" s="86" t="b">
        <v>0</v>
      </c>
      <c r="H174" s="86" t="b">
        <v>0</v>
      </c>
      <c r="I174" s="86" t="b">
        <v>0</v>
      </c>
      <c r="J174" s="86" t="b">
        <v>0</v>
      </c>
      <c r="K174" s="86" t="b">
        <v>0</v>
      </c>
      <c r="L174" s="86" t="b">
        <v>0</v>
      </c>
    </row>
    <row r="175" spans="1:12" ht="15">
      <c r="A175" s="86" t="s">
        <v>252</v>
      </c>
      <c r="B175" s="86" t="s">
        <v>251</v>
      </c>
      <c r="C175" s="86">
        <v>13</v>
      </c>
      <c r="D175" s="121">
        <v>0.0013410284738083846</v>
      </c>
      <c r="E175" s="121">
        <v>1.328088228398017</v>
      </c>
      <c r="F175" s="86" t="s">
        <v>882</v>
      </c>
      <c r="G175" s="86" t="b">
        <v>0</v>
      </c>
      <c r="H175" s="86" t="b">
        <v>0</v>
      </c>
      <c r="I175" s="86" t="b">
        <v>0</v>
      </c>
      <c r="J175" s="86" t="b">
        <v>0</v>
      </c>
      <c r="K175" s="86" t="b">
        <v>0</v>
      </c>
      <c r="L175" s="86" t="b">
        <v>0</v>
      </c>
    </row>
    <row r="176" spans="1:12" ht="15">
      <c r="A176" s="86" t="s">
        <v>251</v>
      </c>
      <c r="B176" s="86" t="s">
        <v>250</v>
      </c>
      <c r="C176" s="86">
        <v>13</v>
      </c>
      <c r="D176" s="121">
        <v>0.0013410284738083846</v>
      </c>
      <c r="E176" s="121">
        <v>1.3602729117694186</v>
      </c>
      <c r="F176" s="86" t="s">
        <v>882</v>
      </c>
      <c r="G176" s="86" t="b">
        <v>0</v>
      </c>
      <c r="H176" s="86" t="b">
        <v>0</v>
      </c>
      <c r="I176" s="86" t="b">
        <v>0</v>
      </c>
      <c r="J176" s="86" t="b">
        <v>0</v>
      </c>
      <c r="K176" s="86" t="b">
        <v>0</v>
      </c>
      <c r="L176" s="86" t="b">
        <v>0</v>
      </c>
    </row>
    <row r="177" spans="1:12" ht="15">
      <c r="A177" s="86" t="s">
        <v>250</v>
      </c>
      <c r="B177" s="86" t="s">
        <v>235</v>
      </c>
      <c r="C177" s="86">
        <v>13</v>
      </c>
      <c r="D177" s="121">
        <v>0.0013410284738083846</v>
      </c>
      <c r="E177" s="121">
        <v>1.3602729117694186</v>
      </c>
      <c r="F177" s="86" t="s">
        <v>882</v>
      </c>
      <c r="G177" s="86" t="b">
        <v>0</v>
      </c>
      <c r="H177" s="86" t="b">
        <v>0</v>
      </c>
      <c r="I177" s="86" t="b">
        <v>0</v>
      </c>
      <c r="J177" s="86" t="b">
        <v>0</v>
      </c>
      <c r="K177" s="86" t="b">
        <v>0</v>
      </c>
      <c r="L177" s="86" t="b">
        <v>0</v>
      </c>
    </row>
    <row r="178" spans="1:12" ht="15">
      <c r="A178" s="86" t="s">
        <v>235</v>
      </c>
      <c r="B178" s="86" t="s">
        <v>249</v>
      </c>
      <c r="C178" s="86">
        <v>13</v>
      </c>
      <c r="D178" s="121">
        <v>0.0013410284738083846</v>
      </c>
      <c r="E178" s="121">
        <v>1.328088228398017</v>
      </c>
      <c r="F178" s="86" t="s">
        <v>882</v>
      </c>
      <c r="G178" s="86" t="b">
        <v>0</v>
      </c>
      <c r="H178" s="86" t="b">
        <v>0</v>
      </c>
      <c r="I178" s="86" t="b">
        <v>0</v>
      </c>
      <c r="J178" s="86" t="b">
        <v>0</v>
      </c>
      <c r="K178" s="86" t="b">
        <v>0</v>
      </c>
      <c r="L178" s="86" t="b">
        <v>0</v>
      </c>
    </row>
    <row r="179" spans="1:12" ht="15">
      <c r="A179" s="86" t="s">
        <v>980</v>
      </c>
      <c r="B179" s="86" t="s">
        <v>972</v>
      </c>
      <c r="C179" s="86">
        <v>10</v>
      </c>
      <c r="D179" s="121">
        <v>0.0031927921793397105</v>
      </c>
      <c r="E179" s="121">
        <v>1.1176394978668005</v>
      </c>
      <c r="F179" s="86" t="s">
        <v>883</v>
      </c>
      <c r="G179" s="86" t="b">
        <v>0</v>
      </c>
      <c r="H179" s="86" t="b">
        <v>0</v>
      </c>
      <c r="I179" s="86" t="b">
        <v>0</v>
      </c>
      <c r="J179" s="86" t="b">
        <v>0</v>
      </c>
      <c r="K179" s="86" t="b">
        <v>0</v>
      </c>
      <c r="L179" s="86" t="b">
        <v>0</v>
      </c>
    </row>
    <row r="180" spans="1:12" ht="15">
      <c r="A180" s="86" t="s">
        <v>977</v>
      </c>
      <c r="B180" s="86" t="s">
        <v>978</v>
      </c>
      <c r="C180" s="86">
        <v>7</v>
      </c>
      <c r="D180" s="121">
        <v>0.006607187267070869</v>
      </c>
      <c r="E180" s="121">
        <v>1.5278139629558498</v>
      </c>
      <c r="F180" s="86" t="s">
        <v>883</v>
      </c>
      <c r="G180" s="86" t="b">
        <v>1</v>
      </c>
      <c r="H180" s="86" t="b">
        <v>0</v>
      </c>
      <c r="I180" s="86" t="b">
        <v>0</v>
      </c>
      <c r="J180" s="86" t="b">
        <v>0</v>
      </c>
      <c r="K180" s="86" t="b">
        <v>0</v>
      </c>
      <c r="L180" s="86" t="b">
        <v>0</v>
      </c>
    </row>
    <row r="181" spans="1:12" ht="15">
      <c r="A181" s="86" t="s">
        <v>978</v>
      </c>
      <c r="B181" s="86" t="s">
        <v>971</v>
      </c>
      <c r="C181" s="86">
        <v>7</v>
      </c>
      <c r="D181" s="121">
        <v>0.006607187267070869</v>
      </c>
      <c r="E181" s="121">
        <v>1.2937307569224816</v>
      </c>
      <c r="F181" s="86" t="s">
        <v>883</v>
      </c>
      <c r="G181" s="86" t="b">
        <v>0</v>
      </c>
      <c r="H181" s="86" t="b">
        <v>0</v>
      </c>
      <c r="I181" s="86" t="b">
        <v>0</v>
      </c>
      <c r="J181" s="86" t="b">
        <v>0</v>
      </c>
      <c r="K181" s="86" t="b">
        <v>0</v>
      </c>
      <c r="L181" s="86" t="b">
        <v>0</v>
      </c>
    </row>
    <row r="182" spans="1:12" ht="15">
      <c r="A182" s="86" t="s">
        <v>252</v>
      </c>
      <c r="B182" s="86" t="s">
        <v>251</v>
      </c>
      <c r="C182" s="86">
        <v>5</v>
      </c>
      <c r="D182" s="121">
        <v>0.0076655492280565726</v>
      </c>
      <c r="E182" s="121">
        <v>1.6739419986340878</v>
      </c>
      <c r="F182" s="86" t="s">
        <v>883</v>
      </c>
      <c r="G182" s="86" t="b">
        <v>0</v>
      </c>
      <c r="H182" s="86" t="b">
        <v>0</v>
      </c>
      <c r="I182" s="86" t="b">
        <v>0</v>
      </c>
      <c r="J182" s="86" t="b">
        <v>0</v>
      </c>
      <c r="K182" s="86" t="b">
        <v>0</v>
      </c>
      <c r="L182" s="86" t="b">
        <v>0</v>
      </c>
    </row>
    <row r="183" spans="1:12" ht="15">
      <c r="A183" s="86" t="s">
        <v>1168</v>
      </c>
      <c r="B183" s="86" t="s">
        <v>983</v>
      </c>
      <c r="C183" s="86">
        <v>5</v>
      </c>
      <c r="D183" s="121">
        <v>0.0076655492280565726</v>
      </c>
      <c r="E183" s="121">
        <v>1.4186694935307818</v>
      </c>
      <c r="F183" s="86" t="s">
        <v>883</v>
      </c>
      <c r="G183" s="86" t="b">
        <v>0</v>
      </c>
      <c r="H183" s="86" t="b">
        <v>0</v>
      </c>
      <c r="I183" s="86" t="b">
        <v>0</v>
      </c>
      <c r="J183" s="86" t="b">
        <v>0</v>
      </c>
      <c r="K183" s="86" t="b">
        <v>0</v>
      </c>
      <c r="L183" s="86" t="b">
        <v>0</v>
      </c>
    </row>
    <row r="184" spans="1:12" ht="15">
      <c r="A184" s="86" t="s">
        <v>983</v>
      </c>
      <c r="B184" s="86" t="s">
        <v>973</v>
      </c>
      <c r="C184" s="86">
        <v>5</v>
      </c>
      <c r="D184" s="121">
        <v>0.0076655492280565726</v>
      </c>
      <c r="E184" s="121">
        <v>1.1633969884274755</v>
      </c>
      <c r="F184" s="86" t="s">
        <v>883</v>
      </c>
      <c r="G184" s="86" t="b">
        <v>0</v>
      </c>
      <c r="H184" s="86" t="b">
        <v>0</v>
      </c>
      <c r="I184" s="86" t="b">
        <v>0</v>
      </c>
      <c r="J184" s="86" t="b">
        <v>0</v>
      </c>
      <c r="K184" s="86" t="b">
        <v>0</v>
      </c>
      <c r="L184" s="86" t="b">
        <v>0</v>
      </c>
    </row>
    <row r="185" spans="1:12" ht="15">
      <c r="A185" s="86" t="s">
        <v>973</v>
      </c>
      <c r="B185" s="86" t="s">
        <v>1169</v>
      </c>
      <c r="C185" s="86">
        <v>5</v>
      </c>
      <c r="D185" s="121">
        <v>0.0076655492280565726</v>
      </c>
      <c r="E185" s="121">
        <v>1.4186694935307818</v>
      </c>
      <c r="F185" s="86" t="s">
        <v>883</v>
      </c>
      <c r="G185" s="86" t="b">
        <v>0</v>
      </c>
      <c r="H185" s="86" t="b">
        <v>0</v>
      </c>
      <c r="I185" s="86" t="b">
        <v>0</v>
      </c>
      <c r="J185" s="86" t="b">
        <v>0</v>
      </c>
      <c r="K185" s="86" t="b">
        <v>0</v>
      </c>
      <c r="L185" s="86" t="b">
        <v>0</v>
      </c>
    </row>
    <row r="186" spans="1:12" ht="15">
      <c r="A186" s="86" t="s">
        <v>1175</v>
      </c>
      <c r="B186" s="86" t="s">
        <v>1176</v>
      </c>
      <c r="C186" s="86">
        <v>4</v>
      </c>
      <c r="D186" s="121">
        <v>0.007695504108381652</v>
      </c>
      <c r="E186" s="121">
        <v>1.7708520116421442</v>
      </c>
      <c r="F186" s="86" t="s">
        <v>883</v>
      </c>
      <c r="G186" s="86" t="b">
        <v>0</v>
      </c>
      <c r="H186" s="86" t="b">
        <v>0</v>
      </c>
      <c r="I186" s="86" t="b">
        <v>0</v>
      </c>
      <c r="J186" s="86" t="b">
        <v>0</v>
      </c>
      <c r="K186" s="86" t="b">
        <v>0</v>
      </c>
      <c r="L186" s="86" t="b">
        <v>0</v>
      </c>
    </row>
    <row r="187" spans="1:12" ht="15">
      <c r="A187" s="86" t="s">
        <v>1176</v>
      </c>
      <c r="B187" s="86" t="s">
        <v>1177</v>
      </c>
      <c r="C187" s="86">
        <v>4</v>
      </c>
      <c r="D187" s="121">
        <v>0.007695504108381652</v>
      </c>
      <c r="E187" s="121">
        <v>1.7708520116421442</v>
      </c>
      <c r="F187" s="86" t="s">
        <v>883</v>
      </c>
      <c r="G187" s="86" t="b">
        <v>0</v>
      </c>
      <c r="H187" s="86" t="b">
        <v>0</v>
      </c>
      <c r="I187" s="86" t="b">
        <v>0</v>
      </c>
      <c r="J187" s="86" t="b">
        <v>0</v>
      </c>
      <c r="K187" s="86" t="b">
        <v>0</v>
      </c>
      <c r="L187" s="86" t="b">
        <v>0</v>
      </c>
    </row>
    <row r="188" spans="1:12" ht="15">
      <c r="A188" s="86" t="s">
        <v>1177</v>
      </c>
      <c r="B188" s="86" t="s">
        <v>972</v>
      </c>
      <c r="C188" s="86">
        <v>4</v>
      </c>
      <c r="D188" s="121">
        <v>0.007695504108381652</v>
      </c>
      <c r="E188" s="121">
        <v>1.1176394978668005</v>
      </c>
      <c r="F188" s="86" t="s">
        <v>883</v>
      </c>
      <c r="G188" s="86" t="b">
        <v>0</v>
      </c>
      <c r="H188" s="86" t="b">
        <v>0</v>
      </c>
      <c r="I188" s="86" t="b">
        <v>0</v>
      </c>
      <c r="J188" s="86" t="b">
        <v>0</v>
      </c>
      <c r="K188" s="86" t="b">
        <v>0</v>
      </c>
      <c r="L188" s="86" t="b">
        <v>0</v>
      </c>
    </row>
    <row r="189" spans="1:12" ht="15">
      <c r="A189" s="86" t="s">
        <v>972</v>
      </c>
      <c r="B189" s="86" t="s">
        <v>976</v>
      </c>
      <c r="C189" s="86">
        <v>4</v>
      </c>
      <c r="D189" s="121">
        <v>0.007695504108381652</v>
      </c>
      <c r="E189" s="121">
        <v>1.1176394978668005</v>
      </c>
      <c r="F189" s="86" t="s">
        <v>883</v>
      </c>
      <c r="G189" s="86" t="b">
        <v>0</v>
      </c>
      <c r="H189" s="86" t="b">
        <v>0</v>
      </c>
      <c r="I189" s="86" t="b">
        <v>0</v>
      </c>
      <c r="J189" s="86" t="b">
        <v>0</v>
      </c>
      <c r="K189" s="86" t="b">
        <v>0</v>
      </c>
      <c r="L189" s="86" t="b">
        <v>0</v>
      </c>
    </row>
    <row r="190" spans="1:12" ht="15">
      <c r="A190" s="86" t="s">
        <v>976</v>
      </c>
      <c r="B190" s="86" t="s">
        <v>1178</v>
      </c>
      <c r="C190" s="86">
        <v>4</v>
      </c>
      <c r="D190" s="121">
        <v>0.007695504108381652</v>
      </c>
      <c r="E190" s="121">
        <v>1.5278139629558496</v>
      </c>
      <c r="F190" s="86" t="s">
        <v>883</v>
      </c>
      <c r="G190" s="86" t="b">
        <v>0</v>
      </c>
      <c r="H190" s="86" t="b">
        <v>0</v>
      </c>
      <c r="I190" s="86" t="b">
        <v>0</v>
      </c>
      <c r="J190" s="86" t="b">
        <v>0</v>
      </c>
      <c r="K190" s="86" t="b">
        <v>0</v>
      </c>
      <c r="L190" s="86" t="b">
        <v>0</v>
      </c>
    </row>
    <row r="191" spans="1:12" ht="15">
      <c r="A191" s="86" t="s">
        <v>1178</v>
      </c>
      <c r="B191" s="86" t="s">
        <v>1179</v>
      </c>
      <c r="C191" s="86">
        <v>4</v>
      </c>
      <c r="D191" s="121">
        <v>0.007695504108381652</v>
      </c>
      <c r="E191" s="121">
        <v>1.7708520116421442</v>
      </c>
      <c r="F191" s="86" t="s">
        <v>883</v>
      </c>
      <c r="G191" s="86" t="b">
        <v>0</v>
      </c>
      <c r="H191" s="86" t="b">
        <v>0</v>
      </c>
      <c r="I191" s="86" t="b">
        <v>0</v>
      </c>
      <c r="J191" s="86" t="b">
        <v>0</v>
      </c>
      <c r="K191" s="86" t="b">
        <v>0</v>
      </c>
      <c r="L191" s="86" t="b">
        <v>0</v>
      </c>
    </row>
    <row r="192" spans="1:12" ht="15">
      <c r="A192" s="86" t="s">
        <v>1179</v>
      </c>
      <c r="B192" s="86" t="s">
        <v>1180</v>
      </c>
      <c r="C192" s="86">
        <v>4</v>
      </c>
      <c r="D192" s="121">
        <v>0.007695504108381652</v>
      </c>
      <c r="E192" s="121">
        <v>1.7708520116421442</v>
      </c>
      <c r="F192" s="86" t="s">
        <v>883</v>
      </c>
      <c r="G192" s="86" t="b">
        <v>0</v>
      </c>
      <c r="H192" s="86" t="b">
        <v>0</v>
      </c>
      <c r="I192" s="86" t="b">
        <v>0</v>
      </c>
      <c r="J192" s="86" t="b">
        <v>0</v>
      </c>
      <c r="K192" s="86" t="b">
        <v>0</v>
      </c>
      <c r="L192" s="86" t="b">
        <v>0</v>
      </c>
    </row>
    <row r="193" spans="1:12" ht="15">
      <c r="A193" s="86" t="s">
        <v>1180</v>
      </c>
      <c r="B193" s="86" t="s">
        <v>980</v>
      </c>
      <c r="C193" s="86">
        <v>4</v>
      </c>
      <c r="D193" s="121">
        <v>0.007695504108381652</v>
      </c>
      <c r="E193" s="121">
        <v>1.3729120029701065</v>
      </c>
      <c r="F193" s="86" t="s">
        <v>883</v>
      </c>
      <c r="G193" s="86" t="b">
        <v>0</v>
      </c>
      <c r="H193" s="86" t="b">
        <v>0</v>
      </c>
      <c r="I193" s="86" t="b">
        <v>0</v>
      </c>
      <c r="J193" s="86" t="b">
        <v>0</v>
      </c>
      <c r="K193" s="86" t="b">
        <v>0</v>
      </c>
      <c r="L193" s="86" t="b">
        <v>0</v>
      </c>
    </row>
    <row r="194" spans="1:12" ht="15">
      <c r="A194" s="86" t="s">
        <v>972</v>
      </c>
      <c r="B194" s="86" t="s">
        <v>984</v>
      </c>
      <c r="C194" s="86">
        <v>4</v>
      </c>
      <c r="D194" s="121">
        <v>0.007695504108381652</v>
      </c>
      <c r="E194" s="121">
        <v>0.874601449180506</v>
      </c>
      <c r="F194" s="86" t="s">
        <v>883</v>
      </c>
      <c r="G194" s="86" t="b">
        <v>0</v>
      </c>
      <c r="H194" s="86" t="b">
        <v>0</v>
      </c>
      <c r="I194" s="86" t="b">
        <v>0</v>
      </c>
      <c r="J194" s="86" t="b">
        <v>0</v>
      </c>
      <c r="K194" s="86" t="b">
        <v>0</v>
      </c>
      <c r="L194" s="86" t="b">
        <v>0</v>
      </c>
    </row>
    <row r="195" spans="1:12" ht="15">
      <c r="A195" s="86" t="s">
        <v>984</v>
      </c>
      <c r="B195" s="86" t="s">
        <v>972</v>
      </c>
      <c r="C195" s="86">
        <v>4</v>
      </c>
      <c r="D195" s="121">
        <v>0.007695504108381652</v>
      </c>
      <c r="E195" s="121">
        <v>0.874601449180506</v>
      </c>
      <c r="F195" s="86" t="s">
        <v>883</v>
      </c>
      <c r="G195" s="86" t="b">
        <v>0</v>
      </c>
      <c r="H195" s="86" t="b">
        <v>0</v>
      </c>
      <c r="I195" s="86" t="b">
        <v>0</v>
      </c>
      <c r="J195" s="86" t="b">
        <v>0</v>
      </c>
      <c r="K195" s="86" t="b">
        <v>0</v>
      </c>
      <c r="L195" s="86" t="b">
        <v>0</v>
      </c>
    </row>
    <row r="196" spans="1:12" ht="15">
      <c r="A196" s="86" t="s">
        <v>972</v>
      </c>
      <c r="B196" s="86" t="s">
        <v>1181</v>
      </c>
      <c r="C196" s="86">
        <v>4</v>
      </c>
      <c r="D196" s="121">
        <v>0.007695504108381652</v>
      </c>
      <c r="E196" s="121">
        <v>1.1176394978668005</v>
      </c>
      <c r="F196" s="86" t="s">
        <v>883</v>
      </c>
      <c r="G196" s="86" t="b">
        <v>0</v>
      </c>
      <c r="H196" s="86" t="b">
        <v>0</v>
      </c>
      <c r="I196" s="86" t="b">
        <v>0</v>
      </c>
      <c r="J196" s="86" t="b">
        <v>1</v>
      </c>
      <c r="K196" s="86" t="b">
        <v>0</v>
      </c>
      <c r="L196" s="86" t="b">
        <v>0</v>
      </c>
    </row>
    <row r="197" spans="1:12" ht="15">
      <c r="A197" s="86" t="s">
        <v>1181</v>
      </c>
      <c r="B197" s="86" t="s">
        <v>977</v>
      </c>
      <c r="C197" s="86">
        <v>4</v>
      </c>
      <c r="D197" s="121">
        <v>0.007695504108381652</v>
      </c>
      <c r="E197" s="121">
        <v>1.5278139629558496</v>
      </c>
      <c r="F197" s="86" t="s">
        <v>883</v>
      </c>
      <c r="G197" s="86" t="b">
        <v>1</v>
      </c>
      <c r="H197" s="86" t="b">
        <v>0</v>
      </c>
      <c r="I197" s="86" t="b">
        <v>0</v>
      </c>
      <c r="J197" s="86" t="b">
        <v>1</v>
      </c>
      <c r="K197" s="86" t="b">
        <v>0</v>
      </c>
      <c r="L197" s="86" t="b">
        <v>0</v>
      </c>
    </row>
    <row r="198" spans="1:12" ht="15">
      <c r="A198" s="86" t="s">
        <v>971</v>
      </c>
      <c r="B198" s="86" t="s">
        <v>974</v>
      </c>
      <c r="C198" s="86">
        <v>4</v>
      </c>
      <c r="D198" s="121">
        <v>0.007695504108381652</v>
      </c>
      <c r="E198" s="121">
        <v>1.020729484858744</v>
      </c>
      <c r="F198" s="86" t="s">
        <v>883</v>
      </c>
      <c r="G198" s="86" t="b">
        <v>0</v>
      </c>
      <c r="H198" s="86" t="b">
        <v>0</v>
      </c>
      <c r="I198" s="86" t="b">
        <v>0</v>
      </c>
      <c r="J198" s="86" t="b">
        <v>0</v>
      </c>
      <c r="K198" s="86" t="b">
        <v>0</v>
      </c>
      <c r="L198" s="86" t="b">
        <v>0</v>
      </c>
    </row>
    <row r="199" spans="1:12" ht="15">
      <c r="A199" s="86" t="s">
        <v>974</v>
      </c>
      <c r="B199" s="86" t="s">
        <v>973</v>
      </c>
      <c r="C199" s="86">
        <v>4</v>
      </c>
      <c r="D199" s="121">
        <v>0.007695504108381652</v>
      </c>
      <c r="E199" s="121">
        <v>1.020729484858744</v>
      </c>
      <c r="F199" s="86" t="s">
        <v>883</v>
      </c>
      <c r="G199" s="86" t="b">
        <v>0</v>
      </c>
      <c r="H199" s="86" t="b">
        <v>0</v>
      </c>
      <c r="I199" s="86" t="b">
        <v>0</v>
      </c>
      <c r="J199" s="86" t="b">
        <v>0</v>
      </c>
      <c r="K199" s="86" t="b">
        <v>0</v>
      </c>
      <c r="L199" s="86" t="b">
        <v>0</v>
      </c>
    </row>
    <row r="200" spans="1:12" ht="15">
      <c r="A200" s="86" t="s">
        <v>973</v>
      </c>
      <c r="B200" s="86" t="s">
        <v>983</v>
      </c>
      <c r="C200" s="86">
        <v>4</v>
      </c>
      <c r="D200" s="121">
        <v>0.007695504108381652</v>
      </c>
      <c r="E200" s="121">
        <v>1.066486975419419</v>
      </c>
      <c r="F200" s="86" t="s">
        <v>883</v>
      </c>
      <c r="G200" s="86" t="b">
        <v>0</v>
      </c>
      <c r="H200" s="86" t="b">
        <v>0</v>
      </c>
      <c r="I200" s="86" t="b">
        <v>0</v>
      </c>
      <c r="J200" s="86" t="b">
        <v>0</v>
      </c>
      <c r="K200" s="86" t="b">
        <v>0</v>
      </c>
      <c r="L200" s="86" t="b">
        <v>0</v>
      </c>
    </row>
    <row r="201" spans="1:12" ht="15">
      <c r="A201" s="86" t="s">
        <v>983</v>
      </c>
      <c r="B201" s="86" t="s">
        <v>1182</v>
      </c>
      <c r="C201" s="86">
        <v>4</v>
      </c>
      <c r="D201" s="121">
        <v>0.007695504108381652</v>
      </c>
      <c r="E201" s="121">
        <v>1.4186694935307818</v>
      </c>
      <c r="F201" s="86" t="s">
        <v>883</v>
      </c>
      <c r="G201" s="86" t="b">
        <v>0</v>
      </c>
      <c r="H201" s="86" t="b">
        <v>0</v>
      </c>
      <c r="I201" s="86" t="b">
        <v>0</v>
      </c>
      <c r="J201" s="86" t="b">
        <v>0</v>
      </c>
      <c r="K201" s="86" t="b">
        <v>0</v>
      </c>
      <c r="L201" s="86" t="b">
        <v>0</v>
      </c>
    </row>
    <row r="202" spans="1:12" ht="15">
      <c r="A202" s="86" t="s">
        <v>1182</v>
      </c>
      <c r="B202" s="86" t="s">
        <v>996</v>
      </c>
      <c r="C202" s="86">
        <v>4</v>
      </c>
      <c r="D202" s="121">
        <v>0.007695504108381652</v>
      </c>
      <c r="E202" s="121">
        <v>1.7708520116421442</v>
      </c>
      <c r="F202" s="86" t="s">
        <v>883</v>
      </c>
      <c r="G202" s="86" t="b">
        <v>0</v>
      </c>
      <c r="H202" s="86" t="b">
        <v>0</v>
      </c>
      <c r="I202" s="86" t="b">
        <v>0</v>
      </c>
      <c r="J202" s="86" t="b">
        <v>0</v>
      </c>
      <c r="K202" s="86" t="b">
        <v>0</v>
      </c>
      <c r="L202" s="86" t="b">
        <v>0</v>
      </c>
    </row>
    <row r="203" spans="1:12" ht="15">
      <c r="A203" s="86" t="s">
        <v>976</v>
      </c>
      <c r="B203" s="86" t="s">
        <v>977</v>
      </c>
      <c r="C203" s="86">
        <v>3</v>
      </c>
      <c r="D203" s="121">
        <v>0.007282983766064061</v>
      </c>
      <c r="E203" s="121">
        <v>1.1598371776612553</v>
      </c>
      <c r="F203" s="86" t="s">
        <v>883</v>
      </c>
      <c r="G203" s="86" t="b">
        <v>0</v>
      </c>
      <c r="H203" s="86" t="b">
        <v>0</v>
      </c>
      <c r="I203" s="86" t="b">
        <v>0</v>
      </c>
      <c r="J203" s="86" t="b">
        <v>1</v>
      </c>
      <c r="K203" s="86" t="b">
        <v>0</v>
      </c>
      <c r="L203" s="86" t="b">
        <v>0</v>
      </c>
    </row>
    <row r="204" spans="1:12" ht="15">
      <c r="A204" s="86" t="s">
        <v>971</v>
      </c>
      <c r="B204" s="86" t="s">
        <v>979</v>
      </c>
      <c r="C204" s="86">
        <v>3</v>
      </c>
      <c r="D204" s="121">
        <v>0.007282983766064061</v>
      </c>
      <c r="E204" s="121">
        <v>1.4186694935307818</v>
      </c>
      <c r="F204" s="86" t="s">
        <v>883</v>
      </c>
      <c r="G204" s="86" t="b">
        <v>0</v>
      </c>
      <c r="H204" s="86" t="b">
        <v>0</v>
      </c>
      <c r="I204" s="86" t="b">
        <v>0</v>
      </c>
      <c r="J204" s="86" t="b">
        <v>0</v>
      </c>
      <c r="K204" s="86" t="b">
        <v>0</v>
      </c>
      <c r="L204" s="86" t="b">
        <v>0</v>
      </c>
    </row>
    <row r="205" spans="1:12" ht="15">
      <c r="A205" s="86" t="s">
        <v>979</v>
      </c>
      <c r="B205" s="86" t="s">
        <v>980</v>
      </c>
      <c r="C205" s="86">
        <v>3</v>
      </c>
      <c r="D205" s="121">
        <v>0.007282983766064061</v>
      </c>
      <c r="E205" s="121">
        <v>1.3729120029701065</v>
      </c>
      <c r="F205" s="86" t="s">
        <v>883</v>
      </c>
      <c r="G205" s="86" t="b">
        <v>0</v>
      </c>
      <c r="H205" s="86" t="b">
        <v>0</v>
      </c>
      <c r="I205" s="86" t="b">
        <v>0</v>
      </c>
      <c r="J205" s="86" t="b">
        <v>0</v>
      </c>
      <c r="K205" s="86" t="b">
        <v>0</v>
      </c>
      <c r="L205" s="86" t="b">
        <v>0</v>
      </c>
    </row>
    <row r="206" spans="1:12" ht="15">
      <c r="A206" s="86" t="s">
        <v>972</v>
      </c>
      <c r="B206" s="86" t="s">
        <v>981</v>
      </c>
      <c r="C206" s="86">
        <v>3</v>
      </c>
      <c r="D206" s="121">
        <v>0.007282983766064061</v>
      </c>
      <c r="E206" s="121">
        <v>1.1176394978668005</v>
      </c>
      <c r="F206" s="86" t="s">
        <v>883</v>
      </c>
      <c r="G206" s="86" t="b">
        <v>0</v>
      </c>
      <c r="H206" s="86" t="b">
        <v>0</v>
      </c>
      <c r="I206" s="86" t="b">
        <v>0</v>
      </c>
      <c r="J206" s="86" t="b">
        <v>0</v>
      </c>
      <c r="K206" s="86" t="b">
        <v>0</v>
      </c>
      <c r="L206" s="86" t="b">
        <v>0</v>
      </c>
    </row>
    <row r="207" spans="1:12" ht="15">
      <c r="A207" s="86" t="s">
        <v>981</v>
      </c>
      <c r="B207" s="86" t="s">
        <v>974</v>
      </c>
      <c r="C207" s="86">
        <v>3</v>
      </c>
      <c r="D207" s="121">
        <v>0.007282983766064061</v>
      </c>
      <c r="E207" s="121">
        <v>1.3729120029701065</v>
      </c>
      <c r="F207" s="86" t="s">
        <v>883</v>
      </c>
      <c r="G207" s="86" t="b">
        <v>0</v>
      </c>
      <c r="H207" s="86" t="b">
        <v>0</v>
      </c>
      <c r="I207" s="86" t="b">
        <v>0</v>
      </c>
      <c r="J207" s="86" t="b">
        <v>0</v>
      </c>
      <c r="K207" s="86" t="b">
        <v>0</v>
      </c>
      <c r="L207" s="86" t="b">
        <v>0</v>
      </c>
    </row>
    <row r="208" spans="1:12" ht="15">
      <c r="A208" s="86" t="s">
        <v>974</v>
      </c>
      <c r="B208" s="86" t="s">
        <v>1167</v>
      </c>
      <c r="C208" s="86">
        <v>3</v>
      </c>
      <c r="D208" s="121">
        <v>0.007282983766064061</v>
      </c>
      <c r="E208" s="121">
        <v>1.1510632533537504</v>
      </c>
      <c r="F208" s="86" t="s">
        <v>883</v>
      </c>
      <c r="G208" s="86" t="b">
        <v>0</v>
      </c>
      <c r="H208" s="86" t="b">
        <v>0</v>
      </c>
      <c r="I208" s="86" t="b">
        <v>0</v>
      </c>
      <c r="J208" s="86" t="b">
        <v>0</v>
      </c>
      <c r="K208" s="86" t="b">
        <v>0</v>
      </c>
      <c r="L208" s="86" t="b">
        <v>0</v>
      </c>
    </row>
    <row r="209" spans="1:12" ht="15">
      <c r="A209" s="86" t="s">
        <v>1167</v>
      </c>
      <c r="B209" s="86" t="s">
        <v>1170</v>
      </c>
      <c r="C209" s="86">
        <v>3</v>
      </c>
      <c r="D209" s="121">
        <v>0.007282983766064061</v>
      </c>
      <c r="E209" s="121">
        <v>1.6739419986340878</v>
      </c>
      <c r="F209" s="86" t="s">
        <v>883</v>
      </c>
      <c r="G209" s="86" t="b">
        <v>0</v>
      </c>
      <c r="H209" s="86" t="b">
        <v>0</v>
      </c>
      <c r="I209" s="86" t="b">
        <v>0</v>
      </c>
      <c r="J209" s="86" t="b">
        <v>0</v>
      </c>
      <c r="K209" s="86" t="b">
        <v>0</v>
      </c>
      <c r="L209" s="86" t="b">
        <v>0</v>
      </c>
    </row>
    <row r="210" spans="1:12" ht="15">
      <c r="A210" s="86" t="s">
        <v>1170</v>
      </c>
      <c r="B210" s="86" t="s">
        <v>1171</v>
      </c>
      <c r="C210" s="86">
        <v>3</v>
      </c>
      <c r="D210" s="121">
        <v>0.007282983766064061</v>
      </c>
      <c r="E210" s="121">
        <v>1.8957907482504441</v>
      </c>
      <c r="F210" s="86" t="s">
        <v>883</v>
      </c>
      <c r="G210" s="86" t="b">
        <v>0</v>
      </c>
      <c r="H210" s="86" t="b">
        <v>0</v>
      </c>
      <c r="I210" s="86" t="b">
        <v>0</v>
      </c>
      <c r="J210" s="86" t="b">
        <v>0</v>
      </c>
      <c r="K210" s="86" t="b">
        <v>0</v>
      </c>
      <c r="L210" s="86" t="b">
        <v>0</v>
      </c>
    </row>
    <row r="211" spans="1:12" ht="15">
      <c r="A211" s="86" t="s">
        <v>1171</v>
      </c>
      <c r="B211" s="86" t="s">
        <v>1172</v>
      </c>
      <c r="C211" s="86">
        <v>3</v>
      </c>
      <c r="D211" s="121">
        <v>0.007282983766064061</v>
      </c>
      <c r="E211" s="121">
        <v>1.8957907482504441</v>
      </c>
      <c r="F211" s="86" t="s">
        <v>883</v>
      </c>
      <c r="G211" s="86" t="b">
        <v>0</v>
      </c>
      <c r="H211" s="86" t="b">
        <v>0</v>
      </c>
      <c r="I211" s="86" t="b">
        <v>0</v>
      </c>
      <c r="J211" s="86" t="b">
        <v>0</v>
      </c>
      <c r="K211" s="86" t="b">
        <v>0</v>
      </c>
      <c r="L211" s="86" t="b">
        <v>0</v>
      </c>
    </row>
    <row r="212" spans="1:12" ht="15">
      <c r="A212" s="86" t="s">
        <v>1172</v>
      </c>
      <c r="B212" s="86" t="s">
        <v>1168</v>
      </c>
      <c r="C212" s="86">
        <v>3</v>
      </c>
      <c r="D212" s="121">
        <v>0.007282983766064061</v>
      </c>
      <c r="E212" s="121">
        <v>1.6739419986340878</v>
      </c>
      <c r="F212" s="86" t="s">
        <v>883</v>
      </c>
      <c r="G212" s="86" t="b">
        <v>0</v>
      </c>
      <c r="H212" s="86" t="b">
        <v>0</v>
      </c>
      <c r="I212" s="86" t="b">
        <v>0</v>
      </c>
      <c r="J212" s="86" t="b">
        <v>0</v>
      </c>
      <c r="K212" s="86" t="b">
        <v>0</v>
      </c>
      <c r="L212" s="86" t="b">
        <v>0</v>
      </c>
    </row>
    <row r="213" spans="1:12" ht="15">
      <c r="A213" s="86" t="s">
        <v>1169</v>
      </c>
      <c r="B213" s="86" t="s">
        <v>253</v>
      </c>
      <c r="C213" s="86">
        <v>3</v>
      </c>
      <c r="D213" s="121">
        <v>0.007282983766064061</v>
      </c>
      <c r="E213" s="121">
        <v>1.6739419986340878</v>
      </c>
      <c r="F213" s="86" t="s">
        <v>883</v>
      </c>
      <c r="G213" s="86" t="b">
        <v>0</v>
      </c>
      <c r="H213" s="86" t="b">
        <v>0</v>
      </c>
      <c r="I213" s="86" t="b">
        <v>0</v>
      </c>
      <c r="J213" s="86" t="b">
        <v>0</v>
      </c>
      <c r="K213" s="86" t="b">
        <v>0</v>
      </c>
      <c r="L213" s="86" t="b">
        <v>0</v>
      </c>
    </row>
    <row r="214" spans="1:12" ht="15">
      <c r="A214" s="86" t="s">
        <v>253</v>
      </c>
      <c r="B214" s="86" t="s">
        <v>252</v>
      </c>
      <c r="C214" s="86">
        <v>3</v>
      </c>
      <c r="D214" s="121">
        <v>0.007282983766064061</v>
      </c>
      <c r="E214" s="121">
        <v>1.4520932490177314</v>
      </c>
      <c r="F214" s="86" t="s">
        <v>883</v>
      </c>
      <c r="G214" s="86" t="b">
        <v>0</v>
      </c>
      <c r="H214" s="86" t="b">
        <v>0</v>
      </c>
      <c r="I214" s="86" t="b">
        <v>0</v>
      </c>
      <c r="J214" s="86" t="b">
        <v>0</v>
      </c>
      <c r="K214" s="86" t="b">
        <v>0</v>
      </c>
      <c r="L214" s="86" t="b">
        <v>0</v>
      </c>
    </row>
    <row r="215" spans="1:12" ht="15">
      <c r="A215" s="86" t="s">
        <v>251</v>
      </c>
      <c r="B215" s="86" t="s">
        <v>250</v>
      </c>
      <c r="C215" s="86">
        <v>3</v>
      </c>
      <c r="D215" s="121">
        <v>0.007282983766064061</v>
      </c>
      <c r="E215" s="121">
        <v>1.6739419986340878</v>
      </c>
      <c r="F215" s="86" t="s">
        <v>883</v>
      </c>
      <c r="G215" s="86" t="b">
        <v>0</v>
      </c>
      <c r="H215" s="86" t="b">
        <v>0</v>
      </c>
      <c r="I215" s="86" t="b">
        <v>0</v>
      </c>
      <c r="J215" s="86" t="b">
        <v>0</v>
      </c>
      <c r="K215" s="86" t="b">
        <v>0</v>
      </c>
      <c r="L215" s="86" t="b">
        <v>0</v>
      </c>
    </row>
    <row r="216" spans="1:12" ht="15">
      <c r="A216" s="86" t="s">
        <v>250</v>
      </c>
      <c r="B216" s="86" t="s">
        <v>235</v>
      </c>
      <c r="C216" s="86">
        <v>3</v>
      </c>
      <c r="D216" s="121">
        <v>0.007282983766064061</v>
      </c>
      <c r="E216" s="121">
        <v>1.8957907482504441</v>
      </c>
      <c r="F216" s="86" t="s">
        <v>883</v>
      </c>
      <c r="G216" s="86" t="b">
        <v>0</v>
      </c>
      <c r="H216" s="86" t="b">
        <v>0</v>
      </c>
      <c r="I216" s="86" t="b">
        <v>0</v>
      </c>
      <c r="J216" s="86" t="b">
        <v>0</v>
      </c>
      <c r="K216" s="86" t="b">
        <v>0</v>
      </c>
      <c r="L216" s="86" t="b">
        <v>0</v>
      </c>
    </row>
    <row r="217" spans="1:12" ht="15">
      <c r="A217" s="86" t="s">
        <v>235</v>
      </c>
      <c r="B217" s="86" t="s">
        <v>249</v>
      </c>
      <c r="C217" s="86">
        <v>3</v>
      </c>
      <c r="D217" s="121">
        <v>0.007282983766064061</v>
      </c>
      <c r="E217" s="121">
        <v>1.8957907482504441</v>
      </c>
      <c r="F217" s="86" t="s">
        <v>883</v>
      </c>
      <c r="G217" s="86" t="b">
        <v>0</v>
      </c>
      <c r="H217" s="86" t="b">
        <v>0</v>
      </c>
      <c r="I217" s="86" t="b">
        <v>0</v>
      </c>
      <c r="J217" s="86" t="b">
        <v>0</v>
      </c>
      <c r="K217" s="86" t="b">
        <v>0</v>
      </c>
      <c r="L217" s="86" t="b">
        <v>0</v>
      </c>
    </row>
    <row r="218" spans="1:12" ht="15">
      <c r="A218" s="86" t="s">
        <v>1173</v>
      </c>
      <c r="B218" s="86" t="s">
        <v>994</v>
      </c>
      <c r="C218" s="86">
        <v>3</v>
      </c>
      <c r="D218" s="121">
        <v>0.007282983766064061</v>
      </c>
      <c r="E218" s="121">
        <v>1.5947607525864629</v>
      </c>
      <c r="F218" s="86" t="s">
        <v>883</v>
      </c>
      <c r="G218" s="86" t="b">
        <v>0</v>
      </c>
      <c r="H218" s="86" t="b">
        <v>0</v>
      </c>
      <c r="I218" s="86" t="b">
        <v>0</v>
      </c>
      <c r="J218" s="86" t="b">
        <v>0</v>
      </c>
      <c r="K218" s="86" t="b">
        <v>0</v>
      </c>
      <c r="L218" s="86" t="b">
        <v>0</v>
      </c>
    </row>
    <row r="219" spans="1:12" ht="15">
      <c r="A219" s="86" t="s">
        <v>994</v>
      </c>
      <c r="B219" s="86" t="s">
        <v>984</v>
      </c>
      <c r="C219" s="86">
        <v>3</v>
      </c>
      <c r="D219" s="121">
        <v>0.007282983766064061</v>
      </c>
      <c r="E219" s="121">
        <v>1.2267839672918686</v>
      </c>
      <c r="F219" s="86" t="s">
        <v>883</v>
      </c>
      <c r="G219" s="86" t="b">
        <v>0</v>
      </c>
      <c r="H219" s="86" t="b">
        <v>0</v>
      </c>
      <c r="I219" s="86" t="b">
        <v>0</v>
      </c>
      <c r="J219" s="86" t="b">
        <v>0</v>
      </c>
      <c r="K219" s="86" t="b">
        <v>0</v>
      </c>
      <c r="L219" s="86" t="b">
        <v>0</v>
      </c>
    </row>
    <row r="220" spans="1:12" ht="15">
      <c r="A220" s="86" t="s">
        <v>984</v>
      </c>
      <c r="B220" s="86" t="s">
        <v>974</v>
      </c>
      <c r="C220" s="86">
        <v>3</v>
      </c>
      <c r="D220" s="121">
        <v>0.007282983766064061</v>
      </c>
      <c r="E220" s="121">
        <v>1.0049352176755122</v>
      </c>
      <c r="F220" s="86" t="s">
        <v>883</v>
      </c>
      <c r="G220" s="86" t="b">
        <v>0</v>
      </c>
      <c r="H220" s="86" t="b">
        <v>0</v>
      </c>
      <c r="I220" s="86" t="b">
        <v>0</v>
      </c>
      <c r="J220" s="86" t="b">
        <v>0</v>
      </c>
      <c r="K220" s="86" t="b">
        <v>0</v>
      </c>
      <c r="L220" s="86" t="b">
        <v>0</v>
      </c>
    </row>
    <row r="221" spans="1:12" ht="15">
      <c r="A221" s="86" t="s">
        <v>974</v>
      </c>
      <c r="B221" s="86" t="s">
        <v>1174</v>
      </c>
      <c r="C221" s="86">
        <v>3</v>
      </c>
      <c r="D221" s="121">
        <v>0.007282983766064061</v>
      </c>
      <c r="E221" s="121">
        <v>1.3729120029701065</v>
      </c>
      <c r="F221" s="86" t="s">
        <v>883</v>
      </c>
      <c r="G221" s="86" t="b">
        <v>0</v>
      </c>
      <c r="H221" s="86" t="b">
        <v>0</v>
      </c>
      <c r="I221" s="86" t="b">
        <v>0</v>
      </c>
      <c r="J221" s="86" t="b">
        <v>0</v>
      </c>
      <c r="K221" s="86" t="b">
        <v>0</v>
      </c>
      <c r="L221" s="86" t="b">
        <v>0</v>
      </c>
    </row>
    <row r="222" spans="1:12" ht="15">
      <c r="A222" s="86" t="s">
        <v>1174</v>
      </c>
      <c r="B222" s="86" t="s">
        <v>1191</v>
      </c>
      <c r="C222" s="86">
        <v>3</v>
      </c>
      <c r="D222" s="121">
        <v>0.007282983766064061</v>
      </c>
      <c r="E222" s="121">
        <v>1.8957907482504441</v>
      </c>
      <c r="F222" s="86" t="s">
        <v>883</v>
      </c>
      <c r="G222" s="86" t="b">
        <v>0</v>
      </c>
      <c r="H222" s="86" t="b">
        <v>0</v>
      </c>
      <c r="I222" s="86" t="b">
        <v>0</v>
      </c>
      <c r="J222" s="86" t="b">
        <v>1</v>
      </c>
      <c r="K222" s="86" t="b">
        <v>0</v>
      </c>
      <c r="L222" s="86" t="b">
        <v>0</v>
      </c>
    </row>
    <row r="223" spans="1:12" ht="15">
      <c r="A223" s="86" t="s">
        <v>1191</v>
      </c>
      <c r="B223" s="86" t="s">
        <v>1192</v>
      </c>
      <c r="C223" s="86">
        <v>3</v>
      </c>
      <c r="D223" s="121">
        <v>0.007282983766064061</v>
      </c>
      <c r="E223" s="121">
        <v>1.8957907482504441</v>
      </c>
      <c r="F223" s="86" t="s">
        <v>883</v>
      </c>
      <c r="G223" s="86" t="b">
        <v>1</v>
      </c>
      <c r="H223" s="86" t="b">
        <v>0</v>
      </c>
      <c r="I223" s="86" t="b">
        <v>0</v>
      </c>
      <c r="J223" s="86" t="b">
        <v>0</v>
      </c>
      <c r="K223" s="86" t="b">
        <v>0</v>
      </c>
      <c r="L223" s="86" t="b">
        <v>0</v>
      </c>
    </row>
    <row r="224" spans="1:12" ht="15">
      <c r="A224" s="86" t="s">
        <v>1192</v>
      </c>
      <c r="B224" s="86" t="s">
        <v>980</v>
      </c>
      <c r="C224" s="86">
        <v>3</v>
      </c>
      <c r="D224" s="121">
        <v>0.007282983766064061</v>
      </c>
      <c r="E224" s="121">
        <v>1.3729120029701065</v>
      </c>
      <c r="F224" s="86" t="s">
        <v>883</v>
      </c>
      <c r="G224" s="86" t="b">
        <v>0</v>
      </c>
      <c r="H224" s="86" t="b">
        <v>0</v>
      </c>
      <c r="I224" s="86" t="b">
        <v>0</v>
      </c>
      <c r="J224" s="86" t="b">
        <v>0</v>
      </c>
      <c r="K224" s="86" t="b">
        <v>0</v>
      </c>
      <c r="L224" s="86" t="b">
        <v>0</v>
      </c>
    </row>
    <row r="225" spans="1:12" ht="15">
      <c r="A225" s="86" t="s">
        <v>972</v>
      </c>
      <c r="B225" s="86" t="s">
        <v>1193</v>
      </c>
      <c r="C225" s="86">
        <v>3</v>
      </c>
      <c r="D225" s="121">
        <v>0.007282983766064061</v>
      </c>
      <c r="E225" s="121">
        <v>1.1176394978668005</v>
      </c>
      <c r="F225" s="86" t="s">
        <v>883</v>
      </c>
      <c r="G225" s="86" t="b">
        <v>0</v>
      </c>
      <c r="H225" s="86" t="b">
        <v>0</v>
      </c>
      <c r="I225" s="86" t="b">
        <v>0</v>
      </c>
      <c r="J225" s="86" t="b">
        <v>0</v>
      </c>
      <c r="K225" s="86" t="b">
        <v>0</v>
      </c>
      <c r="L225" s="86" t="b">
        <v>0</v>
      </c>
    </row>
    <row r="226" spans="1:12" ht="15">
      <c r="A226" s="86" t="s">
        <v>1193</v>
      </c>
      <c r="B226" s="86" t="s">
        <v>1194</v>
      </c>
      <c r="C226" s="86">
        <v>3</v>
      </c>
      <c r="D226" s="121">
        <v>0.007282983766064061</v>
      </c>
      <c r="E226" s="121">
        <v>1.8957907482504441</v>
      </c>
      <c r="F226" s="86" t="s">
        <v>883</v>
      </c>
      <c r="G226" s="86" t="b">
        <v>0</v>
      </c>
      <c r="H226" s="86" t="b">
        <v>0</v>
      </c>
      <c r="I226" s="86" t="b">
        <v>0</v>
      </c>
      <c r="J226" s="86" t="b">
        <v>0</v>
      </c>
      <c r="K226" s="86" t="b">
        <v>0</v>
      </c>
      <c r="L226" s="86" t="b">
        <v>0</v>
      </c>
    </row>
    <row r="227" spans="1:12" ht="15">
      <c r="A227" s="86" t="s">
        <v>1194</v>
      </c>
      <c r="B227" s="86" t="s">
        <v>994</v>
      </c>
      <c r="C227" s="86">
        <v>3</v>
      </c>
      <c r="D227" s="121">
        <v>0.007282983766064061</v>
      </c>
      <c r="E227" s="121">
        <v>1.5947607525864629</v>
      </c>
      <c r="F227" s="86" t="s">
        <v>883</v>
      </c>
      <c r="G227" s="86" t="b">
        <v>0</v>
      </c>
      <c r="H227" s="86" t="b">
        <v>0</v>
      </c>
      <c r="I227" s="86" t="b">
        <v>0</v>
      </c>
      <c r="J227" s="86" t="b">
        <v>0</v>
      </c>
      <c r="K227" s="86" t="b">
        <v>0</v>
      </c>
      <c r="L227" s="86" t="b">
        <v>0</v>
      </c>
    </row>
    <row r="228" spans="1:12" ht="15">
      <c r="A228" s="86" t="s">
        <v>994</v>
      </c>
      <c r="B228" s="86" t="s">
        <v>1195</v>
      </c>
      <c r="C228" s="86">
        <v>3</v>
      </c>
      <c r="D228" s="121">
        <v>0.007282983766064061</v>
      </c>
      <c r="E228" s="121">
        <v>1.5947607525864629</v>
      </c>
      <c r="F228" s="86" t="s">
        <v>883</v>
      </c>
      <c r="G228" s="86" t="b">
        <v>0</v>
      </c>
      <c r="H228" s="86" t="b">
        <v>0</v>
      </c>
      <c r="I228" s="86" t="b">
        <v>0</v>
      </c>
      <c r="J228" s="86" t="b">
        <v>0</v>
      </c>
      <c r="K228" s="86" t="b">
        <v>0</v>
      </c>
      <c r="L228" s="86" t="b">
        <v>0</v>
      </c>
    </row>
    <row r="229" spans="1:12" ht="15">
      <c r="A229" s="86" t="s">
        <v>1195</v>
      </c>
      <c r="B229" s="86" t="s">
        <v>1196</v>
      </c>
      <c r="C229" s="86">
        <v>3</v>
      </c>
      <c r="D229" s="121">
        <v>0.007282983766064061</v>
      </c>
      <c r="E229" s="121">
        <v>1.8957907482504441</v>
      </c>
      <c r="F229" s="86" t="s">
        <v>883</v>
      </c>
      <c r="G229" s="86" t="b">
        <v>0</v>
      </c>
      <c r="H229" s="86" t="b">
        <v>0</v>
      </c>
      <c r="I229" s="86" t="b">
        <v>0</v>
      </c>
      <c r="J229" s="86" t="b">
        <v>0</v>
      </c>
      <c r="K229" s="86" t="b">
        <v>0</v>
      </c>
      <c r="L229" s="86" t="b">
        <v>0</v>
      </c>
    </row>
    <row r="230" spans="1:12" ht="15">
      <c r="A230" s="86" t="s">
        <v>1196</v>
      </c>
      <c r="B230" s="86" t="s">
        <v>1197</v>
      </c>
      <c r="C230" s="86">
        <v>3</v>
      </c>
      <c r="D230" s="121">
        <v>0.007282983766064061</v>
      </c>
      <c r="E230" s="121">
        <v>1.8957907482504441</v>
      </c>
      <c r="F230" s="86" t="s">
        <v>883</v>
      </c>
      <c r="G230" s="86" t="b">
        <v>0</v>
      </c>
      <c r="H230" s="86" t="b">
        <v>0</v>
      </c>
      <c r="I230" s="86" t="b">
        <v>0</v>
      </c>
      <c r="J230" s="86" t="b">
        <v>0</v>
      </c>
      <c r="K230" s="86" t="b">
        <v>0</v>
      </c>
      <c r="L230" s="86" t="b">
        <v>0</v>
      </c>
    </row>
    <row r="231" spans="1:12" ht="15">
      <c r="A231" s="86" t="s">
        <v>1197</v>
      </c>
      <c r="B231" s="86" t="s">
        <v>1198</v>
      </c>
      <c r="C231" s="86">
        <v>3</v>
      </c>
      <c r="D231" s="121">
        <v>0.007282983766064061</v>
      </c>
      <c r="E231" s="121">
        <v>1.8957907482504441</v>
      </c>
      <c r="F231" s="86" t="s">
        <v>883</v>
      </c>
      <c r="G231" s="86" t="b">
        <v>0</v>
      </c>
      <c r="H231" s="86" t="b">
        <v>0</v>
      </c>
      <c r="I231" s="86" t="b">
        <v>0</v>
      </c>
      <c r="J231" s="86" t="b">
        <v>0</v>
      </c>
      <c r="K231" s="86" t="b">
        <v>0</v>
      </c>
      <c r="L231" s="86" t="b">
        <v>0</v>
      </c>
    </row>
    <row r="232" spans="1:12" ht="15">
      <c r="A232" s="86" t="s">
        <v>1198</v>
      </c>
      <c r="B232" s="86" t="s">
        <v>971</v>
      </c>
      <c r="C232" s="86">
        <v>3</v>
      </c>
      <c r="D232" s="121">
        <v>0.007282983766064061</v>
      </c>
      <c r="E232" s="121">
        <v>1.2937307569224816</v>
      </c>
      <c r="F232" s="86" t="s">
        <v>883</v>
      </c>
      <c r="G232" s="86" t="b">
        <v>0</v>
      </c>
      <c r="H232" s="86" t="b">
        <v>0</v>
      </c>
      <c r="I232" s="86" t="b">
        <v>0</v>
      </c>
      <c r="J232" s="86" t="b">
        <v>0</v>
      </c>
      <c r="K232" s="86" t="b">
        <v>0</v>
      </c>
      <c r="L232" s="86" t="b">
        <v>0</v>
      </c>
    </row>
    <row r="233" spans="1:12" ht="15">
      <c r="A233" s="86" t="s">
        <v>234</v>
      </c>
      <c r="B233" s="86" t="s">
        <v>252</v>
      </c>
      <c r="C233" s="86">
        <v>2</v>
      </c>
      <c r="D233" s="121">
        <v>0.006275413309545513</v>
      </c>
      <c r="E233" s="121">
        <v>1.6739419986340878</v>
      </c>
      <c r="F233" s="86" t="s">
        <v>883</v>
      </c>
      <c r="G233" s="86" t="b">
        <v>0</v>
      </c>
      <c r="H233" s="86" t="b">
        <v>0</v>
      </c>
      <c r="I233" s="86" t="b">
        <v>0</v>
      </c>
      <c r="J233" s="86" t="b">
        <v>0</v>
      </c>
      <c r="K233" s="86" t="b">
        <v>0</v>
      </c>
      <c r="L233" s="86" t="b">
        <v>0</v>
      </c>
    </row>
    <row r="234" spans="1:12" ht="15">
      <c r="A234" s="86" t="s">
        <v>251</v>
      </c>
      <c r="B234" s="86" t="s">
        <v>256</v>
      </c>
      <c r="C234" s="86">
        <v>2</v>
      </c>
      <c r="D234" s="121">
        <v>0.006275413309545513</v>
      </c>
      <c r="E234" s="121">
        <v>1.6739419986340878</v>
      </c>
      <c r="F234" s="86" t="s">
        <v>883</v>
      </c>
      <c r="G234" s="86" t="b">
        <v>0</v>
      </c>
      <c r="H234" s="86" t="b">
        <v>0</v>
      </c>
      <c r="I234" s="86" t="b">
        <v>0</v>
      </c>
      <c r="J234" s="86" t="b">
        <v>0</v>
      </c>
      <c r="K234" s="86" t="b">
        <v>0</v>
      </c>
      <c r="L234" s="86" t="b">
        <v>0</v>
      </c>
    </row>
    <row r="235" spans="1:12" ht="15">
      <c r="A235" s="86" t="s">
        <v>256</v>
      </c>
      <c r="B235" s="86" t="s">
        <v>237</v>
      </c>
      <c r="C235" s="86">
        <v>2</v>
      </c>
      <c r="D235" s="121">
        <v>0.006275413309545513</v>
      </c>
      <c r="E235" s="121">
        <v>2.0718820073061255</v>
      </c>
      <c r="F235" s="86" t="s">
        <v>883</v>
      </c>
      <c r="G235" s="86" t="b">
        <v>0</v>
      </c>
      <c r="H235" s="86" t="b">
        <v>0</v>
      </c>
      <c r="I235" s="86" t="b">
        <v>0</v>
      </c>
      <c r="J235" s="86" t="b">
        <v>0</v>
      </c>
      <c r="K235" s="86" t="b">
        <v>0</v>
      </c>
      <c r="L235" s="86" t="b">
        <v>0</v>
      </c>
    </row>
    <row r="236" spans="1:12" ht="15">
      <c r="A236" s="86" t="s">
        <v>237</v>
      </c>
      <c r="B236" s="86" t="s">
        <v>241</v>
      </c>
      <c r="C236" s="86">
        <v>2</v>
      </c>
      <c r="D236" s="121">
        <v>0.006275413309545513</v>
      </c>
      <c r="E236" s="121">
        <v>2.0718820073061255</v>
      </c>
      <c r="F236" s="86" t="s">
        <v>883</v>
      </c>
      <c r="G236" s="86" t="b">
        <v>0</v>
      </c>
      <c r="H236" s="86" t="b">
        <v>0</v>
      </c>
      <c r="I236" s="86" t="b">
        <v>0</v>
      </c>
      <c r="J236" s="86" t="b">
        <v>0</v>
      </c>
      <c r="K236" s="86" t="b">
        <v>0</v>
      </c>
      <c r="L236" s="86" t="b">
        <v>0</v>
      </c>
    </row>
    <row r="237" spans="1:12" ht="15">
      <c r="A237" s="86" t="s">
        <v>241</v>
      </c>
      <c r="B237" s="86" t="s">
        <v>236</v>
      </c>
      <c r="C237" s="86">
        <v>2</v>
      </c>
      <c r="D237" s="121">
        <v>0.006275413309545513</v>
      </c>
      <c r="E237" s="121">
        <v>2.0718820073061255</v>
      </c>
      <c r="F237" s="86" t="s">
        <v>883</v>
      </c>
      <c r="G237" s="86" t="b">
        <v>0</v>
      </c>
      <c r="H237" s="86" t="b">
        <v>0</v>
      </c>
      <c r="I237" s="86" t="b">
        <v>0</v>
      </c>
      <c r="J237" s="86" t="b">
        <v>0</v>
      </c>
      <c r="K237" s="86" t="b">
        <v>0</v>
      </c>
      <c r="L237" s="86" t="b">
        <v>0</v>
      </c>
    </row>
    <row r="238" spans="1:12" ht="15">
      <c r="A238" s="86" t="s">
        <v>236</v>
      </c>
      <c r="B238" s="86" t="s">
        <v>255</v>
      </c>
      <c r="C238" s="86">
        <v>2</v>
      </c>
      <c r="D238" s="121">
        <v>0.006275413309545513</v>
      </c>
      <c r="E238" s="121">
        <v>2.0718820073061255</v>
      </c>
      <c r="F238" s="86" t="s">
        <v>883</v>
      </c>
      <c r="G238" s="86" t="b">
        <v>0</v>
      </c>
      <c r="H238" s="86" t="b">
        <v>0</v>
      </c>
      <c r="I238" s="86" t="b">
        <v>0</v>
      </c>
      <c r="J238" s="86" t="b">
        <v>0</v>
      </c>
      <c r="K238" s="86" t="b">
        <v>0</v>
      </c>
      <c r="L238" s="86" t="b">
        <v>0</v>
      </c>
    </row>
    <row r="239" spans="1:12" ht="15">
      <c r="A239" s="86" t="s">
        <v>255</v>
      </c>
      <c r="B239" s="86" t="s">
        <v>254</v>
      </c>
      <c r="C239" s="86">
        <v>2</v>
      </c>
      <c r="D239" s="121">
        <v>0.006275413309545513</v>
      </c>
      <c r="E239" s="121">
        <v>2.0718820073061255</v>
      </c>
      <c r="F239" s="86" t="s">
        <v>883</v>
      </c>
      <c r="G239" s="86" t="b">
        <v>0</v>
      </c>
      <c r="H239" s="86" t="b">
        <v>0</v>
      </c>
      <c r="I239" s="86" t="b">
        <v>0</v>
      </c>
      <c r="J239" s="86" t="b">
        <v>0</v>
      </c>
      <c r="K239" s="86" t="b">
        <v>0</v>
      </c>
      <c r="L239" s="86" t="b">
        <v>0</v>
      </c>
    </row>
    <row r="240" spans="1:12" ht="15">
      <c r="A240" s="86" t="s">
        <v>254</v>
      </c>
      <c r="B240" s="86" t="s">
        <v>253</v>
      </c>
      <c r="C240" s="86">
        <v>2</v>
      </c>
      <c r="D240" s="121">
        <v>0.006275413309545513</v>
      </c>
      <c r="E240" s="121">
        <v>1.6739419986340878</v>
      </c>
      <c r="F240" s="86" t="s">
        <v>883</v>
      </c>
      <c r="G240" s="86" t="b">
        <v>0</v>
      </c>
      <c r="H240" s="86" t="b">
        <v>0</v>
      </c>
      <c r="I240" s="86" t="b">
        <v>0</v>
      </c>
      <c r="J240" s="86" t="b">
        <v>0</v>
      </c>
      <c r="K240" s="86" t="b">
        <v>0</v>
      </c>
      <c r="L240" s="86" t="b">
        <v>0</v>
      </c>
    </row>
    <row r="241" spans="1:12" ht="15">
      <c r="A241" s="86" t="s">
        <v>253</v>
      </c>
      <c r="B241" s="86" t="s">
        <v>1213</v>
      </c>
      <c r="C241" s="86">
        <v>2</v>
      </c>
      <c r="D241" s="121">
        <v>0.006275413309545513</v>
      </c>
      <c r="E241" s="121">
        <v>1.6739419986340878</v>
      </c>
      <c r="F241" s="86" t="s">
        <v>883</v>
      </c>
      <c r="G241" s="86" t="b">
        <v>0</v>
      </c>
      <c r="H241" s="86" t="b">
        <v>0</v>
      </c>
      <c r="I241" s="86" t="b">
        <v>0</v>
      </c>
      <c r="J241" s="86" t="b">
        <v>0</v>
      </c>
      <c r="K241" s="86" t="b">
        <v>0</v>
      </c>
      <c r="L241" s="86" t="b">
        <v>0</v>
      </c>
    </row>
    <row r="242" spans="1:12" ht="15">
      <c r="A242" s="86" t="s">
        <v>1213</v>
      </c>
      <c r="B242" s="86" t="s">
        <v>1214</v>
      </c>
      <c r="C242" s="86">
        <v>2</v>
      </c>
      <c r="D242" s="121">
        <v>0.006275413309545513</v>
      </c>
      <c r="E242" s="121">
        <v>2.0718820073061255</v>
      </c>
      <c r="F242" s="86" t="s">
        <v>883</v>
      </c>
      <c r="G242" s="86" t="b">
        <v>0</v>
      </c>
      <c r="H242" s="86" t="b">
        <v>0</v>
      </c>
      <c r="I242" s="86" t="b">
        <v>0</v>
      </c>
      <c r="J242" s="86" t="b">
        <v>0</v>
      </c>
      <c r="K242" s="86" t="b">
        <v>0</v>
      </c>
      <c r="L242" s="86" t="b">
        <v>0</v>
      </c>
    </row>
    <row r="243" spans="1:12" ht="15">
      <c r="A243" s="86" t="s">
        <v>1214</v>
      </c>
      <c r="B243" s="86" t="s">
        <v>1167</v>
      </c>
      <c r="C243" s="86">
        <v>2</v>
      </c>
      <c r="D243" s="121">
        <v>0.006275413309545513</v>
      </c>
      <c r="E243" s="121">
        <v>1.6739419986340878</v>
      </c>
      <c r="F243" s="86" t="s">
        <v>883</v>
      </c>
      <c r="G243" s="86" t="b">
        <v>0</v>
      </c>
      <c r="H243" s="86" t="b">
        <v>0</v>
      </c>
      <c r="I243" s="86" t="b">
        <v>0</v>
      </c>
      <c r="J243" s="86" t="b">
        <v>0</v>
      </c>
      <c r="K243" s="86" t="b">
        <v>0</v>
      </c>
      <c r="L243" s="86" t="b">
        <v>0</v>
      </c>
    </row>
    <row r="244" spans="1:12" ht="15">
      <c r="A244" s="86" t="s">
        <v>1167</v>
      </c>
      <c r="B244" s="86" t="s">
        <v>1215</v>
      </c>
      <c r="C244" s="86">
        <v>2</v>
      </c>
      <c r="D244" s="121">
        <v>0.006275413309545513</v>
      </c>
      <c r="E244" s="121">
        <v>1.6739419986340878</v>
      </c>
      <c r="F244" s="86" t="s">
        <v>883</v>
      </c>
      <c r="G244" s="86" t="b">
        <v>0</v>
      </c>
      <c r="H244" s="86" t="b">
        <v>0</v>
      </c>
      <c r="I244" s="86" t="b">
        <v>0</v>
      </c>
      <c r="J244" s="86" t="b">
        <v>0</v>
      </c>
      <c r="K244" s="86" t="b">
        <v>0</v>
      </c>
      <c r="L244" s="86" t="b">
        <v>0</v>
      </c>
    </row>
    <row r="245" spans="1:12" ht="15">
      <c r="A245" s="86" t="s">
        <v>1215</v>
      </c>
      <c r="B245" s="86" t="s">
        <v>971</v>
      </c>
      <c r="C245" s="86">
        <v>2</v>
      </c>
      <c r="D245" s="121">
        <v>0.006275413309545513</v>
      </c>
      <c r="E245" s="121">
        <v>1.2937307569224816</v>
      </c>
      <c r="F245" s="86" t="s">
        <v>883</v>
      </c>
      <c r="G245" s="86" t="b">
        <v>0</v>
      </c>
      <c r="H245" s="86" t="b">
        <v>0</v>
      </c>
      <c r="I245" s="86" t="b">
        <v>0</v>
      </c>
      <c r="J245" s="86" t="b">
        <v>0</v>
      </c>
      <c r="K245" s="86" t="b">
        <v>0</v>
      </c>
      <c r="L245" s="86" t="b">
        <v>0</v>
      </c>
    </row>
    <row r="246" spans="1:12" ht="15">
      <c r="A246" s="86" t="s">
        <v>971</v>
      </c>
      <c r="B246" s="86" t="s">
        <v>1216</v>
      </c>
      <c r="C246" s="86">
        <v>2</v>
      </c>
      <c r="D246" s="121">
        <v>0.006275413309545513</v>
      </c>
      <c r="E246" s="121">
        <v>1.4186694935307818</v>
      </c>
      <c r="F246" s="86" t="s">
        <v>883</v>
      </c>
      <c r="G246" s="86" t="b">
        <v>0</v>
      </c>
      <c r="H246" s="86" t="b">
        <v>0</v>
      </c>
      <c r="I246" s="86" t="b">
        <v>0</v>
      </c>
      <c r="J246" s="86" t="b">
        <v>0</v>
      </c>
      <c r="K246" s="86" t="b">
        <v>0</v>
      </c>
      <c r="L246" s="86" t="b">
        <v>0</v>
      </c>
    </row>
    <row r="247" spans="1:12" ht="15">
      <c r="A247" s="86" t="s">
        <v>1216</v>
      </c>
      <c r="B247" s="86" t="s">
        <v>1217</v>
      </c>
      <c r="C247" s="86">
        <v>2</v>
      </c>
      <c r="D247" s="121">
        <v>0.006275413309545513</v>
      </c>
      <c r="E247" s="121">
        <v>2.0718820073061255</v>
      </c>
      <c r="F247" s="86" t="s">
        <v>883</v>
      </c>
      <c r="G247" s="86" t="b">
        <v>0</v>
      </c>
      <c r="H247" s="86" t="b">
        <v>0</v>
      </c>
      <c r="I247" s="86" t="b">
        <v>0</v>
      </c>
      <c r="J247" s="86" t="b">
        <v>0</v>
      </c>
      <c r="K247" s="86" t="b">
        <v>0</v>
      </c>
      <c r="L247" s="86" t="b">
        <v>0</v>
      </c>
    </row>
    <row r="248" spans="1:12" ht="15">
      <c r="A248" s="86" t="s">
        <v>1217</v>
      </c>
      <c r="B248" s="86" t="s">
        <v>1218</v>
      </c>
      <c r="C248" s="86">
        <v>2</v>
      </c>
      <c r="D248" s="121">
        <v>0.006275413309545513</v>
      </c>
      <c r="E248" s="121">
        <v>2.0718820073061255</v>
      </c>
      <c r="F248" s="86" t="s">
        <v>883</v>
      </c>
      <c r="G248" s="86" t="b">
        <v>0</v>
      </c>
      <c r="H248" s="86" t="b">
        <v>0</v>
      </c>
      <c r="I248" s="86" t="b">
        <v>0</v>
      </c>
      <c r="J248" s="86" t="b">
        <v>0</v>
      </c>
      <c r="K248" s="86" t="b">
        <v>0</v>
      </c>
      <c r="L248" s="86" t="b">
        <v>0</v>
      </c>
    </row>
    <row r="249" spans="1:12" ht="15">
      <c r="A249" s="86" t="s">
        <v>1218</v>
      </c>
      <c r="B249" s="86" t="s">
        <v>1168</v>
      </c>
      <c r="C249" s="86">
        <v>2</v>
      </c>
      <c r="D249" s="121">
        <v>0.006275413309545513</v>
      </c>
      <c r="E249" s="121">
        <v>1.6739419986340878</v>
      </c>
      <c r="F249" s="86" t="s">
        <v>883</v>
      </c>
      <c r="G249" s="86" t="b">
        <v>0</v>
      </c>
      <c r="H249" s="86" t="b">
        <v>0</v>
      </c>
      <c r="I249" s="86" t="b">
        <v>0</v>
      </c>
      <c r="J249" s="86" t="b">
        <v>0</v>
      </c>
      <c r="K249" s="86" t="b">
        <v>0</v>
      </c>
      <c r="L249" s="86" t="b">
        <v>0</v>
      </c>
    </row>
    <row r="250" spans="1:12" ht="15">
      <c r="A250" s="86" t="s">
        <v>987</v>
      </c>
      <c r="B250" s="86" t="s">
        <v>988</v>
      </c>
      <c r="C250" s="86">
        <v>3</v>
      </c>
      <c r="D250" s="121">
        <v>0.007005749987884939</v>
      </c>
      <c r="E250" s="121">
        <v>1.4771212547196624</v>
      </c>
      <c r="F250" s="86" t="s">
        <v>884</v>
      </c>
      <c r="G250" s="86" t="b">
        <v>0</v>
      </c>
      <c r="H250" s="86" t="b">
        <v>0</v>
      </c>
      <c r="I250" s="86" t="b">
        <v>0</v>
      </c>
      <c r="J250" s="86" t="b">
        <v>0</v>
      </c>
      <c r="K250" s="86" t="b">
        <v>0</v>
      </c>
      <c r="L250" s="86" t="b">
        <v>0</v>
      </c>
    </row>
    <row r="251" spans="1:12" ht="15">
      <c r="A251" s="86" t="s">
        <v>988</v>
      </c>
      <c r="B251" s="86" t="s">
        <v>989</v>
      </c>
      <c r="C251" s="86">
        <v>3</v>
      </c>
      <c r="D251" s="121">
        <v>0.007005749987884939</v>
      </c>
      <c r="E251" s="121">
        <v>1.4771212547196624</v>
      </c>
      <c r="F251" s="86" t="s">
        <v>884</v>
      </c>
      <c r="G251" s="86" t="b">
        <v>0</v>
      </c>
      <c r="H251" s="86" t="b">
        <v>0</v>
      </c>
      <c r="I251" s="86" t="b">
        <v>0</v>
      </c>
      <c r="J251" s="86" t="b">
        <v>0</v>
      </c>
      <c r="K251" s="86" t="b">
        <v>0</v>
      </c>
      <c r="L251" s="86" t="b">
        <v>0</v>
      </c>
    </row>
    <row r="252" spans="1:12" ht="15">
      <c r="A252" s="86" t="s">
        <v>989</v>
      </c>
      <c r="B252" s="86" t="s">
        <v>990</v>
      </c>
      <c r="C252" s="86">
        <v>3</v>
      </c>
      <c r="D252" s="121">
        <v>0.007005749987884939</v>
      </c>
      <c r="E252" s="121">
        <v>1.4771212547196624</v>
      </c>
      <c r="F252" s="86" t="s">
        <v>884</v>
      </c>
      <c r="G252" s="86" t="b">
        <v>0</v>
      </c>
      <c r="H252" s="86" t="b">
        <v>0</v>
      </c>
      <c r="I252" s="86" t="b">
        <v>0</v>
      </c>
      <c r="J252" s="86" t="b">
        <v>0</v>
      </c>
      <c r="K252" s="86" t="b">
        <v>0</v>
      </c>
      <c r="L252" s="86" t="b">
        <v>0</v>
      </c>
    </row>
    <row r="253" spans="1:12" ht="15">
      <c r="A253" s="86" t="s">
        <v>990</v>
      </c>
      <c r="B253" s="86" t="s">
        <v>991</v>
      </c>
      <c r="C253" s="86">
        <v>3</v>
      </c>
      <c r="D253" s="121">
        <v>0.007005749987884939</v>
      </c>
      <c r="E253" s="121">
        <v>1.4771212547196624</v>
      </c>
      <c r="F253" s="86" t="s">
        <v>884</v>
      </c>
      <c r="G253" s="86" t="b">
        <v>0</v>
      </c>
      <c r="H253" s="86" t="b">
        <v>0</v>
      </c>
      <c r="I253" s="86" t="b">
        <v>0</v>
      </c>
      <c r="J253" s="86" t="b">
        <v>0</v>
      </c>
      <c r="K253" s="86" t="b">
        <v>0</v>
      </c>
      <c r="L253" s="86" t="b">
        <v>0</v>
      </c>
    </row>
    <row r="254" spans="1:12" ht="15">
      <c r="A254" s="86" t="s">
        <v>991</v>
      </c>
      <c r="B254" s="86" t="s">
        <v>986</v>
      </c>
      <c r="C254" s="86">
        <v>3</v>
      </c>
      <c r="D254" s="121">
        <v>0.007005749987884939</v>
      </c>
      <c r="E254" s="121">
        <v>1.255272505103306</v>
      </c>
      <c r="F254" s="86" t="s">
        <v>884</v>
      </c>
      <c r="G254" s="86" t="b">
        <v>0</v>
      </c>
      <c r="H254" s="86" t="b">
        <v>0</v>
      </c>
      <c r="I254" s="86" t="b">
        <v>0</v>
      </c>
      <c r="J254" s="86" t="b">
        <v>0</v>
      </c>
      <c r="K254" s="86" t="b">
        <v>0</v>
      </c>
      <c r="L254" s="86" t="b">
        <v>0</v>
      </c>
    </row>
    <row r="255" spans="1:12" ht="15">
      <c r="A255" s="86" t="s">
        <v>986</v>
      </c>
      <c r="B255" s="86" t="s">
        <v>992</v>
      </c>
      <c r="C255" s="86">
        <v>3</v>
      </c>
      <c r="D255" s="121">
        <v>0.007005749987884939</v>
      </c>
      <c r="E255" s="121">
        <v>1.255272505103306</v>
      </c>
      <c r="F255" s="86" t="s">
        <v>884</v>
      </c>
      <c r="G255" s="86" t="b">
        <v>0</v>
      </c>
      <c r="H255" s="86" t="b">
        <v>0</v>
      </c>
      <c r="I255" s="86" t="b">
        <v>0</v>
      </c>
      <c r="J255" s="86" t="b">
        <v>0</v>
      </c>
      <c r="K255" s="86" t="b">
        <v>0</v>
      </c>
      <c r="L255" s="86" t="b">
        <v>0</v>
      </c>
    </row>
    <row r="256" spans="1:12" ht="15">
      <c r="A256" s="86" t="s">
        <v>992</v>
      </c>
      <c r="B256" s="86" t="s">
        <v>261</v>
      </c>
      <c r="C256" s="86">
        <v>3</v>
      </c>
      <c r="D256" s="121">
        <v>0.007005749987884939</v>
      </c>
      <c r="E256" s="121">
        <v>1.4771212547196624</v>
      </c>
      <c r="F256" s="86" t="s">
        <v>884</v>
      </c>
      <c r="G256" s="86" t="b">
        <v>0</v>
      </c>
      <c r="H256" s="86" t="b">
        <v>0</v>
      </c>
      <c r="I256" s="86" t="b">
        <v>0</v>
      </c>
      <c r="J256" s="86" t="b">
        <v>0</v>
      </c>
      <c r="K256" s="86" t="b">
        <v>0</v>
      </c>
      <c r="L256" s="86" t="b">
        <v>0</v>
      </c>
    </row>
    <row r="257" spans="1:12" ht="15">
      <c r="A257" s="86" t="s">
        <v>261</v>
      </c>
      <c r="B257" s="86" t="s">
        <v>260</v>
      </c>
      <c r="C257" s="86">
        <v>3</v>
      </c>
      <c r="D257" s="121">
        <v>0.007005749987884939</v>
      </c>
      <c r="E257" s="121">
        <v>1.4771212547196624</v>
      </c>
      <c r="F257" s="86" t="s">
        <v>884</v>
      </c>
      <c r="G257" s="86" t="b">
        <v>0</v>
      </c>
      <c r="H257" s="86" t="b">
        <v>0</v>
      </c>
      <c r="I257" s="86" t="b">
        <v>0</v>
      </c>
      <c r="J257" s="86" t="b">
        <v>0</v>
      </c>
      <c r="K257" s="86" t="b">
        <v>0</v>
      </c>
      <c r="L257" s="86" t="b">
        <v>0</v>
      </c>
    </row>
    <row r="258" spans="1:12" ht="15">
      <c r="A258" s="86" t="s">
        <v>260</v>
      </c>
      <c r="B258" s="86" t="s">
        <v>259</v>
      </c>
      <c r="C258" s="86">
        <v>3</v>
      </c>
      <c r="D258" s="121">
        <v>0.007005749987884939</v>
      </c>
      <c r="E258" s="121">
        <v>1.4771212547196624</v>
      </c>
      <c r="F258" s="86" t="s">
        <v>884</v>
      </c>
      <c r="G258" s="86" t="b">
        <v>0</v>
      </c>
      <c r="H258" s="86" t="b">
        <v>0</v>
      </c>
      <c r="I258" s="86" t="b">
        <v>0</v>
      </c>
      <c r="J258" s="86" t="b">
        <v>0</v>
      </c>
      <c r="K258" s="86" t="b">
        <v>0</v>
      </c>
      <c r="L258" s="86" t="b">
        <v>0</v>
      </c>
    </row>
    <row r="259" spans="1:12" ht="15">
      <c r="A259" s="86" t="s">
        <v>259</v>
      </c>
      <c r="B259" s="86" t="s">
        <v>1183</v>
      </c>
      <c r="C259" s="86">
        <v>3</v>
      </c>
      <c r="D259" s="121">
        <v>0.007005749987884939</v>
      </c>
      <c r="E259" s="121">
        <v>1.4771212547196624</v>
      </c>
      <c r="F259" s="86" t="s">
        <v>884</v>
      </c>
      <c r="G259" s="86" t="b">
        <v>0</v>
      </c>
      <c r="H259" s="86" t="b">
        <v>0</v>
      </c>
      <c r="I259" s="86" t="b">
        <v>0</v>
      </c>
      <c r="J259" s="86" t="b">
        <v>0</v>
      </c>
      <c r="K259" s="86" t="b">
        <v>0</v>
      </c>
      <c r="L259" s="86" t="b">
        <v>0</v>
      </c>
    </row>
    <row r="260" spans="1:12" ht="15">
      <c r="A260" s="86" t="s">
        <v>1183</v>
      </c>
      <c r="B260" s="86" t="s">
        <v>1184</v>
      </c>
      <c r="C260" s="86">
        <v>3</v>
      </c>
      <c r="D260" s="121">
        <v>0.007005749987884939</v>
      </c>
      <c r="E260" s="121">
        <v>1.4771212547196624</v>
      </c>
      <c r="F260" s="86" t="s">
        <v>884</v>
      </c>
      <c r="G260" s="86" t="b">
        <v>0</v>
      </c>
      <c r="H260" s="86" t="b">
        <v>0</v>
      </c>
      <c r="I260" s="86" t="b">
        <v>0</v>
      </c>
      <c r="J260" s="86" t="b">
        <v>0</v>
      </c>
      <c r="K260" s="86" t="b">
        <v>0</v>
      </c>
      <c r="L260" s="86" t="b">
        <v>0</v>
      </c>
    </row>
    <row r="261" spans="1:12" ht="15">
      <c r="A261" s="86" t="s">
        <v>1184</v>
      </c>
      <c r="B261" s="86" t="s">
        <v>1185</v>
      </c>
      <c r="C261" s="86">
        <v>3</v>
      </c>
      <c r="D261" s="121">
        <v>0.007005749987884939</v>
      </c>
      <c r="E261" s="121">
        <v>1.4771212547196624</v>
      </c>
      <c r="F261" s="86" t="s">
        <v>884</v>
      </c>
      <c r="G261" s="86" t="b">
        <v>0</v>
      </c>
      <c r="H261" s="86" t="b">
        <v>0</v>
      </c>
      <c r="I261" s="86" t="b">
        <v>0</v>
      </c>
      <c r="J261" s="86" t="b">
        <v>0</v>
      </c>
      <c r="K261" s="86" t="b">
        <v>0</v>
      </c>
      <c r="L261" s="86" t="b">
        <v>0</v>
      </c>
    </row>
    <row r="262" spans="1:12" ht="15">
      <c r="A262" s="86" t="s">
        <v>1185</v>
      </c>
      <c r="B262" s="86" t="s">
        <v>1186</v>
      </c>
      <c r="C262" s="86">
        <v>3</v>
      </c>
      <c r="D262" s="121">
        <v>0.007005749987884939</v>
      </c>
      <c r="E262" s="121">
        <v>1.4771212547196624</v>
      </c>
      <c r="F262" s="86" t="s">
        <v>884</v>
      </c>
      <c r="G262" s="86" t="b">
        <v>0</v>
      </c>
      <c r="H262" s="86" t="b">
        <v>0</v>
      </c>
      <c r="I262" s="86" t="b">
        <v>0</v>
      </c>
      <c r="J262" s="86" t="b">
        <v>0</v>
      </c>
      <c r="K262" s="86" t="b">
        <v>0</v>
      </c>
      <c r="L262" s="86" t="b">
        <v>0</v>
      </c>
    </row>
    <row r="263" spans="1:12" ht="15">
      <c r="A263" s="86" t="s">
        <v>1186</v>
      </c>
      <c r="B263" s="86" t="s">
        <v>971</v>
      </c>
      <c r="C263" s="86">
        <v>3</v>
      </c>
      <c r="D263" s="121">
        <v>0.007005749987884939</v>
      </c>
      <c r="E263" s="121">
        <v>1.255272505103306</v>
      </c>
      <c r="F263" s="86" t="s">
        <v>884</v>
      </c>
      <c r="G263" s="86" t="b">
        <v>0</v>
      </c>
      <c r="H263" s="86" t="b">
        <v>0</v>
      </c>
      <c r="I263" s="86" t="b">
        <v>0</v>
      </c>
      <c r="J263" s="86" t="b">
        <v>0</v>
      </c>
      <c r="K263" s="86" t="b">
        <v>0</v>
      </c>
      <c r="L263" s="86" t="b">
        <v>0</v>
      </c>
    </row>
    <row r="264" spans="1:12" ht="15">
      <c r="A264" s="86" t="s">
        <v>971</v>
      </c>
      <c r="B264" s="86" t="s">
        <v>973</v>
      </c>
      <c r="C264" s="86">
        <v>3</v>
      </c>
      <c r="D264" s="121">
        <v>0.007005749987884939</v>
      </c>
      <c r="E264" s="121">
        <v>1.0334237554869496</v>
      </c>
      <c r="F264" s="86" t="s">
        <v>884</v>
      </c>
      <c r="G264" s="86" t="b">
        <v>0</v>
      </c>
      <c r="H264" s="86" t="b">
        <v>0</v>
      </c>
      <c r="I264" s="86" t="b">
        <v>0</v>
      </c>
      <c r="J264" s="86" t="b">
        <v>0</v>
      </c>
      <c r="K264" s="86" t="b">
        <v>0</v>
      </c>
      <c r="L264" s="86" t="b">
        <v>0</v>
      </c>
    </row>
    <row r="265" spans="1:12" ht="15">
      <c r="A265" s="86" t="s">
        <v>973</v>
      </c>
      <c r="B265" s="86" t="s">
        <v>1187</v>
      </c>
      <c r="C265" s="86">
        <v>3</v>
      </c>
      <c r="D265" s="121">
        <v>0.007005749987884939</v>
      </c>
      <c r="E265" s="121">
        <v>1.255272505103306</v>
      </c>
      <c r="F265" s="86" t="s">
        <v>884</v>
      </c>
      <c r="G265" s="86" t="b">
        <v>0</v>
      </c>
      <c r="H265" s="86" t="b">
        <v>0</v>
      </c>
      <c r="I265" s="86" t="b">
        <v>0</v>
      </c>
      <c r="J265" s="86" t="b">
        <v>0</v>
      </c>
      <c r="K265" s="86" t="b">
        <v>0</v>
      </c>
      <c r="L265" s="86" t="b">
        <v>0</v>
      </c>
    </row>
    <row r="266" spans="1:12" ht="15">
      <c r="A266" s="86" t="s">
        <v>1187</v>
      </c>
      <c r="B266" s="86" t="s">
        <v>1188</v>
      </c>
      <c r="C266" s="86">
        <v>3</v>
      </c>
      <c r="D266" s="121">
        <v>0.007005749987884939</v>
      </c>
      <c r="E266" s="121">
        <v>1.4771212547196624</v>
      </c>
      <c r="F266" s="86" t="s">
        <v>884</v>
      </c>
      <c r="G266" s="86" t="b">
        <v>0</v>
      </c>
      <c r="H266" s="86" t="b">
        <v>0</v>
      </c>
      <c r="I266" s="86" t="b">
        <v>0</v>
      </c>
      <c r="J266" s="86" t="b">
        <v>0</v>
      </c>
      <c r="K266" s="86" t="b">
        <v>0</v>
      </c>
      <c r="L266" s="86" t="b">
        <v>0</v>
      </c>
    </row>
    <row r="267" spans="1:12" ht="15">
      <c r="A267" s="86" t="s">
        <v>1188</v>
      </c>
      <c r="B267" s="86" t="s">
        <v>1189</v>
      </c>
      <c r="C267" s="86">
        <v>3</v>
      </c>
      <c r="D267" s="121">
        <v>0.007005749987884939</v>
      </c>
      <c r="E267" s="121">
        <v>1.4771212547196624</v>
      </c>
      <c r="F267" s="86" t="s">
        <v>884</v>
      </c>
      <c r="G267" s="86" t="b">
        <v>0</v>
      </c>
      <c r="H267" s="86" t="b">
        <v>0</v>
      </c>
      <c r="I267" s="86" t="b">
        <v>0</v>
      </c>
      <c r="J267" s="86" t="b">
        <v>0</v>
      </c>
      <c r="K267" s="86" t="b">
        <v>0</v>
      </c>
      <c r="L267" s="86" t="b">
        <v>0</v>
      </c>
    </row>
    <row r="268" spans="1:12" ht="15">
      <c r="A268" s="86" t="s">
        <v>1199</v>
      </c>
      <c r="B268" s="86" t="s">
        <v>1200</v>
      </c>
      <c r="C268" s="86">
        <v>2</v>
      </c>
      <c r="D268" s="121">
        <v>0.008377684393095528</v>
      </c>
      <c r="E268" s="121">
        <v>1.6532125137753437</v>
      </c>
      <c r="F268" s="86" t="s">
        <v>884</v>
      </c>
      <c r="G268" s="86" t="b">
        <v>0</v>
      </c>
      <c r="H268" s="86" t="b">
        <v>0</v>
      </c>
      <c r="I268" s="86" t="b">
        <v>0</v>
      </c>
      <c r="J268" s="86" t="b">
        <v>0</v>
      </c>
      <c r="K268" s="86" t="b">
        <v>1</v>
      </c>
      <c r="L268" s="86" t="b">
        <v>0</v>
      </c>
    </row>
    <row r="269" spans="1:12" ht="15">
      <c r="A269" s="86" t="s">
        <v>1200</v>
      </c>
      <c r="B269" s="86" t="s">
        <v>1201</v>
      </c>
      <c r="C269" s="86">
        <v>2</v>
      </c>
      <c r="D269" s="121">
        <v>0.008377684393095528</v>
      </c>
      <c r="E269" s="121">
        <v>1.6532125137753437</v>
      </c>
      <c r="F269" s="86" t="s">
        <v>884</v>
      </c>
      <c r="G269" s="86" t="b">
        <v>0</v>
      </c>
      <c r="H269" s="86" t="b">
        <v>1</v>
      </c>
      <c r="I269" s="86" t="b">
        <v>0</v>
      </c>
      <c r="J269" s="86" t="b">
        <v>0</v>
      </c>
      <c r="K269" s="86" t="b">
        <v>0</v>
      </c>
      <c r="L269" s="86" t="b">
        <v>0</v>
      </c>
    </row>
    <row r="270" spans="1:12" ht="15">
      <c r="A270" s="86" t="s">
        <v>1201</v>
      </c>
      <c r="B270" s="86" t="s">
        <v>1202</v>
      </c>
      <c r="C270" s="86">
        <v>2</v>
      </c>
      <c r="D270" s="121">
        <v>0.008377684393095528</v>
      </c>
      <c r="E270" s="121">
        <v>1.6532125137753437</v>
      </c>
      <c r="F270" s="86" t="s">
        <v>884</v>
      </c>
      <c r="G270" s="86" t="b">
        <v>0</v>
      </c>
      <c r="H270" s="86" t="b">
        <v>0</v>
      </c>
      <c r="I270" s="86" t="b">
        <v>0</v>
      </c>
      <c r="J270" s="86" t="b">
        <v>0</v>
      </c>
      <c r="K270" s="86" t="b">
        <v>0</v>
      </c>
      <c r="L270" s="86" t="b">
        <v>0</v>
      </c>
    </row>
    <row r="271" spans="1:12" ht="15">
      <c r="A271" s="86" t="s">
        <v>1202</v>
      </c>
      <c r="B271" s="86" t="s">
        <v>1203</v>
      </c>
      <c r="C271" s="86">
        <v>2</v>
      </c>
      <c r="D271" s="121">
        <v>0.008377684393095528</v>
      </c>
      <c r="E271" s="121">
        <v>1.6532125137753437</v>
      </c>
      <c r="F271" s="86" t="s">
        <v>884</v>
      </c>
      <c r="G271" s="86" t="b">
        <v>0</v>
      </c>
      <c r="H271" s="86" t="b">
        <v>0</v>
      </c>
      <c r="I271" s="86" t="b">
        <v>0</v>
      </c>
      <c r="J271" s="86" t="b">
        <v>0</v>
      </c>
      <c r="K271" s="86" t="b">
        <v>0</v>
      </c>
      <c r="L271" s="86" t="b">
        <v>0</v>
      </c>
    </row>
    <row r="272" spans="1:12" ht="15">
      <c r="A272" s="86" t="s">
        <v>1203</v>
      </c>
      <c r="B272" s="86" t="s">
        <v>1204</v>
      </c>
      <c r="C272" s="86">
        <v>2</v>
      </c>
      <c r="D272" s="121">
        <v>0.008377684393095528</v>
      </c>
      <c r="E272" s="121">
        <v>1.6532125137753437</v>
      </c>
      <c r="F272" s="86" t="s">
        <v>884</v>
      </c>
      <c r="G272" s="86" t="b">
        <v>0</v>
      </c>
      <c r="H272" s="86" t="b">
        <v>0</v>
      </c>
      <c r="I272" s="86" t="b">
        <v>0</v>
      </c>
      <c r="J272" s="86" t="b">
        <v>0</v>
      </c>
      <c r="K272" s="86" t="b">
        <v>0</v>
      </c>
      <c r="L272" s="86" t="b">
        <v>0</v>
      </c>
    </row>
    <row r="273" spans="1:12" ht="15">
      <c r="A273" s="86" t="s">
        <v>1204</v>
      </c>
      <c r="B273" s="86" t="s">
        <v>1205</v>
      </c>
      <c r="C273" s="86">
        <v>2</v>
      </c>
      <c r="D273" s="121">
        <v>0.008377684393095528</v>
      </c>
      <c r="E273" s="121">
        <v>1.6532125137753437</v>
      </c>
      <c r="F273" s="86" t="s">
        <v>884</v>
      </c>
      <c r="G273" s="86" t="b">
        <v>0</v>
      </c>
      <c r="H273" s="86" t="b">
        <v>0</v>
      </c>
      <c r="I273" s="86" t="b">
        <v>0</v>
      </c>
      <c r="J273" s="86" t="b">
        <v>0</v>
      </c>
      <c r="K273" s="86" t="b">
        <v>0</v>
      </c>
      <c r="L273" s="86" t="b">
        <v>0</v>
      </c>
    </row>
    <row r="274" spans="1:12" ht="15">
      <c r="A274" s="86" t="s">
        <v>1205</v>
      </c>
      <c r="B274" s="86" t="s">
        <v>1206</v>
      </c>
      <c r="C274" s="86">
        <v>2</v>
      </c>
      <c r="D274" s="121">
        <v>0.008377684393095528</v>
      </c>
      <c r="E274" s="121">
        <v>1.6532125137753437</v>
      </c>
      <c r="F274" s="86" t="s">
        <v>884</v>
      </c>
      <c r="G274" s="86" t="b">
        <v>0</v>
      </c>
      <c r="H274" s="86" t="b">
        <v>0</v>
      </c>
      <c r="I274" s="86" t="b">
        <v>0</v>
      </c>
      <c r="J274" s="86" t="b">
        <v>0</v>
      </c>
      <c r="K274" s="86" t="b">
        <v>0</v>
      </c>
      <c r="L274" s="86" t="b">
        <v>0</v>
      </c>
    </row>
    <row r="275" spans="1:12" ht="15">
      <c r="A275" s="86" t="s">
        <v>1206</v>
      </c>
      <c r="B275" s="86" t="s">
        <v>1207</v>
      </c>
      <c r="C275" s="86">
        <v>2</v>
      </c>
      <c r="D275" s="121">
        <v>0.008377684393095528</v>
      </c>
      <c r="E275" s="121">
        <v>1.6532125137753437</v>
      </c>
      <c r="F275" s="86" t="s">
        <v>884</v>
      </c>
      <c r="G275" s="86" t="b">
        <v>0</v>
      </c>
      <c r="H275" s="86" t="b">
        <v>0</v>
      </c>
      <c r="I275" s="86" t="b">
        <v>0</v>
      </c>
      <c r="J275" s="86" t="b">
        <v>0</v>
      </c>
      <c r="K275" s="86" t="b">
        <v>0</v>
      </c>
      <c r="L275" s="86" t="b">
        <v>0</v>
      </c>
    </row>
    <row r="276" spans="1:12" ht="15">
      <c r="A276" s="86" t="s">
        <v>1207</v>
      </c>
      <c r="B276" s="86" t="s">
        <v>1208</v>
      </c>
      <c r="C276" s="86">
        <v>2</v>
      </c>
      <c r="D276" s="121">
        <v>0.008377684393095528</v>
      </c>
      <c r="E276" s="121">
        <v>1.6532125137753437</v>
      </c>
      <c r="F276" s="86" t="s">
        <v>884</v>
      </c>
      <c r="G276" s="86" t="b">
        <v>0</v>
      </c>
      <c r="H276" s="86" t="b">
        <v>0</v>
      </c>
      <c r="I276" s="86" t="b">
        <v>0</v>
      </c>
      <c r="J276" s="86" t="b">
        <v>0</v>
      </c>
      <c r="K276" s="86" t="b">
        <v>0</v>
      </c>
      <c r="L276" s="86" t="b">
        <v>0</v>
      </c>
    </row>
    <row r="277" spans="1:12" ht="15">
      <c r="A277" s="86" t="s">
        <v>1208</v>
      </c>
      <c r="B277" s="86" t="s">
        <v>258</v>
      </c>
      <c r="C277" s="86">
        <v>2</v>
      </c>
      <c r="D277" s="121">
        <v>0.008377684393095528</v>
      </c>
      <c r="E277" s="121">
        <v>1.6532125137753437</v>
      </c>
      <c r="F277" s="86" t="s">
        <v>884</v>
      </c>
      <c r="G277" s="86" t="b">
        <v>0</v>
      </c>
      <c r="H277" s="86" t="b">
        <v>0</v>
      </c>
      <c r="I277" s="86" t="b">
        <v>0</v>
      </c>
      <c r="J277" s="86" t="b">
        <v>0</v>
      </c>
      <c r="K277" s="86" t="b">
        <v>0</v>
      </c>
      <c r="L277" s="86" t="b">
        <v>0</v>
      </c>
    </row>
    <row r="278" spans="1:12" ht="15">
      <c r="A278" s="86" t="s">
        <v>258</v>
      </c>
      <c r="B278" s="86" t="s">
        <v>257</v>
      </c>
      <c r="C278" s="86">
        <v>2</v>
      </c>
      <c r="D278" s="121">
        <v>0.008377684393095528</v>
      </c>
      <c r="E278" s="121">
        <v>1.6532125137753437</v>
      </c>
      <c r="F278" s="86" t="s">
        <v>884</v>
      </c>
      <c r="G278" s="86" t="b">
        <v>0</v>
      </c>
      <c r="H278" s="86" t="b">
        <v>0</v>
      </c>
      <c r="I278" s="86" t="b">
        <v>0</v>
      </c>
      <c r="J278" s="86" t="b">
        <v>0</v>
      </c>
      <c r="K278" s="86" t="b">
        <v>0</v>
      </c>
      <c r="L278" s="86" t="b">
        <v>0</v>
      </c>
    </row>
    <row r="279" spans="1:12" ht="15">
      <c r="A279" s="86" t="s">
        <v>257</v>
      </c>
      <c r="B279" s="86" t="s">
        <v>1209</v>
      </c>
      <c r="C279" s="86">
        <v>2</v>
      </c>
      <c r="D279" s="121">
        <v>0.008377684393095528</v>
      </c>
      <c r="E279" s="121">
        <v>1.6532125137753437</v>
      </c>
      <c r="F279" s="86" t="s">
        <v>884</v>
      </c>
      <c r="G279" s="86" t="b">
        <v>0</v>
      </c>
      <c r="H279" s="86" t="b">
        <v>0</v>
      </c>
      <c r="I279" s="86" t="b">
        <v>0</v>
      </c>
      <c r="J279" s="86" t="b">
        <v>0</v>
      </c>
      <c r="K279" s="86" t="b">
        <v>0</v>
      </c>
      <c r="L279" s="86" t="b">
        <v>0</v>
      </c>
    </row>
    <row r="280" spans="1:12" ht="15">
      <c r="A280" s="86" t="s">
        <v>1209</v>
      </c>
      <c r="B280" s="86" t="s">
        <v>1210</v>
      </c>
      <c r="C280" s="86">
        <v>2</v>
      </c>
      <c r="D280" s="121">
        <v>0.008377684393095528</v>
      </c>
      <c r="E280" s="121">
        <v>1.6532125137753437</v>
      </c>
      <c r="F280" s="86" t="s">
        <v>884</v>
      </c>
      <c r="G280" s="86" t="b">
        <v>0</v>
      </c>
      <c r="H280" s="86" t="b">
        <v>0</v>
      </c>
      <c r="I280" s="86" t="b">
        <v>0</v>
      </c>
      <c r="J280" s="86" t="b">
        <v>0</v>
      </c>
      <c r="K280" s="86" t="b">
        <v>0</v>
      </c>
      <c r="L280" s="86" t="b">
        <v>0</v>
      </c>
    </row>
    <row r="281" spans="1:12" ht="15">
      <c r="A281" s="86" t="s">
        <v>1210</v>
      </c>
      <c r="B281" s="86" t="s">
        <v>986</v>
      </c>
      <c r="C281" s="86">
        <v>2</v>
      </c>
      <c r="D281" s="121">
        <v>0.008377684393095528</v>
      </c>
      <c r="E281" s="121">
        <v>1.255272505103306</v>
      </c>
      <c r="F281" s="86" t="s">
        <v>884</v>
      </c>
      <c r="G281" s="86" t="b">
        <v>0</v>
      </c>
      <c r="H281" s="86" t="b">
        <v>0</v>
      </c>
      <c r="I281" s="86" t="b">
        <v>0</v>
      </c>
      <c r="J281" s="86" t="b">
        <v>0</v>
      </c>
      <c r="K281" s="86" t="b">
        <v>0</v>
      </c>
      <c r="L281" s="86" t="b">
        <v>0</v>
      </c>
    </row>
    <row r="282" spans="1:12" ht="15">
      <c r="A282" s="86" t="s">
        <v>986</v>
      </c>
      <c r="B282" s="86" t="s">
        <v>1211</v>
      </c>
      <c r="C282" s="86">
        <v>2</v>
      </c>
      <c r="D282" s="121">
        <v>0.008377684393095528</v>
      </c>
      <c r="E282" s="121">
        <v>1.255272505103306</v>
      </c>
      <c r="F282" s="86" t="s">
        <v>884</v>
      </c>
      <c r="G282" s="86" t="b">
        <v>0</v>
      </c>
      <c r="H282" s="86" t="b">
        <v>0</v>
      </c>
      <c r="I282" s="86" t="b">
        <v>0</v>
      </c>
      <c r="J282" s="86" t="b">
        <v>0</v>
      </c>
      <c r="K282" s="86" t="b">
        <v>0</v>
      </c>
      <c r="L282" s="86" t="b">
        <v>0</v>
      </c>
    </row>
    <row r="283" spans="1:12" ht="15">
      <c r="A283" s="86" t="s">
        <v>1211</v>
      </c>
      <c r="B283" s="86" t="s">
        <v>973</v>
      </c>
      <c r="C283" s="86">
        <v>2</v>
      </c>
      <c r="D283" s="121">
        <v>0.008377684393095528</v>
      </c>
      <c r="E283" s="121">
        <v>1.255272505103306</v>
      </c>
      <c r="F283" s="86" t="s">
        <v>884</v>
      </c>
      <c r="G283" s="86" t="b">
        <v>0</v>
      </c>
      <c r="H283" s="86" t="b">
        <v>0</v>
      </c>
      <c r="I283" s="86" t="b">
        <v>0</v>
      </c>
      <c r="J283" s="86" t="b">
        <v>0</v>
      </c>
      <c r="K283" s="86" t="b">
        <v>0</v>
      </c>
      <c r="L283" s="86" t="b">
        <v>0</v>
      </c>
    </row>
    <row r="284" spans="1:12" ht="15">
      <c r="A284" s="86" t="s">
        <v>973</v>
      </c>
      <c r="B284" s="86" t="s">
        <v>971</v>
      </c>
      <c r="C284" s="86">
        <v>2</v>
      </c>
      <c r="D284" s="121">
        <v>0.008377684393095528</v>
      </c>
      <c r="E284" s="121">
        <v>0.8573324964312685</v>
      </c>
      <c r="F284" s="86" t="s">
        <v>884</v>
      </c>
      <c r="G284" s="86" t="b">
        <v>0</v>
      </c>
      <c r="H284" s="86" t="b">
        <v>0</v>
      </c>
      <c r="I284" s="86" t="b">
        <v>0</v>
      </c>
      <c r="J284" s="86" t="b">
        <v>0</v>
      </c>
      <c r="K284" s="86" t="b">
        <v>0</v>
      </c>
      <c r="L284" s="86" t="b">
        <v>0</v>
      </c>
    </row>
    <row r="285" spans="1:12" ht="15">
      <c r="A285" s="86" t="s">
        <v>971</v>
      </c>
      <c r="B285" s="86" t="s">
        <v>1212</v>
      </c>
      <c r="C285" s="86">
        <v>2</v>
      </c>
      <c r="D285" s="121">
        <v>0.008377684393095528</v>
      </c>
      <c r="E285" s="121">
        <v>1.255272505103306</v>
      </c>
      <c r="F285" s="86" t="s">
        <v>884</v>
      </c>
      <c r="G285" s="86" t="b">
        <v>0</v>
      </c>
      <c r="H285" s="86" t="b">
        <v>0</v>
      </c>
      <c r="I285" s="86" t="b">
        <v>0</v>
      </c>
      <c r="J285" s="86" t="b">
        <v>0</v>
      </c>
      <c r="K285" s="86" t="b">
        <v>0</v>
      </c>
      <c r="L285" s="86" t="b">
        <v>0</v>
      </c>
    </row>
    <row r="286" spans="1:12" ht="15">
      <c r="A286" s="86" t="s">
        <v>995</v>
      </c>
      <c r="B286" s="86" t="s">
        <v>978</v>
      </c>
      <c r="C286" s="86">
        <v>2</v>
      </c>
      <c r="D286" s="121">
        <v>0.013489491819391105</v>
      </c>
      <c r="E286" s="121">
        <v>1.4313637641589874</v>
      </c>
      <c r="F286" s="86" t="s">
        <v>885</v>
      </c>
      <c r="G286" s="86" t="b">
        <v>1</v>
      </c>
      <c r="H286" s="86" t="b">
        <v>0</v>
      </c>
      <c r="I286" s="86" t="b">
        <v>0</v>
      </c>
      <c r="J286" s="86" t="b">
        <v>0</v>
      </c>
      <c r="K286" s="86" t="b">
        <v>0</v>
      </c>
      <c r="L286" s="86" t="b">
        <v>0</v>
      </c>
    </row>
    <row r="287" spans="1:12" ht="15">
      <c r="A287" s="86" t="s">
        <v>978</v>
      </c>
      <c r="B287" s="86" t="s">
        <v>971</v>
      </c>
      <c r="C287" s="86">
        <v>2</v>
      </c>
      <c r="D287" s="121">
        <v>0.013489491819391105</v>
      </c>
      <c r="E287" s="121">
        <v>1.0334237554869496</v>
      </c>
      <c r="F287" s="86" t="s">
        <v>885</v>
      </c>
      <c r="G287" s="86" t="b">
        <v>0</v>
      </c>
      <c r="H287" s="86" t="b">
        <v>0</v>
      </c>
      <c r="I287" s="86" t="b">
        <v>0</v>
      </c>
      <c r="J287" s="86" t="b">
        <v>0</v>
      </c>
      <c r="K287" s="86" t="b">
        <v>0</v>
      </c>
      <c r="L287" s="86" t="b">
        <v>0</v>
      </c>
    </row>
    <row r="288" spans="1:12" ht="15">
      <c r="A288" s="86" t="s">
        <v>971</v>
      </c>
      <c r="B288" s="86" t="s">
        <v>996</v>
      </c>
      <c r="C288" s="86">
        <v>2</v>
      </c>
      <c r="D288" s="121">
        <v>0.013489491819391105</v>
      </c>
      <c r="E288" s="121">
        <v>1.0334237554869496</v>
      </c>
      <c r="F288" s="86" t="s">
        <v>885</v>
      </c>
      <c r="G288" s="86" t="b">
        <v>0</v>
      </c>
      <c r="H288" s="86" t="b">
        <v>0</v>
      </c>
      <c r="I288" s="86" t="b">
        <v>0</v>
      </c>
      <c r="J288" s="86" t="b">
        <v>0</v>
      </c>
      <c r="K288" s="86" t="b">
        <v>0</v>
      </c>
      <c r="L288" s="86" t="b">
        <v>0</v>
      </c>
    </row>
    <row r="289" spans="1:12" ht="15">
      <c r="A289" s="86" t="s">
        <v>1000</v>
      </c>
      <c r="B289" s="86" t="s">
        <v>1001</v>
      </c>
      <c r="C289" s="86">
        <v>2</v>
      </c>
      <c r="D289" s="121">
        <v>0</v>
      </c>
      <c r="E289" s="121">
        <v>1.4771212547196624</v>
      </c>
      <c r="F289" s="86" t="s">
        <v>886</v>
      </c>
      <c r="G289" s="86" t="b">
        <v>0</v>
      </c>
      <c r="H289" s="86" t="b">
        <v>0</v>
      </c>
      <c r="I289" s="86" t="b">
        <v>0</v>
      </c>
      <c r="J289" s="86" t="b">
        <v>0</v>
      </c>
      <c r="K289" s="86" t="b">
        <v>0</v>
      </c>
      <c r="L289" s="86" t="b">
        <v>0</v>
      </c>
    </row>
    <row r="290" spans="1:12" ht="15">
      <c r="A290" s="86" t="s">
        <v>1001</v>
      </c>
      <c r="B290" s="86" t="s">
        <v>1002</v>
      </c>
      <c r="C290" s="86">
        <v>2</v>
      </c>
      <c r="D290" s="121">
        <v>0</v>
      </c>
      <c r="E290" s="121">
        <v>1.4771212547196624</v>
      </c>
      <c r="F290" s="86" t="s">
        <v>886</v>
      </c>
      <c r="G290" s="86" t="b">
        <v>0</v>
      </c>
      <c r="H290" s="86" t="b">
        <v>0</v>
      </c>
      <c r="I290" s="86" t="b">
        <v>0</v>
      </c>
      <c r="J290" s="86" t="b">
        <v>0</v>
      </c>
      <c r="K290" s="86" t="b">
        <v>0</v>
      </c>
      <c r="L290" s="86" t="b">
        <v>0</v>
      </c>
    </row>
    <row r="291" spans="1:12" ht="15">
      <c r="A291" s="86" t="s">
        <v>1002</v>
      </c>
      <c r="B291" s="86" t="s">
        <v>1003</v>
      </c>
      <c r="C291" s="86">
        <v>2</v>
      </c>
      <c r="D291" s="121">
        <v>0</v>
      </c>
      <c r="E291" s="121">
        <v>1.4771212547196624</v>
      </c>
      <c r="F291" s="86" t="s">
        <v>886</v>
      </c>
      <c r="G291" s="86" t="b">
        <v>0</v>
      </c>
      <c r="H291" s="86" t="b">
        <v>0</v>
      </c>
      <c r="I291" s="86" t="b">
        <v>0</v>
      </c>
      <c r="J291" s="86" t="b">
        <v>0</v>
      </c>
      <c r="K291" s="86" t="b">
        <v>0</v>
      </c>
      <c r="L291" s="86" t="b">
        <v>0</v>
      </c>
    </row>
    <row r="292" spans="1:12" ht="15">
      <c r="A292" s="86" t="s">
        <v>1003</v>
      </c>
      <c r="B292" s="86" t="s">
        <v>1004</v>
      </c>
      <c r="C292" s="86">
        <v>2</v>
      </c>
      <c r="D292" s="121">
        <v>0</v>
      </c>
      <c r="E292" s="121">
        <v>1.4771212547196624</v>
      </c>
      <c r="F292" s="86" t="s">
        <v>886</v>
      </c>
      <c r="G292" s="86" t="b">
        <v>0</v>
      </c>
      <c r="H292" s="86" t="b">
        <v>0</v>
      </c>
      <c r="I292" s="86" t="b">
        <v>0</v>
      </c>
      <c r="J292" s="86" t="b">
        <v>0</v>
      </c>
      <c r="K292" s="86" t="b">
        <v>0</v>
      </c>
      <c r="L292" s="86" t="b">
        <v>0</v>
      </c>
    </row>
    <row r="293" spans="1:12" ht="15">
      <c r="A293" s="86" t="s">
        <v>1004</v>
      </c>
      <c r="B293" s="86" t="s">
        <v>1005</v>
      </c>
      <c r="C293" s="86">
        <v>2</v>
      </c>
      <c r="D293" s="121">
        <v>0</v>
      </c>
      <c r="E293" s="121">
        <v>1.4771212547196624</v>
      </c>
      <c r="F293" s="86" t="s">
        <v>886</v>
      </c>
      <c r="G293" s="86" t="b">
        <v>0</v>
      </c>
      <c r="H293" s="86" t="b">
        <v>0</v>
      </c>
      <c r="I293" s="86" t="b">
        <v>0</v>
      </c>
      <c r="J293" s="86" t="b">
        <v>0</v>
      </c>
      <c r="K293" s="86" t="b">
        <v>0</v>
      </c>
      <c r="L293" s="86" t="b">
        <v>0</v>
      </c>
    </row>
    <row r="294" spans="1:12" ht="15">
      <c r="A294" s="86" t="s">
        <v>1005</v>
      </c>
      <c r="B294" s="86" t="s">
        <v>249</v>
      </c>
      <c r="C294" s="86">
        <v>2</v>
      </c>
      <c r="D294" s="121">
        <v>0</v>
      </c>
      <c r="E294" s="121">
        <v>1</v>
      </c>
      <c r="F294" s="86" t="s">
        <v>886</v>
      </c>
      <c r="G294" s="86" t="b">
        <v>0</v>
      </c>
      <c r="H294" s="86" t="b">
        <v>0</v>
      </c>
      <c r="I294" s="86" t="b">
        <v>0</v>
      </c>
      <c r="J294" s="86" t="b">
        <v>0</v>
      </c>
      <c r="K294" s="86" t="b">
        <v>0</v>
      </c>
      <c r="L294" s="86" t="b">
        <v>0</v>
      </c>
    </row>
    <row r="295" spans="1:12" ht="15">
      <c r="A295" s="86" t="s">
        <v>249</v>
      </c>
      <c r="B295" s="86" t="s">
        <v>1006</v>
      </c>
      <c r="C295" s="86">
        <v>2</v>
      </c>
      <c r="D295" s="121">
        <v>0</v>
      </c>
      <c r="E295" s="121">
        <v>1</v>
      </c>
      <c r="F295" s="86" t="s">
        <v>886</v>
      </c>
      <c r="G295" s="86" t="b">
        <v>0</v>
      </c>
      <c r="H295" s="86" t="b">
        <v>0</v>
      </c>
      <c r="I295" s="86" t="b">
        <v>0</v>
      </c>
      <c r="J295" s="86" t="b">
        <v>0</v>
      </c>
      <c r="K295" s="86" t="b">
        <v>0</v>
      </c>
      <c r="L295" s="86" t="b">
        <v>0</v>
      </c>
    </row>
    <row r="296" spans="1:12" ht="15">
      <c r="A296" s="86" t="s">
        <v>1006</v>
      </c>
      <c r="B296" s="86" t="s">
        <v>249</v>
      </c>
      <c r="C296" s="86">
        <v>2</v>
      </c>
      <c r="D296" s="121">
        <v>0</v>
      </c>
      <c r="E296" s="121">
        <v>1</v>
      </c>
      <c r="F296" s="86" t="s">
        <v>886</v>
      </c>
      <c r="G296" s="86" t="b">
        <v>0</v>
      </c>
      <c r="H296" s="86" t="b">
        <v>0</v>
      </c>
      <c r="I296" s="86" t="b">
        <v>0</v>
      </c>
      <c r="J296" s="86" t="b">
        <v>0</v>
      </c>
      <c r="K296" s="86" t="b">
        <v>0</v>
      </c>
      <c r="L296" s="86" t="b">
        <v>0</v>
      </c>
    </row>
    <row r="297" spans="1:12" ht="15">
      <c r="A297" s="86" t="s">
        <v>249</v>
      </c>
      <c r="B297" s="86" t="s">
        <v>1007</v>
      </c>
      <c r="C297" s="86">
        <v>2</v>
      </c>
      <c r="D297" s="121">
        <v>0</v>
      </c>
      <c r="E297" s="121">
        <v>1</v>
      </c>
      <c r="F297" s="86" t="s">
        <v>886</v>
      </c>
      <c r="G297" s="86" t="b">
        <v>0</v>
      </c>
      <c r="H297" s="86" t="b">
        <v>0</v>
      </c>
      <c r="I297" s="86" t="b">
        <v>0</v>
      </c>
      <c r="J297" s="86" t="b">
        <v>0</v>
      </c>
      <c r="K297" s="86" t="b">
        <v>0</v>
      </c>
      <c r="L297" s="86" t="b">
        <v>0</v>
      </c>
    </row>
    <row r="298" spans="1:12" ht="15">
      <c r="A298" s="86" t="s">
        <v>1007</v>
      </c>
      <c r="B298" s="86" t="s">
        <v>953</v>
      </c>
      <c r="C298" s="86">
        <v>2</v>
      </c>
      <c r="D298" s="121">
        <v>0</v>
      </c>
      <c r="E298" s="121">
        <v>1.4771212547196624</v>
      </c>
      <c r="F298" s="86" t="s">
        <v>886</v>
      </c>
      <c r="G298" s="86" t="b">
        <v>0</v>
      </c>
      <c r="H298" s="86" t="b">
        <v>0</v>
      </c>
      <c r="I298" s="86" t="b">
        <v>0</v>
      </c>
      <c r="J298" s="86" t="b">
        <v>0</v>
      </c>
      <c r="K298" s="86" t="b">
        <v>0</v>
      </c>
      <c r="L298" s="86" t="b">
        <v>0</v>
      </c>
    </row>
    <row r="299" spans="1:12" ht="15">
      <c r="A299" s="86" t="s">
        <v>953</v>
      </c>
      <c r="B299" s="86" t="s">
        <v>1219</v>
      </c>
      <c r="C299" s="86">
        <v>2</v>
      </c>
      <c r="D299" s="121">
        <v>0</v>
      </c>
      <c r="E299" s="121">
        <v>1.4771212547196624</v>
      </c>
      <c r="F299" s="86" t="s">
        <v>886</v>
      </c>
      <c r="G299" s="86" t="b">
        <v>0</v>
      </c>
      <c r="H299" s="86" t="b">
        <v>0</v>
      </c>
      <c r="I299" s="86" t="b">
        <v>0</v>
      </c>
      <c r="J299" s="86" t="b">
        <v>0</v>
      </c>
      <c r="K299" s="86" t="b">
        <v>0</v>
      </c>
      <c r="L299" s="86" t="b">
        <v>0</v>
      </c>
    </row>
    <row r="300" spans="1:12" ht="15">
      <c r="A300" s="86" t="s">
        <v>1219</v>
      </c>
      <c r="B300" s="86" t="s">
        <v>1220</v>
      </c>
      <c r="C300" s="86">
        <v>2</v>
      </c>
      <c r="D300" s="121">
        <v>0</v>
      </c>
      <c r="E300" s="121">
        <v>1.4771212547196624</v>
      </c>
      <c r="F300" s="86" t="s">
        <v>886</v>
      </c>
      <c r="G300" s="86" t="b">
        <v>0</v>
      </c>
      <c r="H300" s="86" t="b">
        <v>0</v>
      </c>
      <c r="I300" s="86" t="b">
        <v>0</v>
      </c>
      <c r="J300" s="86" t="b">
        <v>0</v>
      </c>
      <c r="K300" s="86" t="b">
        <v>0</v>
      </c>
      <c r="L300" s="86" t="b">
        <v>0</v>
      </c>
    </row>
    <row r="301" spans="1:12" ht="15">
      <c r="A301" s="86" t="s">
        <v>1220</v>
      </c>
      <c r="B301" s="86" t="s">
        <v>1221</v>
      </c>
      <c r="C301" s="86">
        <v>2</v>
      </c>
      <c r="D301" s="121">
        <v>0</v>
      </c>
      <c r="E301" s="121">
        <v>1.4771212547196624</v>
      </c>
      <c r="F301" s="86" t="s">
        <v>886</v>
      </c>
      <c r="G301" s="86" t="b">
        <v>0</v>
      </c>
      <c r="H301" s="86" t="b">
        <v>0</v>
      </c>
      <c r="I301" s="86" t="b">
        <v>0</v>
      </c>
      <c r="J301" s="86" t="b">
        <v>0</v>
      </c>
      <c r="K301" s="86" t="b">
        <v>0</v>
      </c>
      <c r="L301" s="86" t="b">
        <v>0</v>
      </c>
    </row>
    <row r="302" spans="1:12" ht="15">
      <c r="A302" s="86" t="s">
        <v>1221</v>
      </c>
      <c r="B302" s="86" t="s">
        <v>1222</v>
      </c>
      <c r="C302" s="86">
        <v>2</v>
      </c>
      <c r="D302" s="121">
        <v>0</v>
      </c>
      <c r="E302" s="121">
        <v>1.4771212547196624</v>
      </c>
      <c r="F302" s="86" t="s">
        <v>886</v>
      </c>
      <c r="G302" s="86" t="b">
        <v>0</v>
      </c>
      <c r="H302" s="86" t="b">
        <v>0</v>
      </c>
      <c r="I302" s="86" t="b">
        <v>0</v>
      </c>
      <c r="J302" s="86" t="b">
        <v>0</v>
      </c>
      <c r="K302" s="86" t="b">
        <v>0</v>
      </c>
      <c r="L302" s="86" t="b">
        <v>0</v>
      </c>
    </row>
    <row r="303" spans="1:12" ht="15">
      <c r="A303" s="86" t="s">
        <v>1222</v>
      </c>
      <c r="B303" s="86" t="s">
        <v>1223</v>
      </c>
      <c r="C303" s="86">
        <v>2</v>
      </c>
      <c r="D303" s="121">
        <v>0</v>
      </c>
      <c r="E303" s="121">
        <v>1.4771212547196624</v>
      </c>
      <c r="F303" s="86" t="s">
        <v>886</v>
      </c>
      <c r="G303" s="86" t="b">
        <v>0</v>
      </c>
      <c r="H303" s="86" t="b">
        <v>0</v>
      </c>
      <c r="I303" s="86" t="b">
        <v>0</v>
      </c>
      <c r="J303" s="86" t="b">
        <v>0</v>
      </c>
      <c r="K303" s="86" t="b">
        <v>0</v>
      </c>
      <c r="L303" s="86" t="b">
        <v>0</v>
      </c>
    </row>
    <row r="304" spans="1:12" ht="15">
      <c r="A304" s="86" t="s">
        <v>1223</v>
      </c>
      <c r="B304" s="86" t="s">
        <v>1224</v>
      </c>
      <c r="C304" s="86">
        <v>2</v>
      </c>
      <c r="D304" s="121">
        <v>0</v>
      </c>
      <c r="E304" s="121">
        <v>1.4771212547196624</v>
      </c>
      <c r="F304" s="86" t="s">
        <v>886</v>
      </c>
      <c r="G304" s="86" t="b">
        <v>0</v>
      </c>
      <c r="H304" s="86" t="b">
        <v>0</v>
      </c>
      <c r="I304" s="86" t="b">
        <v>0</v>
      </c>
      <c r="J304" s="86" t="b">
        <v>0</v>
      </c>
      <c r="K304" s="86" t="b">
        <v>0</v>
      </c>
      <c r="L304" s="86" t="b">
        <v>0</v>
      </c>
    </row>
    <row r="305" spans="1:12" ht="15">
      <c r="A305" s="86" t="s">
        <v>1224</v>
      </c>
      <c r="B305" s="86" t="s">
        <v>1225</v>
      </c>
      <c r="C305" s="86">
        <v>2</v>
      </c>
      <c r="D305" s="121">
        <v>0</v>
      </c>
      <c r="E305" s="121">
        <v>1.4771212547196624</v>
      </c>
      <c r="F305" s="86" t="s">
        <v>886</v>
      </c>
      <c r="G305" s="86" t="b">
        <v>0</v>
      </c>
      <c r="H305" s="86" t="b">
        <v>0</v>
      </c>
      <c r="I305" s="86" t="b">
        <v>0</v>
      </c>
      <c r="J305" s="86" t="b">
        <v>0</v>
      </c>
      <c r="K305" s="86" t="b">
        <v>0</v>
      </c>
      <c r="L305" s="86" t="b">
        <v>0</v>
      </c>
    </row>
    <row r="306" spans="1:12" ht="15">
      <c r="A306" s="86" t="s">
        <v>1225</v>
      </c>
      <c r="B306" s="86" t="s">
        <v>1226</v>
      </c>
      <c r="C306" s="86">
        <v>2</v>
      </c>
      <c r="D306" s="121">
        <v>0</v>
      </c>
      <c r="E306" s="121">
        <v>1.4771212547196624</v>
      </c>
      <c r="F306" s="86" t="s">
        <v>886</v>
      </c>
      <c r="G306" s="86" t="b">
        <v>0</v>
      </c>
      <c r="H306" s="86" t="b">
        <v>0</v>
      </c>
      <c r="I306" s="86" t="b">
        <v>0</v>
      </c>
      <c r="J306" s="86" t="b">
        <v>0</v>
      </c>
      <c r="K306" s="86" t="b">
        <v>0</v>
      </c>
      <c r="L306" s="86" t="b">
        <v>0</v>
      </c>
    </row>
    <row r="307" spans="1:12" ht="15">
      <c r="A307" s="86" t="s">
        <v>1226</v>
      </c>
      <c r="B307" s="86" t="s">
        <v>1227</v>
      </c>
      <c r="C307" s="86">
        <v>2</v>
      </c>
      <c r="D307" s="121">
        <v>0</v>
      </c>
      <c r="E307" s="121">
        <v>1.4771212547196624</v>
      </c>
      <c r="F307" s="86" t="s">
        <v>886</v>
      </c>
      <c r="G307" s="86" t="b">
        <v>0</v>
      </c>
      <c r="H307" s="86" t="b">
        <v>0</v>
      </c>
      <c r="I307" s="86" t="b">
        <v>0</v>
      </c>
      <c r="J307" s="86" t="b">
        <v>0</v>
      </c>
      <c r="K307" s="86" t="b">
        <v>0</v>
      </c>
      <c r="L307" s="86" t="b">
        <v>0</v>
      </c>
    </row>
    <row r="308" spans="1:12" ht="15">
      <c r="A308" s="86" t="s">
        <v>1227</v>
      </c>
      <c r="B308" s="86" t="s">
        <v>1228</v>
      </c>
      <c r="C308" s="86">
        <v>2</v>
      </c>
      <c r="D308" s="121">
        <v>0</v>
      </c>
      <c r="E308" s="121">
        <v>1.4771212547196624</v>
      </c>
      <c r="F308" s="86" t="s">
        <v>886</v>
      </c>
      <c r="G308" s="86" t="b">
        <v>0</v>
      </c>
      <c r="H308" s="86" t="b">
        <v>0</v>
      </c>
      <c r="I308" s="86" t="b">
        <v>0</v>
      </c>
      <c r="J308" s="86" t="b">
        <v>0</v>
      </c>
      <c r="K308" s="86" t="b">
        <v>0</v>
      </c>
      <c r="L308" s="86" t="b">
        <v>0</v>
      </c>
    </row>
    <row r="309" spans="1:12" ht="15">
      <c r="A309" s="86" t="s">
        <v>1228</v>
      </c>
      <c r="B309" s="86" t="s">
        <v>1229</v>
      </c>
      <c r="C309" s="86">
        <v>2</v>
      </c>
      <c r="D309" s="121">
        <v>0</v>
      </c>
      <c r="E309" s="121">
        <v>1.4771212547196624</v>
      </c>
      <c r="F309" s="86" t="s">
        <v>886</v>
      </c>
      <c r="G309" s="86" t="b">
        <v>0</v>
      </c>
      <c r="H309" s="86" t="b">
        <v>0</v>
      </c>
      <c r="I309" s="86" t="b">
        <v>0</v>
      </c>
      <c r="J309" s="86" t="b">
        <v>0</v>
      </c>
      <c r="K309" s="86" t="b">
        <v>0</v>
      </c>
      <c r="L309" s="86" t="b">
        <v>0</v>
      </c>
    </row>
    <row r="310" spans="1:12" ht="15">
      <c r="A310" s="86" t="s">
        <v>1229</v>
      </c>
      <c r="B310" s="86" t="s">
        <v>971</v>
      </c>
      <c r="C310" s="86">
        <v>2</v>
      </c>
      <c r="D310" s="121">
        <v>0</v>
      </c>
      <c r="E310" s="121">
        <v>1.4771212547196624</v>
      </c>
      <c r="F310" s="86" t="s">
        <v>886</v>
      </c>
      <c r="G310" s="86" t="b">
        <v>0</v>
      </c>
      <c r="H310" s="86" t="b">
        <v>0</v>
      </c>
      <c r="I310" s="86" t="b">
        <v>0</v>
      </c>
      <c r="J310" s="86" t="b">
        <v>0</v>
      </c>
      <c r="K310" s="86" t="b">
        <v>0</v>
      </c>
      <c r="L310" s="86" t="b">
        <v>0</v>
      </c>
    </row>
    <row r="311" spans="1:12" ht="15">
      <c r="A311" s="86" t="s">
        <v>971</v>
      </c>
      <c r="B311" s="86" t="s">
        <v>1190</v>
      </c>
      <c r="C311" s="86">
        <v>2</v>
      </c>
      <c r="D311" s="121">
        <v>0</v>
      </c>
      <c r="E311" s="121">
        <v>1.4771212547196624</v>
      </c>
      <c r="F311" s="86" t="s">
        <v>886</v>
      </c>
      <c r="G311" s="86" t="b">
        <v>0</v>
      </c>
      <c r="H311" s="86" t="b">
        <v>0</v>
      </c>
      <c r="I311" s="86" t="b">
        <v>0</v>
      </c>
      <c r="J311" s="86" t="b">
        <v>0</v>
      </c>
      <c r="K311" s="86" t="b">
        <v>0</v>
      </c>
      <c r="L311" s="86" t="b">
        <v>0</v>
      </c>
    </row>
    <row r="312" spans="1:12" ht="15">
      <c r="A312" s="86" t="s">
        <v>1190</v>
      </c>
      <c r="B312" s="86" t="s">
        <v>1230</v>
      </c>
      <c r="C312" s="86">
        <v>2</v>
      </c>
      <c r="D312" s="121">
        <v>0</v>
      </c>
      <c r="E312" s="121">
        <v>1.4771212547196624</v>
      </c>
      <c r="F312" s="86" t="s">
        <v>886</v>
      </c>
      <c r="G312" s="86" t="b">
        <v>0</v>
      </c>
      <c r="H312" s="86" t="b">
        <v>0</v>
      </c>
      <c r="I312" s="86" t="b">
        <v>0</v>
      </c>
      <c r="J312" s="86" t="b">
        <v>0</v>
      </c>
      <c r="K312" s="86" t="b">
        <v>0</v>
      </c>
      <c r="L312" s="86" t="b">
        <v>0</v>
      </c>
    </row>
    <row r="313" spans="1:12" ht="15">
      <c r="A313" s="86" t="s">
        <v>1230</v>
      </c>
      <c r="B313" s="86" t="s">
        <v>249</v>
      </c>
      <c r="C313" s="86">
        <v>2</v>
      </c>
      <c r="D313" s="121">
        <v>0</v>
      </c>
      <c r="E313" s="121">
        <v>1</v>
      </c>
      <c r="F313" s="86" t="s">
        <v>886</v>
      </c>
      <c r="G313" s="86" t="b">
        <v>0</v>
      </c>
      <c r="H313" s="86" t="b">
        <v>0</v>
      </c>
      <c r="I313" s="86" t="b">
        <v>0</v>
      </c>
      <c r="J313" s="86" t="b">
        <v>0</v>
      </c>
      <c r="K313" s="86" t="b">
        <v>0</v>
      </c>
      <c r="L313" s="86" t="b">
        <v>0</v>
      </c>
    </row>
    <row r="314" spans="1:12" ht="15">
      <c r="A314" s="86" t="s">
        <v>249</v>
      </c>
      <c r="B314" s="86" t="s">
        <v>1231</v>
      </c>
      <c r="C314" s="86">
        <v>2</v>
      </c>
      <c r="D314" s="121">
        <v>0</v>
      </c>
      <c r="E314" s="121">
        <v>1</v>
      </c>
      <c r="F314" s="86" t="s">
        <v>886</v>
      </c>
      <c r="G314" s="86" t="b">
        <v>0</v>
      </c>
      <c r="H314" s="86" t="b">
        <v>0</v>
      </c>
      <c r="I314" s="86" t="b">
        <v>0</v>
      </c>
      <c r="J314" s="86" t="b">
        <v>0</v>
      </c>
      <c r="K314" s="86" t="b">
        <v>0</v>
      </c>
      <c r="L314" s="86" t="b">
        <v>0</v>
      </c>
    </row>
    <row r="315" spans="1:12" ht="15">
      <c r="A315" s="86" t="s">
        <v>1231</v>
      </c>
      <c r="B315" s="86" t="s">
        <v>1232</v>
      </c>
      <c r="C315" s="86">
        <v>2</v>
      </c>
      <c r="D315" s="121">
        <v>0</v>
      </c>
      <c r="E315" s="121">
        <v>1.4771212547196624</v>
      </c>
      <c r="F315" s="86" t="s">
        <v>886</v>
      </c>
      <c r="G315" s="86" t="b">
        <v>0</v>
      </c>
      <c r="H315" s="86" t="b">
        <v>0</v>
      </c>
      <c r="I315" s="86" t="b">
        <v>0</v>
      </c>
      <c r="J315" s="86" t="b">
        <v>0</v>
      </c>
      <c r="K315" s="86" t="b">
        <v>0</v>
      </c>
      <c r="L315" s="86" t="b">
        <v>0</v>
      </c>
    </row>
    <row r="316" spans="1:12" ht="15">
      <c r="A316" s="86" t="s">
        <v>1232</v>
      </c>
      <c r="B316" s="86" t="s">
        <v>1233</v>
      </c>
      <c r="C316" s="86">
        <v>2</v>
      </c>
      <c r="D316" s="121">
        <v>0</v>
      </c>
      <c r="E316" s="121">
        <v>1.4771212547196624</v>
      </c>
      <c r="F316" s="86" t="s">
        <v>886</v>
      </c>
      <c r="G316" s="86" t="b">
        <v>0</v>
      </c>
      <c r="H316" s="86" t="b">
        <v>0</v>
      </c>
      <c r="I316" s="86" t="b">
        <v>0</v>
      </c>
      <c r="J316" s="86" t="b">
        <v>0</v>
      </c>
      <c r="K316" s="86" t="b">
        <v>0</v>
      </c>
      <c r="L316" s="86" t="b">
        <v>0</v>
      </c>
    </row>
    <row r="317" spans="1:12" ht="15">
      <c r="A317" s="86" t="s">
        <v>1233</v>
      </c>
      <c r="B317" s="86" t="s">
        <v>1234</v>
      </c>
      <c r="C317" s="86">
        <v>2</v>
      </c>
      <c r="D317" s="121">
        <v>0</v>
      </c>
      <c r="E317" s="121">
        <v>1.4771212547196624</v>
      </c>
      <c r="F317" s="86" t="s">
        <v>886</v>
      </c>
      <c r="G317" s="86" t="b">
        <v>0</v>
      </c>
      <c r="H317" s="86" t="b">
        <v>0</v>
      </c>
      <c r="I317" s="86" t="b">
        <v>0</v>
      </c>
      <c r="J317" s="86" t="b">
        <v>0</v>
      </c>
      <c r="K317" s="86" t="b">
        <v>0</v>
      </c>
      <c r="L317" s="86" t="b">
        <v>0</v>
      </c>
    </row>
    <row r="318" spans="1:12" ht="15">
      <c r="A318" s="86" t="s">
        <v>1234</v>
      </c>
      <c r="B318" s="86" t="s">
        <v>1235</v>
      </c>
      <c r="C318" s="86">
        <v>2</v>
      </c>
      <c r="D318" s="121">
        <v>0</v>
      </c>
      <c r="E318" s="121">
        <v>1.4771212547196624</v>
      </c>
      <c r="F318" s="86" t="s">
        <v>886</v>
      </c>
      <c r="G318" s="86" t="b">
        <v>0</v>
      </c>
      <c r="H318" s="86" t="b">
        <v>0</v>
      </c>
      <c r="I318" s="86" t="b">
        <v>0</v>
      </c>
      <c r="J318" s="86" t="b">
        <v>0</v>
      </c>
      <c r="K318" s="86" t="b">
        <v>0</v>
      </c>
      <c r="L318" s="86" t="b">
        <v>0</v>
      </c>
    </row>
    <row r="319" spans="1:12" ht="15">
      <c r="A319" s="86" t="s">
        <v>1009</v>
      </c>
      <c r="B319" s="86" t="s">
        <v>1010</v>
      </c>
      <c r="C319" s="86">
        <v>2</v>
      </c>
      <c r="D319" s="121">
        <v>0</v>
      </c>
      <c r="E319" s="121">
        <v>1.2041199826559248</v>
      </c>
      <c r="F319" s="86" t="s">
        <v>887</v>
      </c>
      <c r="G319" s="86" t="b">
        <v>0</v>
      </c>
      <c r="H319" s="86" t="b">
        <v>0</v>
      </c>
      <c r="I319" s="86" t="b">
        <v>0</v>
      </c>
      <c r="J319" s="86" t="b">
        <v>0</v>
      </c>
      <c r="K319" s="86" t="b">
        <v>0</v>
      </c>
      <c r="L319" s="86" t="b">
        <v>0</v>
      </c>
    </row>
    <row r="320" spans="1:12" ht="15">
      <c r="A320" s="86" t="s">
        <v>1010</v>
      </c>
      <c r="B320" s="86" t="s">
        <v>972</v>
      </c>
      <c r="C320" s="86">
        <v>2</v>
      </c>
      <c r="D320" s="121">
        <v>0</v>
      </c>
      <c r="E320" s="121">
        <v>1.2041199826559248</v>
      </c>
      <c r="F320" s="86" t="s">
        <v>887</v>
      </c>
      <c r="G320" s="86" t="b">
        <v>0</v>
      </c>
      <c r="H320" s="86" t="b">
        <v>0</v>
      </c>
      <c r="I320" s="86" t="b">
        <v>0</v>
      </c>
      <c r="J320" s="86" t="b">
        <v>0</v>
      </c>
      <c r="K320" s="86" t="b">
        <v>0</v>
      </c>
      <c r="L320" s="86" t="b">
        <v>0</v>
      </c>
    </row>
    <row r="321" spans="1:12" ht="15">
      <c r="A321" s="86" t="s">
        <v>972</v>
      </c>
      <c r="B321" s="86" t="s">
        <v>1011</v>
      </c>
      <c r="C321" s="86">
        <v>2</v>
      </c>
      <c r="D321" s="121">
        <v>0</v>
      </c>
      <c r="E321" s="121">
        <v>1.2041199826559248</v>
      </c>
      <c r="F321" s="86" t="s">
        <v>887</v>
      </c>
      <c r="G321" s="86" t="b">
        <v>0</v>
      </c>
      <c r="H321" s="86" t="b">
        <v>0</v>
      </c>
      <c r="I321" s="86" t="b">
        <v>0</v>
      </c>
      <c r="J321" s="86" t="b">
        <v>0</v>
      </c>
      <c r="K321" s="86" t="b">
        <v>0</v>
      </c>
      <c r="L321" s="86" t="b">
        <v>0</v>
      </c>
    </row>
    <row r="322" spans="1:12" ht="15">
      <c r="A322" s="86" t="s">
        <v>1011</v>
      </c>
      <c r="B322" s="86" t="s">
        <v>959</v>
      </c>
      <c r="C322" s="86">
        <v>2</v>
      </c>
      <c r="D322" s="121">
        <v>0</v>
      </c>
      <c r="E322" s="121">
        <v>1.2041199826559248</v>
      </c>
      <c r="F322" s="86" t="s">
        <v>887</v>
      </c>
      <c r="G322" s="86" t="b">
        <v>0</v>
      </c>
      <c r="H322" s="86" t="b">
        <v>0</v>
      </c>
      <c r="I322" s="86" t="b">
        <v>0</v>
      </c>
      <c r="J322" s="86" t="b">
        <v>0</v>
      </c>
      <c r="K322" s="86" t="b">
        <v>0</v>
      </c>
      <c r="L322" s="86" t="b">
        <v>0</v>
      </c>
    </row>
    <row r="323" spans="1:12" ht="15">
      <c r="A323" s="86" t="s">
        <v>959</v>
      </c>
      <c r="B323" s="86" t="s">
        <v>1012</v>
      </c>
      <c r="C323" s="86">
        <v>2</v>
      </c>
      <c r="D323" s="121">
        <v>0</v>
      </c>
      <c r="E323" s="121">
        <v>1.2041199826559248</v>
      </c>
      <c r="F323" s="86" t="s">
        <v>887</v>
      </c>
      <c r="G323" s="86" t="b">
        <v>0</v>
      </c>
      <c r="H323" s="86" t="b">
        <v>0</v>
      </c>
      <c r="I323" s="86" t="b">
        <v>0</v>
      </c>
      <c r="J323" s="86" t="b">
        <v>0</v>
      </c>
      <c r="K323" s="86" t="b">
        <v>0</v>
      </c>
      <c r="L323" s="86" t="b">
        <v>0</v>
      </c>
    </row>
    <row r="324" spans="1:12" ht="15">
      <c r="A324" s="86" t="s">
        <v>1012</v>
      </c>
      <c r="B324" s="86" t="s">
        <v>300</v>
      </c>
      <c r="C324" s="86">
        <v>2</v>
      </c>
      <c r="D324" s="121">
        <v>0</v>
      </c>
      <c r="E324" s="121">
        <v>1.2041199826559248</v>
      </c>
      <c r="F324" s="86" t="s">
        <v>887</v>
      </c>
      <c r="G324" s="86" t="b">
        <v>0</v>
      </c>
      <c r="H324" s="86" t="b">
        <v>0</v>
      </c>
      <c r="I324" s="86" t="b">
        <v>0</v>
      </c>
      <c r="J324" s="86" t="b">
        <v>0</v>
      </c>
      <c r="K324" s="86" t="b">
        <v>0</v>
      </c>
      <c r="L324" s="86" t="b">
        <v>0</v>
      </c>
    </row>
    <row r="325" spans="1:12" ht="15">
      <c r="A325" s="86" t="s">
        <v>300</v>
      </c>
      <c r="B325" s="86" t="s">
        <v>1013</v>
      </c>
      <c r="C325" s="86">
        <v>2</v>
      </c>
      <c r="D325" s="121">
        <v>0</v>
      </c>
      <c r="E325" s="121">
        <v>1.2041199826559248</v>
      </c>
      <c r="F325" s="86" t="s">
        <v>887</v>
      </c>
      <c r="G325" s="86" t="b">
        <v>0</v>
      </c>
      <c r="H325" s="86" t="b">
        <v>0</v>
      </c>
      <c r="I325" s="86" t="b">
        <v>0</v>
      </c>
      <c r="J325" s="86" t="b">
        <v>0</v>
      </c>
      <c r="K325" s="86" t="b">
        <v>0</v>
      </c>
      <c r="L325" s="86" t="b">
        <v>0</v>
      </c>
    </row>
    <row r="326" spans="1:12" ht="15">
      <c r="A326" s="86" t="s">
        <v>1013</v>
      </c>
      <c r="B326" s="86" t="s">
        <v>1014</v>
      </c>
      <c r="C326" s="86">
        <v>2</v>
      </c>
      <c r="D326" s="121">
        <v>0</v>
      </c>
      <c r="E326" s="121">
        <v>1.2041199826559248</v>
      </c>
      <c r="F326" s="86" t="s">
        <v>887</v>
      </c>
      <c r="G326" s="86" t="b">
        <v>0</v>
      </c>
      <c r="H326" s="86" t="b">
        <v>0</v>
      </c>
      <c r="I326" s="86" t="b">
        <v>0</v>
      </c>
      <c r="J326" s="86" t="b">
        <v>0</v>
      </c>
      <c r="K326" s="86" t="b">
        <v>0</v>
      </c>
      <c r="L326" s="86" t="b">
        <v>0</v>
      </c>
    </row>
    <row r="327" spans="1:12" ht="15">
      <c r="A327" s="86" t="s">
        <v>1014</v>
      </c>
      <c r="B327" s="86" t="s">
        <v>1015</v>
      </c>
      <c r="C327" s="86">
        <v>2</v>
      </c>
      <c r="D327" s="121">
        <v>0</v>
      </c>
      <c r="E327" s="121">
        <v>1.2041199826559248</v>
      </c>
      <c r="F327" s="86" t="s">
        <v>887</v>
      </c>
      <c r="G327" s="86" t="b">
        <v>0</v>
      </c>
      <c r="H327" s="86" t="b">
        <v>0</v>
      </c>
      <c r="I327" s="86" t="b">
        <v>0</v>
      </c>
      <c r="J327" s="86" t="b">
        <v>0</v>
      </c>
      <c r="K327" s="86" t="b">
        <v>0</v>
      </c>
      <c r="L327" s="86" t="b">
        <v>0</v>
      </c>
    </row>
    <row r="328" spans="1:12" ht="15">
      <c r="A328" s="86" t="s">
        <v>1015</v>
      </c>
      <c r="B328" s="86" t="s">
        <v>1236</v>
      </c>
      <c r="C328" s="86">
        <v>2</v>
      </c>
      <c r="D328" s="121">
        <v>0</v>
      </c>
      <c r="E328" s="121">
        <v>1.2041199826559248</v>
      </c>
      <c r="F328" s="86" t="s">
        <v>887</v>
      </c>
      <c r="G328" s="86" t="b">
        <v>0</v>
      </c>
      <c r="H328" s="86" t="b">
        <v>0</v>
      </c>
      <c r="I328" s="86" t="b">
        <v>0</v>
      </c>
      <c r="J328" s="86" t="b">
        <v>0</v>
      </c>
      <c r="K328" s="86" t="b">
        <v>0</v>
      </c>
      <c r="L328" s="86" t="b">
        <v>0</v>
      </c>
    </row>
    <row r="329" spans="1:12" ht="15">
      <c r="A329" s="86" t="s">
        <v>1236</v>
      </c>
      <c r="B329" s="86" t="s">
        <v>1237</v>
      </c>
      <c r="C329" s="86">
        <v>2</v>
      </c>
      <c r="D329" s="121">
        <v>0</v>
      </c>
      <c r="E329" s="121">
        <v>1.2041199826559248</v>
      </c>
      <c r="F329" s="86" t="s">
        <v>887</v>
      </c>
      <c r="G329" s="86" t="b">
        <v>0</v>
      </c>
      <c r="H329" s="86" t="b">
        <v>0</v>
      </c>
      <c r="I329" s="86" t="b">
        <v>0</v>
      </c>
      <c r="J329" s="86" t="b">
        <v>0</v>
      </c>
      <c r="K329" s="86" t="b">
        <v>0</v>
      </c>
      <c r="L329" s="86" t="b">
        <v>0</v>
      </c>
    </row>
    <row r="330" spans="1:12" ht="15">
      <c r="A330" s="86" t="s">
        <v>1237</v>
      </c>
      <c r="B330" s="86" t="s">
        <v>987</v>
      </c>
      <c r="C330" s="86">
        <v>2</v>
      </c>
      <c r="D330" s="121">
        <v>0</v>
      </c>
      <c r="E330" s="121">
        <v>1.2041199826559248</v>
      </c>
      <c r="F330" s="86" t="s">
        <v>887</v>
      </c>
      <c r="G330" s="86" t="b">
        <v>0</v>
      </c>
      <c r="H330" s="86" t="b">
        <v>0</v>
      </c>
      <c r="I330" s="86" t="b">
        <v>0</v>
      </c>
      <c r="J330" s="86" t="b">
        <v>0</v>
      </c>
      <c r="K330" s="86" t="b">
        <v>0</v>
      </c>
      <c r="L330" s="86" t="b">
        <v>0</v>
      </c>
    </row>
    <row r="331" spans="1:12" ht="15">
      <c r="A331" s="86" t="s">
        <v>987</v>
      </c>
      <c r="B331" s="86" t="s">
        <v>1238</v>
      </c>
      <c r="C331" s="86">
        <v>2</v>
      </c>
      <c r="D331" s="121">
        <v>0</v>
      </c>
      <c r="E331" s="121">
        <v>1.2041199826559248</v>
      </c>
      <c r="F331" s="86" t="s">
        <v>887</v>
      </c>
      <c r="G331" s="86" t="b">
        <v>0</v>
      </c>
      <c r="H331" s="86" t="b">
        <v>0</v>
      </c>
      <c r="I331" s="86" t="b">
        <v>0</v>
      </c>
      <c r="J331" s="86" t="b">
        <v>0</v>
      </c>
      <c r="K331" s="86" t="b">
        <v>0</v>
      </c>
      <c r="L331" s="86" t="b">
        <v>0</v>
      </c>
    </row>
    <row r="332" spans="1:12" ht="15">
      <c r="A332" s="86" t="s">
        <v>1238</v>
      </c>
      <c r="B332" s="86" t="s">
        <v>1239</v>
      </c>
      <c r="C332" s="86">
        <v>2</v>
      </c>
      <c r="D332" s="121">
        <v>0</v>
      </c>
      <c r="E332" s="121">
        <v>1.2041199826559248</v>
      </c>
      <c r="F332" s="86" t="s">
        <v>887</v>
      </c>
      <c r="G332" s="86" t="b">
        <v>0</v>
      </c>
      <c r="H332" s="86" t="b">
        <v>0</v>
      </c>
      <c r="I332" s="86" t="b">
        <v>0</v>
      </c>
      <c r="J332" s="86" t="b">
        <v>0</v>
      </c>
      <c r="K332" s="86" t="b">
        <v>0</v>
      </c>
      <c r="L332" s="86" t="b">
        <v>0</v>
      </c>
    </row>
    <row r="333" spans="1:12" ht="15">
      <c r="A333" s="86" t="s">
        <v>1239</v>
      </c>
      <c r="B333" s="86" t="s">
        <v>1240</v>
      </c>
      <c r="C333" s="86">
        <v>2</v>
      </c>
      <c r="D333" s="121">
        <v>0</v>
      </c>
      <c r="E333" s="121">
        <v>1.2041199826559248</v>
      </c>
      <c r="F333" s="86" t="s">
        <v>887</v>
      </c>
      <c r="G333" s="86" t="b">
        <v>0</v>
      </c>
      <c r="H333" s="86" t="b">
        <v>0</v>
      </c>
      <c r="I333" s="86" t="b">
        <v>0</v>
      </c>
      <c r="J333" s="86" t="b">
        <v>0</v>
      </c>
      <c r="K333" s="86" t="b">
        <v>0</v>
      </c>
      <c r="L333" s="86" t="b">
        <v>0</v>
      </c>
    </row>
    <row r="334" spans="1:12" ht="15">
      <c r="A334" s="86" t="s">
        <v>1240</v>
      </c>
      <c r="B334" s="86" t="s">
        <v>971</v>
      </c>
      <c r="C334" s="86">
        <v>2</v>
      </c>
      <c r="D334" s="121">
        <v>0</v>
      </c>
      <c r="E334" s="121">
        <v>1.2041199826559248</v>
      </c>
      <c r="F334" s="86" t="s">
        <v>887</v>
      </c>
      <c r="G334" s="86" t="b">
        <v>0</v>
      </c>
      <c r="H334" s="86" t="b">
        <v>0</v>
      </c>
      <c r="I334" s="86" t="b">
        <v>0</v>
      </c>
      <c r="J334" s="86" t="b">
        <v>0</v>
      </c>
      <c r="K334" s="86" t="b">
        <v>0</v>
      </c>
      <c r="L334"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1267</v>
      </c>
      <c r="B2" s="125" t="s">
        <v>1268</v>
      </c>
      <c r="C2" s="122" t="s">
        <v>1269</v>
      </c>
    </row>
    <row r="3" spans="1:3" ht="15">
      <c r="A3" s="124" t="s">
        <v>882</v>
      </c>
      <c r="B3" s="124" t="s">
        <v>882</v>
      </c>
      <c r="C3" s="34">
        <v>65</v>
      </c>
    </row>
    <row r="4" spans="1:3" ht="15">
      <c r="A4" s="124" t="s">
        <v>882</v>
      </c>
      <c r="B4" s="124" t="s">
        <v>883</v>
      </c>
      <c r="C4" s="34">
        <v>13</v>
      </c>
    </row>
    <row r="5" spans="1:3" ht="15">
      <c r="A5" s="124" t="s">
        <v>882</v>
      </c>
      <c r="B5" s="124" t="s">
        <v>886</v>
      </c>
      <c r="C5" s="34">
        <v>13</v>
      </c>
    </row>
    <row r="6" spans="1:3" ht="15">
      <c r="A6" s="124" t="s">
        <v>883</v>
      </c>
      <c r="B6" s="124" t="s">
        <v>882</v>
      </c>
      <c r="C6" s="34">
        <v>23</v>
      </c>
    </row>
    <row r="7" spans="1:3" ht="15">
      <c r="A7" s="124" t="s">
        <v>883</v>
      </c>
      <c r="B7" s="124" t="s">
        <v>883</v>
      </c>
      <c r="C7" s="34">
        <v>21</v>
      </c>
    </row>
    <row r="8" spans="1:3" ht="15">
      <c r="A8" s="124" t="s">
        <v>883</v>
      </c>
      <c r="B8" s="124" t="s">
        <v>886</v>
      </c>
      <c r="C8" s="34">
        <v>3</v>
      </c>
    </row>
    <row r="9" spans="1:3" ht="15">
      <c r="A9" s="124" t="s">
        <v>884</v>
      </c>
      <c r="B9" s="124" t="s">
        <v>884</v>
      </c>
      <c r="C9" s="34">
        <v>16</v>
      </c>
    </row>
    <row r="10" spans="1:3" ht="15">
      <c r="A10" s="124" t="s">
        <v>885</v>
      </c>
      <c r="B10" s="124" t="s">
        <v>885</v>
      </c>
      <c r="C10" s="34">
        <v>5</v>
      </c>
    </row>
    <row r="11" spans="1:3" ht="15">
      <c r="A11" s="124" t="s">
        <v>886</v>
      </c>
      <c r="B11" s="124" t="s">
        <v>886</v>
      </c>
      <c r="C11" s="34">
        <v>3</v>
      </c>
    </row>
    <row r="12" spans="1:3" ht="15">
      <c r="A12" s="124" t="s">
        <v>887</v>
      </c>
      <c r="B12" s="124" t="s">
        <v>887</v>
      </c>
      <c r="C1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1283</v>
      </c>
      <c r="B1" s="13" t="s">
        <v>17</v>
      </c>
    </row>
    <row r="2" spans="1:2" ht="15">
      <c r="A2" s="78" t="s">
        <v>1284</v>
      </c>
      <c r="B2" s="78" t="s">
        <v>1290</v>
      </c>
    </row>
    <row r="3" spans="1:2" ht="15">
      <c r="A3" s="78" t="s">
        <v>1285</v>
      </c>
      <c r="B3" s="78" t="s">
        <v>1291</v>
      </c>
    </row>
    <row r="4" spans="1:2" ht="15">
      <c r="A4" s="78" t="s">
        <v>1286</v>
      </c>
      <c r="B4" s="78" t="s">
        <v>1292</v>
      </c>
    </row>
    <row r="5" spans="1:2" ht="15">
      <c r="A5" s="78" t="s">
        <v>1287</v>
      </c>
      <c r="B5" s="78" t="s">
        <v>1293</v>
      </c>
    </row>
    <row r="6" spans="1:2" ht="15">
      <c r="A6" s="78" t="s">
        <v>1288</v>
      </c>
      <c r="B6" s="78" t="s">
        <v>1294</v>
      </c>
    </row>
    <row r="7" spans="1:2" ht="15">
      <c r="A7" s="78" t="s">
        <v>1289</v>
      </c>
      <c r="B7" s="78" t="s">
        <v>1291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1295</v>
      </c>
      <c r="B1" s="13" t="s">
        <v>34</v>
      </c>
    </row>
    <row r="2" spans="1:2" ht="15">
      <c r="A2" s="117" t="s">
        <v>235</v>
      </c>
      <c r="B2" s="78">
        <v>251.571429</v>
      </c>
    </row>
    <row r="3" spans="1:2" ht="15">
      <c r="A3" s="117" t="s">
        <v>234</v>
      </c>
      <c r="B3" s="78">
        <v>193</v>
      </c>
    </row>
    <row r="4" spans="1:2" ht="15">
      <c r="A4" s="117" t="s">
        <v>249</v>
      </c>
      <c r="B4" s="78">
        <v>148.571429</v>
      </c>
    </row>
    <row r="5" spans="1:2" ht="15">
      <c r="A5" s="117" t="s">
        <v>237</v>
      </c>
      <c r="B5" s="78">
        <v>118</v>
      </c>
    </row>
    <row r="6" spans="1:2" ht="15">
      <c r="A6" s="117" t="s">
        <v>252</v>
      </c>
      <c r="B6" s="78">
        <v>92.571429</v>
      </c>
    </row>
    <row r="7" spans="1:2" ht="15">
      <c r="A7" s="117" t="s">
        <v>241</v>
      </c>
      <c r="B7" s="78">
        <v>35.571429</v>
      </c>
    </row>
    <row r="8" spans="1:2" ht="15">
      <c r="A8" s="117" t="s">
        <v>245</v>
      </c>
      <c r="B8" s="78">
        <v>33.5</v>
      </c>
    </row>
    <row r="9" spans="1:2" ht="15">
      <c r="A9" s="117" t="s">
        <v>253</v>
      </c>
      <c r="B9" s="78">
        <v>32.571429</v>
      </c>
    </row>
    <row r="10" spans="1:2" ht="15">
      <c r="A10" s="117" t="s">
        <v>250</v>
      </c>
      <c r="B10" s="78">
        <v>32.571429</v>
      </c>
    </row>
    <row r="11" spans="1:2" ht="15">
      <c r="A11" s="117" t="s">
        <v>251</v>
      </c>
      <c r="B11" s="78">
        <v>32.571429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1306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490</v>
      </c>
      <c r="AF2" s="13" t="s">
        <v>491</v>
      </c>
      <c r="AG2" s="13" t="s">
        <v>492</v>
      </c>
      <c r="AH2" s="13" t="s">
        <v>493</v>
      </c>
      <c r="AI2" s="13" t="s">
        <v>494</v>
      </c>
      <c r="AJ2" s="13" t="s">
        <v>495</v>
      </c>
      <c r="AK2" s="13" t="s">
        <v>496</v>
      </c>
      <c r="AL2" s="13" t="s">
        <v>497</v>
      </c>
      <c r="AM2" s="13" t="s">
        <v>498</v>
      </c>
      <c r="AN2" s="13" t="s">
        <v>499</v>
      </c>
      <c r="AO2" s="13" t="s">
        <v>500</v>
      </c>
      <c r="AP2" s="13" t="s">
        <v>501</v>
      </c>
      <c r="AQ2" s="13" t="s">
        <v>502</v>
      </c>
      <c r="AR2" s="13" t="s">
        <v>503</v>
      </c>
      <c r="AS2" s="13" t="s">
        <v>504</v>
      </c>
      <c r="AT2" s="13" t="s">
        <v>194</v>
      </c>
      <c r="AU2" s="13" t="s">
        <v>505</v>
      </c>
      <c r="AV2" s="13" t="s">
        <v>506</v>
      </c>
      <c r="AW2" s="13" t="s">
        <v>507</v>
      </c>
      <c r="AX2" s="13" t="s">
        <v>508</v>
      </c>
      <c r="AY2" s="13" t="s">
        <v>509</v>
      </c>
      <c r="AZ2" s="13" t="s">
        <v>510</v>
      </c>
      <c r="BA2" s="13" t="s">
        <v>894</v>
      </c>
      <c r="BB2" s="118" t="s">
        <v>1119</v>
      </c>
      <c r="BC2" s="118" t="s">
        <v>1122</v>
      </c>
      <c r="BD2" s="118" t="s">
        <v>1123</v>
      </c>
      <c r="BE2" s="118" t="s">
        <v>1125</v>
      </c>
      <c r="BF2" s="118" t="s">
        <v>1126</v>
      </c>
      <c r="BG2" s="118" t="s">
        <v>1129</v>
      </c>
      <c r="BH2" s="118" t="s">
        <v>1133</v>
      </c>
      <c r="BI2" s="118" t="s">
        <v>1148</v>
      </c>
      <c r="BJ2" s="118" t="s">
        <v>1152</v>
      </c>
      <c r="BK2" s="118" t="s">
        <v>1163</v>
      </c>
      <c r="BL2" s="118" t="s">
        <v>1256</v>
      </c>
      <c r="BM2" s="118" t="s">
        <v>1257</v>
      </c>
      <c r="BN2" s="118" t="s">
        <v>1258</v>
      </c>
      <c r="BO2" s="118" t="s">
        <v>1259</v>
      </c>
      <c r="BP2" s="118" t="s">
        <v>1260</v>
      </c>
      <c r="BQ2" s="118" t="s">
        <v>1261</v>
      </c>
      <c r="BR2" s="118" t="s">
        <v>1262</v>
      </c>
      <c r="BS2" s="118" t="s">
        <v>1263</v>
      </c>
      <c r="BT2" s="118" t="s">
        <v>1265</v>
      </c>
      <c r="BU2" s="3"/>
      <c r="BV2" s="3"/>
    </row>
    <row r="3" spans="1:74" ht="41.45" customHeight="1">
      <c r="A3" s="64" t="s">
        <v>214</v>
      </c>
      <c r="C3" s="65"/>
      <c r="D3" s="65" t="s">
        <v>64</v>
      </c>
      <c r="E3" s="66">
        <v>163.5204793638349</v>
      </c>
      <c r="F3" s="68">
        <v>99.99287098387757</v>
      </c>
      <c r="G3" s="102" t="s">
        <v>325</v>
      </c>
      <c r="H3" s="65"/>
      <c r="I3" s="69" t="s">
        <v>214</v>
      </c>
      <c r="J3" s="70"/>
      <c r="K3" s="70"/>
      <c r="L3" s="69" t="s">
        <v>795</v>
      </c>
      <c r="M3" s="73">
        <v>3.3758634397356104</v>
      </c>
      <c r="N3" s="74">
        <v>9342.794921875</v>
      </c>
      <c r="O3" s="74">
        <v>1141.0623779296875</v>
      </c>
      <c r="P3" s="75"/>
      <c r="Q3" s="76"/>
      <c r="R3" s="76"/>
      <c r="S3" s="48"/>
      <c r="T3" s="48">
        <v>2</v>
      </c>
      <c r="U3" s="48">
        <v>1</v>
      </c>
      <c r="V3" s="49">
        <v>0</v>
      </c>
      <c r="W3" s="49">
        <v>1</v>
      </c>
      <c r="X3" s="49">
        <v>0</v>
      </c>
      <c r="Y3" s="49">
        <v>1.298231</v>
      </c>
      <c r="Z3" s="49">
        <v>0</v>
      </c>
      <c r="AA3" s="49">
        <v>0</v>
      </c>
      <c r="AB3" s="71">
        <v>3</v>
      </c>
      <c r="AC3" s="71"/>
      <c r="AD3" s="72"/>
      <c r="AE3" s="78" t="s">
        <v>511</v>
      </c>
      <c r="AF3" s="78">
        <v>348</v>
      </c>
      <c r="AG3" s="78">
        <v>199</v>
      </c>
      <c r="AH3" s="78">
        <v>606</v>
      </c>
      <c r="AI3" s="78">
        <v>699</v>
      </c>
      <c r="AJ3" s="78"/>
      <c r="AK3" s="78" t="s">
        <v>559</v>
      </c>
      <c r="AL3" s="78" t="s">
        <v>602</v>
      </c>
      <c r="AM3" s="82" t="s">
        <v>640</v>
      </c>
      <c r="AN3" s="78"/>
      <c r="AO3" s="80">
        <v>40549.301099537035</v>
      </c>
      <c r="AP3" s="82" t="s">
        <v>677</v>
      </c>
      <c r="AQ3" s="78" t="b">
        <v>0</v>
      </c>
      <c r="AR3" s="78" t="b">
        <v>0</v>
      </c>
      <c r="AS3" s="78" t="b">
        <v>1</v>
      </c>
      <c r="AT3" s="78"/>
      <c r="AU3" s="78">
        <v>10</v>
      </c>
      <c r="AV3" s="82" t="s">
        <v>717</v>
      </c>
      <c r="AW3" s="78" t="b">
        <v>0</v>
      </c>
      <c r="AX3" s="78" t="s">
        <v>746</v>
      </c>
      <c r="AY3" s="82" t="s">
        <v>747</v>
      </c>
      <c r="AZ3" s="78" t="s">
        <v>66</v>
      </c>
      <c r="BA3" s="78" t="str">
        <f>REPLACE(INDEX(GroupVertices[Group],MATCH(Vertices[[#This Row],[Vertex]],GroupVertices[Vertex],0)),1,1,"")</f>
        <v>6</v>
      </c>
      <c r="BB3" s="48" t="s">
        <v>279</v>
      </c>
      <c r="BC3" s="48" t="s">
        <v>279</v>
      </c>
      <c r="BD3" s="48" t="s">
        <v>291</v>
      </c>
      <c r="BE3" s="48" t="s">
        <v>291</v>
      </c>
      <c r="BF3" s="48" t="s">
        <v>299</v>
      </c>
      <c r="BG3" s="48" t="s">
        <v>299</v>
      </c>
      <c r="BH3" s="119" t="s">
        <v>1022</v>
      </c>
      <c r="BI3" s="119" t="s">
        <v>1022</v>
      </c>
      <c r="BJ3" s="119" t="s">
        <v>1085</v>
      </c>
      <c r="BK3" s="119" t="s">
        <v>1085</v>
      </c>
      <c r="BL3" s="119">
        <v>0</v>
      </c>
      <c r="BM3" s="123">
        <v>0</v>
      </c>
      <c r="BN3" s="119">
        <v>0</v>
      </c>
      <c r="BO3" s="123">
        <v>0</v>
      </c>
      <c r="BP3" s="119">
        <v>0</v>
      </c>
      <c r="BQ3" s="123">
        <v>0</v>
      </c>
      <c r="BR3" s="119">
        <v>24</v>
      </c>
      <c r="BS3" s="123">
        <v>100</v>
      </c>
      <c r="BT3" s="119">
        <v>24</v>
      </c>
      <c r="BU3" s="3"/>
      <c r="BV3" s="3"/>
    </row>
    <row r="4" spans="1:77" ht="41.45" customHeight="1">
      <c r="A4" s="64" t="s">
        <v>215</v>
      </c>
      <c r="C4" s="65"/>
      <c r="D4" s="65" t="s">
        <v>64</v>
      </c>
      <c r="E4" s="66">
        <v>163.06058128465028</v>
      </c>
      <c r="F4" s="68">
        <v>99.99502729122324</v>
      </c>
      <c r="G4" s="102" t="s">
        <v>326</v>
      </c>
      <c r="H4" s="65"/>
      <c r="I4" s="69" t="s">
        <v>215</v>
      </c>
      <c r="J4" s="70"/>
      <c r="K4" s="70"/>
      <c r="L4" s="69" t="s">
        <v>796</v>
      </c>
      <c r="M4" s="73">
        <v>2.6572380783340988</v>
      </c>
      <c r="N4" s="74">
        <v>8420.2109375</v>
      </c>
      <c r="O4" s="74">
        <v>1141.0623779296875</v>
      </c>
      <c r="P4" s="75"/>
      <c r="Q4" s="76"/>
      <c r="R4" s="76"/>
      <c r="S4" s="88"/>
      <c r="T4" s="48">
        <v>0</v>
      </c>
      <c r="U4" s="48">
        <v>1</v>
      </c>
      <c r="V4" s="49">
        <v>0</v>
      </c>
      <c r="W4" s="49">
        <v>1</v>
      </c>
      <c r="X4" s="49">
        <v>0</v>
      </c>
      <c r="Y4" s="49">
        <v>0.701747</v>
      </c>
      <c r="Z4" s="49">
        <v>0</v>
      </c>
      <c r="AA4" s="49">
        <v>0</v>
      </c>
      <c r="AB4" s="71">
        <v>4</v>
      </c>
      <c r="AC4" s="71"/>
      <c r="AD4" s="72"/>
      <c r="AE4" s="78" t="s">
        <v>512</v>
      </c>
      <c r="AF4" s="78">
        <v>397</v>
      </c>
      <c r="AG4" s="78">
        <v>150</v>
      </c>
      <c r="AH4" s="78">
        <v>4015</v>
      </c>
      <c r="AI4" s="78">
        <v>25</v>
      </c>
      <c r="AJ4" s="78"/>
      <c r="AK4" s="78" t="s">
        <v>560</v>
      </c>
      <c r="AL4" s="78" t="s">
        <v>603</v>
      </c>
      <c r="AM4" s="78"/>
      <c r="AN4" s="78"/>
      <c r="AO4" s="80">
        <v>40216.98113425926</v>
      </c>
      <c r="AP4" s="78"/>
      <c r="AQ4" s="78" t="b">
        <v>1</v>
      </c>
      <c r="AR4" s="78" t="b">
        <v>0</v>
      </c>
      <c r="AS4" s="78" t="b">
        <v>0</v>
      </c>
      <c r="AT4" s="78"/>
      <c r="AU4" s="78">
        <v>55</v>
      </c>
      <c r="AV4" s="82" t="s">
        <v>717</v>
      </c>
      <c r="AW4" s="78" t="b">
        <v>0</v>
      </c>
      <c r="AX4" s="78" t="s">
        <v>746</v>
      </c>
      <c r="AY4" s="82" t="s">
        <v>748</v>
      </c>
      <c r="AZ4" s="78" t="s">
        <v>66</v>
      </c>
      <c r="BA4" s="78" t="str">
        <f>REPLACE(INDEX(GroupVertices[Group],MATCH(Vertices[[#This Row],[Vertex]],GroupVertices[Vertex],0)),1,1,"")</f>
        <v>6</v>
      </c>
      <c r="BB4" s="48"/>
      <c r="BC4" s="48"/>
      <c r="BD4" s="48"/>
      <c r="BE4" s="48"/>
      <c r="BF4" s="48" t="s">
        <v>300</v>
      </c>
      <c r="BG4" s="48" t="s">
        <v>300</v>
      </c>
      <c r="BH4" s="119" t="s">
        <v>1022</v>
      </c>
      <c r="BI4" s="119" t="s">
        <v>1022</v>
      </c>
      <c r="BJ4" s="119" t="s">
        <v>1085</v>
      </c>
      <c r="BK4" s="119" t="s">
        <v>1085</v>
      </c>
      <c r="BL4" s="119">
        <v>0</v>
      </c>
      <c r="BM4" s="123">
        <v>0</v>
      </c>
      <c r="BN4" s="119">
        <v>0</v>
      </c>
      <c r="BO4" s="123">
        <v>0</v>
      </c>
      <c r="BP4" s="119">
        <v>0</v>
      </c>
      <c r="BQ4" s="123">
        <v>0</v>
      </c>
      <c r="BR4" s="119">
        <v>24</v>
      </c>
      <c r="BS4" s="123">
        <v>100</v>
      </c>
      <c r="BT4" s="119">
        <v>24</v>
      </c>
      <c r="BU4" s="2"/>
      <c r="BV4" s="3"/>
      <c r="BW4" s="3"/>
      <c r="BX4" s="3"/>
      <c r="BY4" s="3"/>
    </row>
    <row r="5" spans="1:77" ht="41.45" customHeight="1">
      <c r="A5" s="64" t="s">
        <v>216</v>
      </c>
      <c r="C5" s="65"/>
      <c r="D5" s="65" t="s">
        <v>64</v>
      </c>
      <c r="E5" s="66">
        <v>183.47442459539675</v>
      </c>
      <c r="F5" s="68">
        <v>99.89931364883874</v>
      </c>
      <c r="G5" s="102" t="s">
        <v>726</v>
      </c>
      <c r="H5" s="65"/>
      <c r="I5" s="69" t="s">
        <v>216</v>
      </c>
      <c r="J5" s="70"/>
      <c r="K5" s="70"/>
      <c r="L5" s="69" t="s">
        <v>797</v>
      </c>
      <c r="M5" s="73">
        <v>34.55540463033998</v>
      </c>
      <c r="N5" s="74">
        <v>8420.2109375</v>
      </c>
      <c r="O5" s="74">
        <v>5920.9765625</v>
      </c>
      <c r="P5" s="75"/>
      <c r="Q5" s="76"/>
      <c r="R5" s="76"/>
      <c r="S5" s="88"/>
      <c r="T5" s="48">
        <v>1</v>
      </c>
      <c r="U5" s="48">
        <v>1</v>
      </c>
      <c r="V5" s="49">
        <v>0</v>
      </c>
      <c r="W5" s="49">
        <v>0</v>
      </c>
      <c r="X5" s="49">
        <v>0</v>
      </c>
      <c r="Y5" s="49">
        <v>0.999989</v>
      </c>
      <c r="Z5" s="49">
        <v>0</v>
      </c>
      <c r="AA5" s="49" t="s">
        <v>897</v>
      </c>
      <c r="AB5" s="71">
        <v>5</v>
      </c>
      <c r="AC5" s="71"/>
      <c r="AD5" s="72"/>
      <c r="AE5" s="78" t="s">
        <v>513</v>
      </c>
      <c r="AF5" s="78">
        <v>1744</v>
      </c>
      <c r="AG5" s="78">
        <v>2325</v>
      </c>
      <c r="AH5" s="78">
        <v>4142</v>
      </c>
      <c r="AI5" s="78">
        <v>383</v>
      </c>
      <c r="AJ5" s="78"/>
      <c r="AK5" s="78" t="s">
        <v>561</v>
      </c>
      <c r="AL5" s="78" t="s">
        <v>604</v>
      </c>
      <c r="AM5" s="82" t="s">
        <v>641</v>
      </c>
      <c r="AN5" s="78"/>
      <c r="AO5" s="80">
        <v>41611.76084490741</v>
      </c>
      <c r="AP5" s="82" t="s">
        <v>678</v>
      </c>
      <c r="AQ5" s="78" t="b">
        <v>0</v>
      </c>
      <c r="AR5" s="78" t="b">
        <v>0</v>
      </c>
      <c r="AS5" s="78" t="b">
        <v>0</v>
      </c>
      <c r="AT5" s="78"/>
      <c r="AU5" s="78">
        <v>188</v>
      </c>
      <c r="AV5" s="82" t="s">
        <v>717</v>
      </c>
      <c r="AW5" s="78" t="b">
        <v>0</v>
      </c>
      <c r="AX5" s="78" t="s">
        <v>746</v>
      </c>
      <c r="AY5" s="82" t="s">
        <v>749</v>
      </c>
      <c r="AZ5" s="78" t="s">
        <v>66</v>
      </c>
      <c r="BA5" s="78" t="str">
        <f>REPLACE(INDEX(GroupVertices[Group],MATCH(Vertices[[#This Row],[Vertex]],GroupVertices[Vertex],0)),1,1,"")</f>
        <v>4</v>
      </c>
      <c r="BB5" s="48" t="s">
        <v>280</v>
      </c>
      <c r="BC5" s="48" t="s">
        <v>280</v>
      </c>
      <c r="BD5" s="48" t="s">
        <v>292</v>
      </c>
      <c r="BE5" s="48" t="s">
        <v>292</v>
      </c>
      <c r="BF5" s="48" t="s">
        <v>251</v>
      </c>
      <c r="BG5" s="48" t="s">
        <v>251</v>
      </c>
      <c r="BH5" s="119" t="s">
        <v>1134</v>
      </c>
      <c r="BI5" s="119" t="s">
        <v>1134</v>
      </c>
      <c r="BJ5" s="119" t="s">
        <v>1153</v>
      </c>
      <c r="BK5" s="119" t="s">
        <v>1153</v>
      </c>
      <c r="BL5" s="119">
        <v>0</v>
      </c>
      <c r="BM5" s="123">
        <v>0</v>
      </c>
      <c r="BN5" s="119">
        <v>0</v>
      </c>
      <c r="BO5" s="123">
        <v>0</v>
      </c>
      <c r="BP5" s="119">
        <v>0</v>
      </c>
      <c r="BQ5" s="123">
        <v>0</v>
      </c>
      <c r="BR5" s="119">
        <v>13</v>
      </c>
      <c r="BS5" s="123">
        <v>100</v>
      </c>
      <c r="BT5" s="119">
        <v>13</v>
      </c>
      <c r="BU5" s="2"/>
      <c r="BV5" s="3"/>
      <c r="BW5" s="3"/>
      <c r="BX5" s="3"/>
      <c r="BY5" s="3"/>
    </row>
    <row r="6" spans="1:77" ht="41.45" customHeight="1">
      <c r="A6" s="64" t="s">
        <v>217</v>
      </c>
      <c r="C6" s="65"/>
      <c r="D6" s="65" t="s">
        <v>64</v>
      </c>
      <c r="E6" s="66">
        <v>234.01628493027943</v>
      </c>
      <c r="F6" s="68">
        <v>99.66233987217645</v>
      </c>
      <c r="G6" s="102" t="s">
        <v>327</v>
      </c>
      <c r="H6" s="65"/>
      <c r="I6" s="69" t="s">
        <v>217</v>
      </c>
      <c r="J6" s="70"/>
      <c r="K6" s="70"/>
      <c r="L6" s="69" t="s">
        <v>798</v>
      </c>
      <c r="M6" s="73">
        <v>113.53086526599591</v>
      </c>
      <c r="N6" s="74">
        <v>355.54864501953125</v>
      </c>
      <c r="O6" s="74">
        <v>6327.26318359375</v>
      </c>
      <c r="P6" s="75"/>
      <c r="Q6" s="76"/>
      <c r="R6" s="76"/>
      <c r="S6" s="88"/>
      <c r="T6" s="48">
        <v>0</v>
      </c>
      <c r="U6" s="48">
        <v>7</v>
      </c>
      <c r="V6" s="49">
        <v>3</v>
      </c>
      <c r="W6" s="49">
        <v>0.016949</v>
      </c>
      <c r="X6" s="49">
        <v>0.035369</v>
      </c>
      <c r="Y6" s="49">
        <v>0.821572</v>
      </c>
      <c r="Z6" s="49">
        <v>0.2857142857142857</v>
      </c>
      <c r="AA6" s="49">
        <v>0</v>
      </c>
      <c r="AB6" s="71">
        <v>6</v>
      </c>
      <c r="AC6" s="71"/>
      <c r="AD6" s="72"/>
      <c r="AE6" s="78" t="s">
        <v>514</v>
      </c>
      <c r="AF6" s="78">
        <v>376</v>
      </c>
      <c r="AG6" s="78">
        <v>7710</v>
      </c>
      <c r="AH6" s="78">
        <v>452786</v>
      </c>
      <c r="AI6" s="78">
        <v>116188</v>
      </c>
      <c r="AJ6" s="78"/>
      <c r="AK6" s="82" t="s">
        <v>562</v>
      </c>
      <c r="AL6" s="78" t="s">
        <v>605</v>
      </c>
      <c r="AM6" s="82" t="s">
        <v>642</v>
      </c>
      <c r="AN6" s="78"/>
      <c r="AO6" s="80">
        <v>42444.097025462965</v>
      </c>
      <c r="AP6" s="82" t="s">
        <v>679</v>
      </c>
      <c r="AQ6" s="78" t="b">
        <v>0</v>
      </c>
      <c r="AR6" s="78" t="b">
        <v>0</v>
      </c>
      <c r="AS6" s="78" t="b">
        <v>0</v>
      </c>
      <c r="AT6" s="78"/>
      <c r="AU6" s="78">
        <v>642</v>
      </c>
      <c r="AV6" s="82" t="s">
        <v>718</v>
      </c>
      <c r="AW6" s="78" t="b">
        <v>0</v>
      </c>
      <c r="AX6" s="78" t="s">
        <v>746</v>
      </c>
      <c r="AY6" s="82" t="s">
        <v>750</v>
      </c>
      <c r="AZ6" s="78" t="s">
        <v>66</v>
      </c>
      <c r="BA6" s="78" t="str">
        <f>REPLACE(INDEX(GroupVertices[Group],MATCH(Vertices[[#This Row],[Vertex]],GroupVertices[Vertex],0)),1,1,"")</f>
        <v>1</v>
      </c>
      <c r="BB6" s="48" t="s">
        <v>281</v>
      </c>
      <c r="BC6" s="48" t="s">
        <v>281</v>
      </c>
      <c r="BD6" s="48" t="s">
        <v>293</v>
      </c>
      <c r="BE6" s="48" t="s">
        <v>293</v>
      </c>
      <c r="BF6" s="48" t="s">
        <v>251</v>
      </c>
      <c r="BG6" s="48" t="s">
        <v>251</v>
      </c>
      <c r="BH6" s="119" t="s">
        <v>1135</v>
      </c>
      <c r="BI6" s="119" t="s">
        <v>1135</v>
      </c>
      <c r="BJ6" s="119" t="s">
        <v>1080</v>
      </c>
      <c r="BK6" s="119" t="s">
        <v>1080</v>
      </c>
      <c r="BL6" s="119">
        <v>1</v>
      </c>
      <c r="BM6" s="123">
        <v>3.225806451612903</v>
      </c>
      <c r="BN6" s="119">
        <v>0</v>
      </c>
      <c r="BO6" s="123">
        <v>0</v>
      </c>
      <c r="BP6" s="119">
        <v>0</v>
      </c>
      <c r="BQ6" s="123">
        <v>0</v>
      </c>
      <c r="BR6" s="119">
        <v>30</v>
      </c>
      <c r="BS6" s="123">
        <v>96.7741935483871</v>
      </c>
      <c r="BT6" s="119">
        <v>31</v>
      </c>
      <c r="BU6" s="2"/>
      <c r="BV6" s="3"/>
      <c r="BW6" s="3"/>
      <c r="BX6" s="3"/>
      <c r="BY6" s="3"/>
    </row>
    <row r="7" spans="1:77" ht="41.45" customHeight="1">
      <c r="A7" s="64" t="s">
        <v>241</v>
      </c>
      <c r="C7" s="65"/>
      <c r="D7" s="65" t="s">
        <v>64</v>
      </c>
      <c r="E7" s="66">
        <v>647.8025424203394</v>
      </c>
      <c r="F7" s="68">
        <v>97.72223534261083</v>
      </c>
      <c r="G7" s="102" t="s">
        <v>727</v>
      </c>
      <c r="H7" s="65"/>
      <c r="I7" s="69" t="s">
        <v>241</v>
      </c>
      <c r="J7" s="70"/>
      <c r="K7" s="70"/>
      <c r="L7" s="69" t="s">
        <v>799</v>
      </c>
      <c r="M7" s="73">
        <v>760.1030348192296</v>
      </c>
      <c r="N7" s="74">
        <v>1914.828125</v>
      </c>
      <c r="O7" s="74">
        <v>4629.6513671875</v>
      </c>
      <c r="P7" s="75"/>
      <c r="Q7" s="76"/>
      <c r="R7" s="76"/>
      <c r="S7" s="88"/>
      <c r="T7" s="48">
        <v>15</v>
      </c>
      <c r="U7" s="48">
        <v>6</v>
      </c>
      <c r="V7" s="49">
        <v>35.571429</v>
      </c>
      <c r="W7" s="49">
        <v>0.022727</v>
      </c>
      <c r="X7" s="49">
        <v>0.072003</v>
      </c>
      <c r="Y7" s="49">
        <v>2.151554</v>
      </c>
      <c r="Z7" s="49">
        <v>0.24210526315789474</v>
      </c>
      <c r="AA7" s="49">
        <v>0.05</v>
      </c>
      <c r="AB7" s="71">
        <v>7</v>
      </c>
      <c r="AC7" s="71"/>
      <c r="AD7" s="72"/>
      <c r="AE7" s="78" t="s">
        <v>515</v>
      </c>
      <c r="AF7" s="78">
        <v>141</v>
      </c>
      <c r="AG7" s="78">
        <v>51797</v>
      </c>
      <c r="AH7" s="78">
        <v>24737</v>
      </c>
      <c r="AI7" s="78">
        <v>99536</v>
      </c>
      <c r="AJ7" s="78"/>
      <c r="AK7" s="78" t="s">
        <v>563</v>
      </c>
      <c r="AL7" s="78"/>
      <c r="AM7" s="82" t="s">
        <v>643</v>
      </c>
      <c r="AN7" s="78"/>
      <c r="AO7" s="80">
        <v>40423.11335648148</v>
      </c>
      <c r="AP7" s="82" t="s">
        <v>680</v>
      </c>
      <c r="AQ7" s="78" t="b">
        <v>0</v>
      </c>
      <c r="AR7" s="78" t="b">
        <v>0</v>
      </c>
      <c r="AS7" s="78" t="b">
        <v>0</v>
      </c>
      <c r="AT7" s="78"/>
      <c r="AU7" s="78">
        <v>1580</v>
      </c>
      <c r="AV7" s="82" t="s">
        <v>719</v>
      </c>
      <c r="AW7" s="78" t="b">
        <v>0</v>
      </c>
      <c r="AX7" s="78" t="s">
        <v>746</v>
      </c>
      <c r="AY7" s="82" t="s">
        <v>751</v>
      </c>
      <c r="AZ7" s="78" t="s">
        <v>66</v>
      </c>
      <c r="BA7" s="78" t="str">
        <f>REPLACE(INDEX(GroupVertices[Group],MATCH(Vertices[[#This Row],[Vertex]],GroupVertices[Vertex],0)),1,1,"")</f>
        <v>1</v>
      </c>
      <c r="BB7" s="48" t="s">
        <v>281</v>
      </c>
      <c r="BC7" s="48" t="s">
        <v>281</v>
      </c>
      <c r="BD7" s="48" t="s">
        <v>293</v>
      </c>
      <c r="BE7" s="48" t="s">
        <v>293</v>
      </c>
      <c r="BF7" s="48" t="s">
        <v>309</v>
      </c>
      <c r="BG7" s="48" t="s">
        <v>309</v>
      </c>
      <c r="BH7" s="119" t="s">
        <v>1135</v>
      </c>
      <c r="BI7" s="119" t="s">
        <v>1135</v>
      </c>
      <c r="BJ7" s="119" t="s">
        <v>1080</v>
      </c>
      <c r="BK7" s="119" t="s">
        <v>1080</v>
      </c>
      <c r="BL7" s="119">
        <v>1</v>
      </c>
      <c r="BM7" s="123">
        <v>3.225806451612903</v>
      </c>
      <c r="BN7" s="119">
        <v>0</v>
      </c>
      <c r="BO7" s="123">
        <v>0</v>
      </c>
      <c r="BP7" s="119">
        <v>0</v>
      </c>
      <c r="BQ7" s="123">
        <v>0</v>
      </c>
      <c r="BR7" s="119">
        <v>30</v>
      </c>
      <c r="BS7" s="123">
        <v>96.7741935483871</v>
      </c>
      <c r="BT7" s="119">
        <v>31</v>
      </c>
      <c r="BU7" s="2"/>
      <c r="BV7" s="3"/>
      <c r="BW7" s="3"/>
      <c r="BX7" s="3"/>
      <c r="BY7" s="3"/>
    </row>
    <row r="8" spans="1:77" ht="41.45" customHeight="1">
      <c r="A8" s="64" t="s">
        <v>249</v>
      </c>
      <c r="C8" s="65"/>
      <c r="D8" s="65" t="s">
        <v>64</v>
      </c>
      <c r="E8" s="66">
        <v>1000</v>
      </c>
      <c r="F8" s="68">
        <v>70</v>
      </c>
      <c r="G8" s="102" t="s">
        <v>728</v>
      </c>
      <c r="H8" s="65"/>
      <c r="I8" s="69" t="s">
        <v>249</v>
      </c>
      <c r="J8" s="70"/>
      <c r="K8" s="70"/>
      <c r="L8" s="69" t="s">
        <v>800</v>
      </c>
      <c r="M8" s="73">
        <v>9999</v>
      </c>
      <c r="N8" s="74">
        <v>8420.2109375</v>
      </c>
      <c r="O8" s="74">
        <v>2917.355224609375</v>
      </c>
      <c r="P8" s="75"/>
      <c r="Q8" s="76"/>
      <c r="R8" s="76"/>
      <c r="S8" s="88"/>
      <c r="T8" s="48">
        <v>18</v>
      </c>
      <c r="U8" s="48">
        <v>0</v>
      </c>
      <c r="V8" s="49">
        <v>148.571429</v>
      </c>
      <c r="W8" s="49">
        <v>0.021277</v>
      </c>
      <c r="X8" s="49">
        <v>0.055806</v>
      </c>
      <c r="Y8" s="49">
        <v>2.133292</v>
      </c>
      <c r="Z8" s="49">
        <v>0.1111111111111111</v>
      </c>
      <c r="AA8" s="49">
        <v>0</v>
      </c>
      <c r="AB8" s="71">
        <v>8</v>
      </c>
      <c r="AC8" s="71"/>
      <c r="AD8" s="72"/>
      <c r="AE8" s="78" t="s">
        <v>516</v>
      </c>
      <c r="AF8" s="78">
        <v>3136</v>
      </c>
      <c r="AG8" s="78">
        <v>681758</v>
      </c>
      <c r="AH8" s="78">
        <v>17067</v>
      </c>
      <c r="AI8" s="78">
        <v>5850</v>
      </c>
      <c r="AJ8" s="78"/>
      <c r="AK8" s="78" t="s">
        <v>564</v>
      </c>
      <c r="AL8" s="78" t="s">
        <v>606</v>
      </c>
      <c r="AM8" s="82" t="s">
        <v>644</v>
      </c>
      <c r="AN8" s="78"/>
      <c r="AO8" s="80">
        <v>39666.57982638889</v>
      </c>
      <c r="AP8" s="82" t="s">
        <v>681</v>
      </c>
      <c r="AQ8" s="78" t="b">
        <v>0</v>
      </c>
      <c r="AR8" s="78" t="b">
        <v>0</v>
      </c>
      <c r="AS8" s="78" t="b">
        <v>1</v>
      </c>
      <c r="AT8" s="78"/>
      <c r="AU8" s="78">
        <v>8627</v>
      </c>
      <c r="AV8" s="82" t="s">
        <v>717</v>
      </c>
      <c r="AW8" s="78" t="b">
        <v>1</v>
      </c>
      <c r="AX8" s="78" t="s">
        <v>746</v>
      </c>
      <c r="AY8" s="82" t="s">
        <v>752</v>
      </c>
      <c r="AZ8" s="78" t="s">
        <v>65</v>
      </c>
      <c r="BA8" s="78" t="str">
        <f>REPLACE(INDEX(GroupVertices[Group],MATCH(Vertices[[#This Row],[Vertex]],GroupVertices[Vertex],0)),1,1,"")</f>
        <v>5</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235</v>
      </c>
      <c r="C9" s="65"/>
      <c r="D9" s="65" t="s">
        <v>64</v>
      </c>
      <c r="E9" s="66">
        <v>695.9604412835303</v>
      </c>
      <c r="F9" s="68">
        <v>97.49643915912814</v>
      </c>
      <c r="G9" s="102" t="s">
        <v>346</v>
      </c>
      <c r="H9" s="65"/>
      <c r="I9" s="69" t="s">
        <v>235</v>
      </c>
      <c r="J9" s="70"/>
      <c r="K9" s="70"/>
      <c r="L9" s="69" t="s">
        <v>801</v>
      </c>
      <c r="M9" s="73">
        <v>835.3533762345593</v>
      </c>
      <c r="N9" s="74">
        <v>6393.4140625</v>
      </c>
      <c r="O9" s="74">
        <v>7028.7392578125</v>
      </c>
      <c r="P9" s="75"/>
      <c r="Q9" s="76"/>
      <c r="R9" s="76"/>
      <c r="S9" s="88"/>
      <c r="T9" s="48">
        <v>15</v>
      </c>
      <c r="U9" s="48">
        <v>12</v>
      </c>
      <c r="V9" s="49">
        <v>251.571429</v>
      </c>
      <c r="W9" s="49">
        <v>0.026316</v>
      </c>
      <c r="X9" s="49">
        <v>0.075231</v>
      </c>
      <c r="Y9" s="49">
        <v>2.817091</v>
      </c>
      <c r="Z9" s="49">
        <v>0.17028985507246377</v>
      </c>
      <c r="AA9" s="49">
        <v>0.125</v>
      </c>
      <c r="AB9" s="71">
        <v>9</v>
      </c>
      <c r="AC9" s="71"/>
      <c r="AD9" s="72"/>
      <c r="AE9" s="78" t="s">
        <v>517</v>
      </c>
      <c r="AF9" s="78">
        <v>4143</v>
      </c>
      <c r="AG9" s="78">
        <v>56928</v>
      </c>
      <c r="AH9" s="78">
        <v>17839</v>
      </c>
      <c r="AI9" s="78">
        <v>20961</v>
      </c>
      <c r="AJ9" s="78"/>
      <c r="AK9" s="78" t="s">
        <v>565</v>
      </c>
      <c r="AL9" s="78" t="s">
        <v>607</v>
      </c>
      <c r="AM9" s="82" t="s">
        <v>645</v>
      </c>
      <c r="AN9" s="78"/>
      <c r="AO9" s="80">
        <v>41619.86082175926</v>
      </c>
      <c r="AP9" s="82" t="s">
        <v>682</v>
      </c>
      <c r="AQ9" s="78" t="b">
        <v>0</v>
      </c>
      <c r="AR9" s="78" t="b">
        <v>0</v>
      </c>
      <c r="AS9" s="78" t="b">
        <v>1</v>
      </c>
      <c r="AT9" s="78"/>
      <c r="AU9" s="78">
        <v>431</v>
      </c>
      <c r="AV9" s="82" t="s">
        <v>718</v>
      </c>
      <c r="AW9" s="78" t="b">
        <v>1</v>
      </c>
      <c r="AX9" s="78" t="s">
        <v>746</v>
      </c>
      <c r="AY9" s="82" t="s">
        <v>753</v>
      </c>
      <c r="AZ9" s="78" t="s">
        <v>66</v>
      </c>
      <c r="BA9" s="78" t="str">
        <f>REPLACE(INDEX(GroupVertices[Group],MATCH(Vertices[[#This Row],[Vertex]],GroupVertices[Vertex],0)),1,1,"")</f>
        <v>2</v>
      </c>
      <c r="BB9" s="48" t="s">
        <v>1120</v>
      </c>
      <c r="BC9" s="48" t="s">
        <v>1120</v>
      </c>
      <c r="BD9" s="48" t="s">
        <v>1124</v>
      </c>
      <c r="BE9" s="48" t="s">
        <v>1124</v>
      </c>
      <c r="BF9" s="48" t="s">
        <v>1127</v>
      </c>
      <c r="BG9" s="48" t="s">
        <v>1130</v>
      </c>
      <c r="BH9" s="119" t="s">
        <v>1136</v>
      </c>
      <c r="BI9" s="119" t="s">
        <v>1149</v>
      </c>
      <c r="BJ9" s="119" t="s">
        <v>1154</v>
      </c>
      <c r="BK9" s="119" t="s">
        <v>1164</v>
      </c>
      <c r="BL9" s="119">
        <v>1</v>
      </c>
      <c r="BM9" s="123">
        <v>1.5873015873015872</v>
      </c>
      <c r="BN9" s="119">
        <v>0</v>
      </c>
      <c r="BO9" s="123">
        <v>0</v>
      </c>
      <c r="BP9" s="119">
        <v>0</v>
      </c>
      <c r="BQ9" s="123">
        <v>0</v>
      </c>
      <c r="BR9" s="119">
        <v>62</v>
      </c>
      <c r="BS9" s="123">
        <v>98.41269841269842</v>
      </c>
      <c r="BT9" s="119">
        <v>63</v>
      </c>
      <c r="BU9" s="2"/>
      <c r="BV9" s="3"/>
      <c r="BW9" s="3"/>
      <c r="BX9" s="3"/>
      <c r="BY9" s="3"/>
    </row>
    <row r="10" spans="1:77" ht="41.45" customHeight="1">
      <c r="A10" s="64" t="s">
        <v>250</v>
      </c>
      <c r="C10" s="65"/>
      <c r="D10" s="65" t="s">
        <v>64</v>
      </c>
      <c r="E10" s="66">
        <v>189.08705829646638</v>
      </c>
      <c r="F10" s="68">
        <v>99.87299789796705</v>
      </c>
      <c r="G10" s="102" t="s">
        <v>729</v>
      </c>
      <c r="H10" s="65"/>
      <c r="I10" s="69" t="s">
        <v>250</v>
      </c>
      <c r="J10" s="70"/>
      <c r="K10" s="70"/>
      <c r="L10" s="69" t="s">
        <v>802</v>
      </c>
      <c r="M10" s="73">
        <v>43.32556720417884</v>
      </c>
      <c r="N10" s="74">
        <v>1365.1036376953125</v>
      </c>
      <c r="O10" s="74">
        <v>4879.587890625</v>
      </c>
      <c r="P10" s="75"/>
      <c r="Q10" s="76"/>
      <c r="R10" s="76"/>
      <c r="S10" s="88"/>
      <c r="T10" s="48">
        <v>16</v>
      </c>
      <c r="U10" s="48">
        <v>0</v>
      </c>
      <c r="V10" s="49">
        <v>32.571429</v>
      </c>
      <c r="W10" s="49">
        <v>0.019608</v>
      </c>
      <c r="X10" s="49">
        <v>0.054955</v>
      </c>
      <c r="Y10" s="49">
        <v>1.762636</v>
      </c>
      <c r="Z10" s="49">
        <v>0.1375</v>
      </c>
      <c r="AA10" s="49">
        <v>0</v>
      </c>
      <c r="AB10" s="71">
        <v>10</v>
      </c>
      <c r="AC10" s="71"/>
      <c r="AD10" s="72"/>
      <c r="AE10" s="78" t="s">
        <v>518</v>
      </c>
      <c r="AF10" s="78">
        <v>17</v>
      </c>
      <c r="AG10" s="78">
        <v>2923</v>
      </c>
      <c r="AH10" s="78">
        <v>2401</v>
      </c>
      <c r="AI10" s="78">
        <v>1704</v>
      </c>
      <c r="AJ10" s="78"/>
      <c r="AK10" s="78" t="s">
        <v>566</v>
      </c>
      <c r="AL10" s="78" t="s">
        <v>608</v>
      </c>
      <c r="AM10" s="82" t="s">
        <v>646</v>
      </c>
      <c r="AN10" s="78"/>
      <c r="AO10" s="80">
        <v>42639.762349537035</v>
      </c>
      <c r="AP10" s="82" t="s">
        <v>683</v>
      </c>
      <c r="AQ10" s="78" t="b">
        <v>1</v>
      </c>
      <c r="AR10" s="78" t="b">
        <v>0</v>
      </c>
      <c r="AS10" s="78" t="b">
        <v>0</v>
      </c>
      <c r="AT10" s="78"/>
      <c r="AU10" s="78">
        <v>17</v>
      </c>
      <c r="AV10" s="78"/>
      <c r="AW10" s="78" t="b">
        <v>0</v>
      </c>
      <c r="AX10" s="78" t="s">
        <v>746</v>
      </c>
      <c r="AY10" s="82" t="s">
        <v>754</v>
      </c>
      <c r="AZ10" s="78" t="s">
        <v>65</v>
      </c>
      <c r="BA10" s="78" t="str">
        <f>REPLACE(INDEX(GroupVertices[Group],MATCH(Vertices[[#This Row],[Vertex]],GroupVertices[Vertex],0)),1,1,"")</f>
        <v>1</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251</v>
      </c>
      <c r="C11" s="65"/>
      <c r="D11" s="65" t="s">
        <v>64</v>
      </c>
      <c r="E11" s="66">
        <v>961.7533740269922</v>
      </c>
      <c r="F11" s="68">
        <v>96.25022553214585</v>
      </c>
      <c r="G11" s="102" t="s">
        <v>730</v>
      </c>
      <c r="H11" s="65"/>
      <c r="I11" s="69" t="s">
        <v>251</v>
      </c>
      <c r="J11" s="70"/>
      <c r="K11" s="70"/>
      <c r="L11" s="69" t="s">
        <v>803</v>
      </c>
      <c r="M11" s="73">
        <v>1250.674837653527</v>
      </c>
      <c r="N11" s="74">
        <v>2068.995849609375</v>
      </c>
      <c r="O11" s="74">
        <v>3291.16259765625</v>
      </c>
      <c r="P11" s="75"/>
      <c r="Q11" s="76"/>
      <c r="R11" s="76"/>
      <c r="S11" s="88"/>
      <c r="T11" s="48">
        <v>16</v>
      </c>
      <c r="U11" s="48">
        <v>0</v>
      </c>
      <c r="V11" s="49">
        <v>32.571429</v>
      </c>
      <c r="W11" s="49">
        <v>0.019608</v>
      </c>
      <c r="X11" s="49">
        <v>0.054955</v>
      </c>
      <c r="Y11" s="49">
        <v>1.762636</v>
      </c>
      <c r="Z11" s="49">
        <v>0.1375</v>
      </c>
      <c r="AA11" s="49">
        <v>0</v>
      </c>
      <c r="AB11" s="71">
        <v>11</v>
      </c>
      <c r="AC11" s="71"/>
      <c r="AD11" s="72"/>
      <c r="AE11" s="78" t="s">
        <v>519</v>
      </c>
      <c r="AF11" s="78">
        <v>2259</v>
      </c>
      <c r="AG11" s="78">
        <v>85247</v>
      </c>
      <c r="AH11" s="78">
        <v>92186</v>
      </c>
      <c r="AI11" s="78">
        <v>9000</v>
      </c>
      <c r="AJ11" s="78"/>
      <c r="AK11" s="78" t="s">
        <v>567</v>
      </c>
      <c r="AL11" s="78" t="s">
        <v>609</v>
      </c>
      <c r="AM11" s="78"/>
      <c r="AN11" s="78"/>
      <c r="AO11" s="80">
        <v>39595.97730324074</v>
      </c>
      <c r="AP11" s="82" t="s">
        <v>684</v>
      </c>
      <c r="AQ11" s="78" t="b">
        <v>0</v>
      </c>
      <c r="AR11" s="78" t="b">
        <v>0</v>
      </c>
      <c r="AS11" s="78" t="b">
        <v>0</v>
      </c>
      <c r="AT11" s="78"/>
      <c r="AU11" s="78">
        <v>1073</v>
      </c>
      <c r="AV11" s="82" t="s">
        <v>718</v>
      </c>
      <c r="AW11" s="78" t="b">
        <v>1</v>
      </c>
      <c r="AX11" s="78" t="s">
        <v>746</v>
      </c>
      <c r="AY11" s="82" t="s">
        <v>755</v>
      </c>
      <c r="AZ11" s="78" t="s">
        <v>65</v>
      </c>
      <c r="BA11" s="78" t="str">
        <f>REPLACE(INDEX(GroupVertices[Group],MATCH(Vertices[[#This Row],[Vertex]],GroupVertices[Vertex],0)),1,1,"")</f>
        <v>1</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252</v>
      </c>
      <c r="C12" s="65"/>
      <c r="D12" s="65" t="s">
        <v>64</v>
      </c>
      <c r="E12" s="66">
        <v>196.06061488491906</v>
      </c>
      <c r="F12" s="68">
        <v>99.84030123760307</v>
      </c>
      <c r="G12" s="102" t="s">
        <v>731</v>
      </c>
      <c r="H12" s="65"/>
      <c r="I12" s="69" t="s">
        <v>252</v>
      </c>
      <c r="J12" s="70"/>
      <c r="K12" s="70"/>
      <c r="L12" s="69" t="s">
        <v>804</v>
      </c>
      <c r="M12" s="73">
        <v>54.222274214818086</v>
      </c>
      <c r="N12" s="74">
        <v>2290.396484375</v>
      </c>
      <c r="O12" s="74">
        <v>5702.46484375</v>
      </c>
      <c r="P12" s="75"/>
      <c r="Q12" s="76"/>
      <c r="R12" s="76"/>
      <c r="S12" s="88"/>
      <c r="T12" s="48">
        <v>17</v>
      </c>
      <c r="U12" s="48">
        <v>0</v>
      </c>
      <c r="V12" s="49">
        <v>92.571429</v>
      </c>
      <c r="W12" s="49">
        <v>0.020408</v>
      </c>
      <c r="X12" s="49">
        <v>0.055342</v>
      </c>
      <c r="Y12" s="49">
        <v>1.974032</v>
      </c>
      <c r="Z12" s="49">
        <v>0.1213235294117647</v>
      </c>
      <c r="AA12" s="49">
        <v>0</v>
      </c>
      <c r="AB12" s="71">
        <v>12</v>
      </c>
      <c r="AC12" s="71"/>
      <c r="AD12" s="72"/>
      <c r="AE12" s="78" t="s">
        <v>520</v>
      </c>
      <c r="AF12" s="78">
        <v>1174</v>
      </c>
      <c r="AG12" s="78">
        <v>3666</v>
      </c>
      <c r="AH12" s="78">
        <v>9024</v>
      </c>
      <c r="AI12" s="78">
        <v>2324</v>
      </c>
      <c r="AJ12" s="78"/>
      <c r="AK12" s="78" t="s">
        <v>568</v>
      </c>
      <c r="AL12" s="78"/>
      <c r="AM12" s="82" t="s">
        <v>647</v>
      </c>
      <c r="AN12" s="78"/>
      <c r="AO12" s="80">
        <v>40379.99644675926</v>
      </c>
      <c r="AP12" s="82" t="s">
        <v>685</v>
      </c>
      <c r="AQ12" s="78" t="b">
        <v>0</v>
      </c>
      <c r="AR12" s="78" t="b">
        <v>0</v>
      </c>
      <c r="AS12" s="78" t="b">
        <v>1</v>
      </c>
      <c r="AT12" s="78"/>
      <c r="AU12" s="78">
        <v>98</v>
      </c>
      <c r="AV12" s="82" t="s">
        <v>717</v>
      </c>
      <c r="AW12" s="78" t="b">
        <v>0</v>
      </c>
      <c r="AX12" s="78" t="s">
        <v>746</v>
      </c>
      <c r="AY12" s="82" t="s">
        <v>756</v>
      </c>
      <c r="AZ12" s="78" t="s">
        <v>65</v>
      </c>
      <c r="BA12" s="78"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253</v>
      </c>
      <c r="C13" s="65"/>
      <c r="D13" s="65" t="s">
        <v>64</v>
      </c>
      <c r="E13" s="66">
        <v>336.9677549420395</v>
      </c>
      <c r="F13" s="68">
        <v>99.17963507065207</v>
      </c>
      <c r="G13" s="102" t="s">
        <v>732</v>
      </c>
      <c r="H13" s="65"/>
      <c r="I13" s="69" t="s">
        <v>253</v>
      </c>
      <c r="J13" s="70"/>
      <c r="K13" s="70"/>
      <c r="L13" s="69" t="s">
        <v>805</v>
      </c>
      <c r="M13" s="73">
        <v>274.40028545402004</v>
      </c>
      <c r="N13" s="74">
        <v>1456.6702880859375</v>
      </c>
      <c r="O13" s="74">
        <v>3365.45947265625</v>
      </c>
      <c r="P13" s="75"/>
      <c r="Q13" s="76"/>
      <c r="R13" s="76"/>
      <c r="S13" s="88"/>
      <c r="T13" s="48">
        <v>16</v>
      </c>
      <c r="U13" s="48">
        <v>0</v>
      </c>
      <c r="V13" s="49">
        <v>32.571429</v>
      </c>
      <c r="W13" s="49">
        <v>0.019608</v>
      </c>
      <c r="X13" s="49">
        <v>0.054955</v>
      </c>
      <c r="Y13" s="49">
        <v>1.762636</v>
      </c>
      <c r="Z13" s="49">
        <v>0.1375</v>
      </c>
      <c r="AA13" s="49">
        <v>0</v>
      </c>
      <c r="AB13" s="71">
        <v>13</v>
      </c>
      <c r="AC13" s="71"/>
      <c r="AD13" s="72"/>
      <c r="AE13" s="78" t="s">
        <v>521</v>
      </c>
      <c r="AF13" s="78">
        <v>613</v>
      </c>
      <c r="AG13" s="78">
        <v>18679</v>
      </c>
      <c r="AH13" s="78">
        <v>16969</v>
      </c>
      <c r="AI13" s="78">
        <v>6897</v>
      </c>
      <c r="AJ13" s="78"/>
      <c r="AK13" s="78" t="s">
        <v>569</v>
      </c>
      <c r="AL13" s="78" t="s">
        <v>610</v>
      </c>
      <c r="AM13" s="82" t="s">
        <v>648</v>
      </c>
      <c r="AN13" s="78"/>
      <c r="AO13" s="80">
        <v>39835.51337962963</v>
      </c>
      <c r="AP13" s="82" t="s">
        <v>686</v>
      </c>
      <c r="AQ13" s="78" t="b">
        <v>0</v>
      </c>
      <c r="AR13" s="78" t="b">
        <v>0</v>
      </c>
      <c r="AS13" s="78" t="b">
        <v>1</v>
      </c>
      <c r="AT13" s="78"/>
      <c r="AU13" s="78">
        <v>344</v>
      </c>
      <c r="AV13" s="82" t="s">
        <v>717</v>
      </c>
      <c r="AW13" s="78" t="b">
        <v>0</v>
      </c>
      <c r="AX13" s="78" t="s">
        <v>746</v>
      </c>
      <c r="AY13" s="82" t="s">
        <v>757</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218</v>
      </c>
      <c r="C14" s="65"/>
      <c r="D14" s="65" t="s">
        <v>64</v>
      </c>
      <c r="E14" s="66">
        <v>164.90017360138881</v>
      </c>
      <c r="F14" s="68">
        <v>99.98640206184055</v>
      </c>
      <c r="G14" s="102" t="s">
        <v>328</v>
      </c>
      <c r="H14" s="65"/>
      <c r="I14" s="69" t="s">
        <v>218</v>
      </c>
      <c r="J14" s="70"/>
      <c r="K14" s="70"/>
      <c r="L14" s="69" t="s">
        <v>806</v>
      </c>
      <c r="M14" s="73">
        <v>5.5317395239401455</v>
      </c>
      <c r="N14" s="74">
        <v>2836.19677734375</v>
      </c>
      <c r="O14" s="74">
        <v>1100.13623046875</v>
      </c>
      <c r="P14" s="75"/>
      <c r="Q14" s="76"/>
      <c r="R14" s="76"/>
      <c r="S14" s="88"/>
      <c r="T14" s="48">
        <v>0</v>
      </c>
      <c r="U14" s="48">
        <v>7</v>
      </c>
      <c r="V14" s="49">
        <v>3</v>
      </c>
      <c r="W14" s="49">
        <v>0.016949</v>
      </c>
      <c r="X14" s="49">
        <v>0.035369</v>
      </c>
      <c r="Y14" s="49">
        <v>0.821572</v>
      </c>
      <c r="Z14" s="49">
        <v>0.2857142857142857</v>
      </c>
      <c r="AA14" s="49">
        <v>0</v>
      </c>
      <c r="AB14" s="71">
        <v>14</v>
      </c>
      <c r="AC14" s="71"/>
      <c r="AD14" s="72"/>
      <c r="AE14" s="78" t="s">
        <v>522</v>
      </c>
      <c r="AF14" s="78">
        <v>320</v>
      </c>
      <c r="AG14" s="78">
        <v>346</v>
      </c>
      <c r="AH14" s="78">
        <v>638</v>
      </c>
      <c r="AI14" s="78">
        <v>1226</v>
      </c>
      <c r="AJ14" s="78"/>
      <c r="AK14" s="78" t="s">
        <v>570</v>
      </c>
      <c r="AL14" s="78" t="s">
        <v>611</v>
      </c>
      <c r="AM14" s="82" t="s">
        <v>649</v>
      </c>
      <c r="AN14" s="78"/>
      <c r="AO14" s="80">
        <v>42422.45719907407</v>
      </c>
      <c r="AP14" s="82" t="s">
        <v>687</v>
      </c>
      <c r="AQ14" s="78" t="b">
        <v>0</v>
      </c>
      <c r="AR14" s="78" t="b">
        <v>0</v>
      </c>
      <c r="AS14" s="78" t="b">
        <v>1</v>
      </c>
      <c r="AT14" s="78"/>
      <c r="AU14" s="78">
        <v>3</v>
      </c>
      <c r="AV14" s="82" t="s">
        <v>717</v>
      </c>
      <c r="AW14" s="78" t="b">
        <v>0</v>
      </c>
      <c r="AX14" s="78" t="s">
        <v>746</v>
      </c>
      <c r="AY14" s="82" t="s">
        <v>758</v>
      </c>
      <c r="AZ14" s="78" t="s">
        <v>66</v>
      </c>
      <c r="BA14" s="78" t="str">
        <f>REPLACE(INDEX(GroupVertices[Group],MATCH(Vertices[[#This Row],[Vertex]],GroupVertices[Vertex],0)),1,1,"")</f>
        <v>1</v>
      </c>
      <c r="BB14" s="48" t="s">
        <v>281</v>
      </c>
      <c r="BC14" s="48" t="s">
        <v>281</v>
      </c>
      <c r="BD14" s="48" t="s">
        <v>293</v>
      </c>
      <c r="BE14" s="48" t="s">
        <v>293</v>
      </c>
      <c r="BF14" s="48" t="s">
        <v>251</v>
      </c>
      <c r="BG14" s="48" t="s">
        <v>251</v>
      </c>
      <c r="BH14" s="119" t="s">
        <v>1135</v>
      </c>
      <c r="BI14" s="119" t="s">
        <v>1135</v>
      </c>
      <c r="BJ14" s="119" t="s">
        <v>1080</v>
      </c>
      <c r="BK14" s="119" t="s">
        <v>1080</v>
      </c>
      <c r="BL14" s="119">
        <v>1</v>
      </c>
      <c r="BM14" s="123">
        <v>3.225806451612903</v>
      </c>
      <c r="BN14" s="119">
        <v>0</v>
      </c>
      <c r="BO14" s="123">
        <v>0</v>
      </c>
      <c r="BP14" s="119">
        <v>0</v>
      </c>
      <c r="BQ14" s="123">
        <v>0</v>
      </c>
      <c r="BR14" s="119">
        <v>30</v>
      </c>
      <c r="BS14" s="123">
        <v>96.7741935483871</v>
      </c>
      <c r="BT14" s="119">
        <v>31</v>
      </c>
      <c r="BU14" s="2"/>
      <c r="BV14" s="3"/>
      <c r="BW14" s="3"/>
      <c r="BX14" s="3"/>
      <c r="BY14" s="3"/>
    </row>
    <row r="15" spans="1:77" ht="41.45" customHeight="1">
      <c r="A15" s="64" t="s">
        <v>219</v>
      </c>
      <c r="C15" s="65"/>
      <c r="D15" s="65" t="s">
        <v>64</v>
      </c>
      <c r="E15" s="66">
        <v>184.58193425547404</v>
      </c>
      <c r="F15" s="68">
        <v>99.89412090870019</v>
      </c>
      <c r="G15" s="102" t="s">
        <v>329</v>
      </c>
      <c r="H15" s="65"/>
      <c r="I15" s="69" t="s">
        <v>219</v>
      </c>
      <c r="J15" s="70"/>
      <c r="K15" s="70"/>
      <c r="L15" s="69" t="s">
        <v>807</v>
      </c>
      <c r="M15" s="73">
        <v>36.28597182718443</v>
      </c>
      <c r="N15" s="74">
        <v>476.7833557128906</v>
      </c>
      <c r="O15" s="74">
        <v>2157.099853515625</v>
      </c>
      <c r="P15" s="75"/>
      <c r="Q15" s="76"/>
      <c r="R15" s="76"/>
      <c r="S15" s="88"/>
      <c r="T15" s="48">
        <v>0</v>
      </c>
      <c r="U15" s="48">
        <v>7</v>
      </c>
      <c r="V15" s="49">
        <v>3</v>
      </c>
      <c r="W15" s="49">
        <v>0.016949</v>
      </c>
      <c r="X15" s="49">
        <v>0.035369</v>
      </c>
      <c r="Y15" s="49">
        <v>0.821572</v>
      </c>
      <c r="Z15" s="49">
        <v>0.2857142857142857</v>
      </c>
      <c r="AA15" s="49">
        <v>0</v>
      </c>
      <c r="AB15" s="71">
        <v>15</v>
      </c>
      <c r="AC15" s="71"/>
      <c r="AD15" s="72"/>
      <c r="AE15" s="78" t="s">
        <v>523</v>
      </c>
      <c r="AF15" s="78">
        <v>1328</v>
      </c>
      <c r="AG15" s="78">
        <v>2443</v>
      </c>
      <c r="AH15" s="78">
        <v>3632</v>
      </c>
      <c r="AI15" s="78">
        <v>3418</v>
      </c>
      <c r="AJ15" s="78"/>
      <c r="AK15" s="78" t="s">
        <v>571</v>
      </c>
      <c r="AL15" s="78" t="s">
        <v>612</v>
      </c>
      <c r="AM15" s="82" t="s">
        <v>650</v>
      </c>
      <c r="AN15" s="78"/>
      <c r="AO15" s="80">
        <v>41341.404074074075</v>
      </c>
      <c r="AP15" s="82" t="s">
        <v>688</v>
      </c>
      <c r="AQ15" s="78" t="b">
        <v>0</v>
      </c>
      <c r="AR15" s="78" t="b">
        <v>0</v>
      </c>
      <c r="AS15" s="78" t="b">
        <v>0</v>
      </c>
      <c r="AT15" s="78"/>
      <c r="AU15" s="78">
        <v>63</v>
      </c>
      <c r="AV15" s="82" t="s">
        <v>717</v>
      </c>
      <c r="AW15" s="78" t="b">
        <v>0</v>
      </c>
      <c r="AX15" s="78" t="s">
        <v>746</v>
      </c>
      <c r="AY15" s="82" t="s">
        <v>759</v>
      </c>
      <c r="AZ15" s="78" t="s">
        <v>66</v>
      </c>
      <c r="BA15" s="78" t="str">
        <f>REPLACE(INDEX(GroupVertices[Group],MATCH(Vertices[[#This Row],[Vertex]],GroupVertices[Vertex],0)),1,1,"")</f>
        <v>1</v>
      </c>
      <c r="BB15" s="48" t="s">
        <v>281</v>
      </c>
      <c r="BC15" s="48" t="s">
        <v>281</v>
      </c>
      <c r="BD15" s="48" t="s">
        <v>293</v>
      </c>
      <c r="BE15" s="48" t="s">
        <v>293</v>
      </c>
      <c r="BF15" s="48" t="s">
        <v>251</v>
      </c>
      <c r="BG15" s="48" t="s">
        <v>251</v>
      </c>
      <c r="BH15" s="119" t="s">
        <v>1135</v>
      </c>
      <c r="BI15" s="119" t="s">
        <v>1135</v>
      </c>
      <c r="BJ15" s="119" t="s">
        <v>1080</v>
      </c>
      <c r="BK15" s="119" t="s">
        <v>1080</v>
      </c>
      <c r="BL15" s="119">
        <v>1</v>
      </c>
      <c r="BM15" s="123">
        <v>3.225806451612903</v>
      </c>
      <c r="BN15" s="119">
        <v>0</v>
      </c>
      <c r="BO15" s="123">
        <v>0</v>
      </c>
      <c r="BP15" s="119">
        <v>0</v>
      </c>
      <c r="BQ15" s="123">
        <v>0</v>
      </c>
      <c r="BR15" s="119">
        <v>30</v>
      </c>
      <c r="BS15" s="123">
        <v>96.7741935483871</v>
      </c>
      <c r="BT15" s="119">
        <v>31</v>
      </c>
      <c r="BU15" s="2"/>
      <c r="BV15" s="3"/>
      <c r="BW15" s="3"/>
      <c r="BX15" s="3"/>
      <c r="BY15" s="3"/>
    </row>
    <row r="16" spans="1:77" ht="41.45" customHeight="1">
      <c r="A16" s="64" t="s">
        <v>220</v>
      </c>
      <c r="C16" s="65"/>
      <c r="D16" s="65" t="s">
        <v>64</v>
      </c>
      <c r="E16" s="66">
        <v>238.10843926751414</v>
      </c>
      <c r="F16" s="68">
        <v>99.64315313742719</v>
      </c>
      <c r="G16" s="102" t="s">
        <v>330</v>
      </c>
      <c r="H16" s="65"/>
      <c r="I16" s="69" t="s">
        <v>220</v>
      </c>
      <c r="J16" s="70"/>
      <c r="K16" s="70"/>
      <c r="L16" s="69" t="s">
        <v>808</v>
      </c>
      <c r="M16" s="73">
        <v>119.92516440009916</v>
      </c>
      <c r="N16" s="74">
        <v>2059.23583984375</v>
      </c>
      <c r="O16" s="74">
        <v>430.0745849609375</v>
      </c>
      <c r="P16" s="75"/>
      <c r="Q16" s="76"/>
      <c r="R16" s="76"/>
      <c r="S16" s="88"/>
      <c r="T16" s="48">
        <v>0</v>
      </c>
      <c r="U16" s="48">
        <v>7</v>
      </c>
      <c r="V16" s="49">
        <v>3</v>
      </c>
      <c r="W16" s="49">
        <v>0.016949</v>
      </c>
      <c r="X16" s="49">
        <v>0.035369</v>
      </c>
      <c r="Y16" s="49">
        <v>0.821572</v>
      </c>
      <c r="Z16" s="49">
        <v>0.2857142857142857</v>
      </c>
      <c r="AA16" s="49">
        <v>0</v>
      </c>
      <c r="AB16" s="71">
        <v>16</v>
      </c>
      <c r="AC16" s="71"/>
      <c r="AD16" s="72"/>
      <c r="AE16" s="78" t="s">
        <v>524</v>
      </c>
      <c r="AF16" s="78">
        <v>4680</v>
      </c>
      <c r="AG16" s="78">
        <v>8146</v>
      </c>
      <c r="AH16" s="78">
        <v>492830</v>
      </c>
      <c r="AI16" s="78">
        <v>986</v>
      </c>
      <c r="AJ16" s="78"/>
      <c r="AK16" s="78" t="s">
        <v>572</v>
      </c>
      <c r="AL16" s="78" t="s">
        <v>613</v>
      </c>
      <c r="AM16" s="82" t="s">
        <v>651</v>
      </c>
      <c r="AN16" s="78"/>
      <c r="AO16" s="80">
        <v>42060.057546296295</v>
      </c>
      <c r="AP16" s="82" t="s">
        <v>689</v>
      </c>
      <c r="AQ16" s="78" t="b">
        <v>1</v>
      </c>
      <c r="AR16" s="78" t="b">
        <v>0</v>
      </c>
      <c r="AS16" s="78" t="b">
        <v>0</v>
      </c>
      <c r="AT16" s="78"/>
      <c r="AU16" s="78">
        <v>0</v>
      </c>
      <c r="AV16" s="82" t="s">
        <v>717</v>
      </c>
      <c r="AW16" s="78" t="b">
        <v>0</v>
      </c>
      <c r="AX16" s="78" t="s">
        <v>746</v>
      </c>
      <c r="AY16" s="82" t="s">
        <v>760</v>
      </c>
      <c r="AZ16" s="78" t="s">
        <v>66</v>
      </c>
      <c r="BA16" s="78" t="str">
        <f>REPLACE(INDEX(GroupVertices[Group],MATCH(Vertices[[#This Row],[Vertex]],GroupVertices[Vertex],0)),1,1,"")</f>
        <v>1</v>
      </c>
      <c r="BB16" s="48" t="s">
        <v>281</v>
      </c>
      <c r="BC16" s="48" t="s">
        <v>281</v>
      </c>
      <c r="BD16" s="48" t="s">
        <v>293</v>
      </c>
      <c r="BE16" s="48" t="s">
        <v>293</v>
      </c>
      <c r="BF16" s="48" t="s">
        <v>251</v>
      </c>
      <c r="BG16" s="48" t="s">
        <v>251</v>
      </c>
      <c r="BH16" s="119" t="s">
        <v>1135</v>
      </c>
      <c r="BI16" s="119" t="s">
        <v>1135</v>
      </c>
      <c r="BJ16" s="119" t="s">
        <v>1080</v>
      </c>
      <c r="BK16" s="119" t="s">
        <v>1080</v>
      </c>
      <c r="BL16" s="119">
        <v>1</v>
      </c>
      <c r="BM16" s="123">
        <v>3.225806451612903</v>
      </c>
      <c r="BN16" s="119">
        <v>0</v>
      </c>
      <c r="BO16" s="123">
        <v>0</v>
      </c>
      <c r="BP16" s="119">
        <v>0</v>
      </c>
      <c r="BQ16" s="123">
        <v>0</v>
      </c>
      <c r="BR16" s="119">
        <v>30</v>
      </c>
      <c r="BS16" s="123">
        <v>96.7741935483871</v>
      </c>
      <c r="BT16" s="119">
        <v>31</v>
      </c>
      <c r="BU16" s="2"/>
      <c r="BV16" s="3"/>
      <c r="BW16" s="3"/>
      <c r="BX16" s="3"/>
      <c r="BY16" s="3"/>
    </row>
    <row r="17" spans="1:77" ht="41.45" customHeight="1">
      <c r="A17" s="64" t="s">
        <v>221</v>
      </c>
      <c r="C17" s="65"/>
      <c r="D17" s="65" t="s">
        <v>64</v>
      </c>
      <c r="E17" s="66">
        <v>167.89420395363163</v>
      </c>
      <c r="F17" s="68">
        <v>99.97236406095749</v>
      </c>
      <c r="G17" s="102" t="s">
        <v>331</v>
      </c>
      <c r="H17" s="65"/>
      <c r="I17" s="69" t="s">
        <v>221</v>
      </c>
      <c r="J17" s="70"/>
      <c r="K17" s="70"/>
      <c r="L17" s="69" t="s">
        <v>809</v>
      </c>
      <c r="M17" s="73">
        <v>10.210137284901007</v>
      </c>
      <c r="N17" s="74">
        <v>2341.168701171875</v>
      </c>
      <c r="O17" s="74">
        <v>8247.0927734375</v>
      </c>
      <c r="P17" s="75"/>
      <c r="Q17" s="76"/>
      <c r="R17" s="76"/>
      <c r="S17" s="88"/>
      <c r="T17" s="48">
        <v>0</v>
      </c>
      <c r="U17" s="48">
        <v>7</v>
      </c>
      <c r="V17" s="49">
        <v>3</v>
      </c>
      <c r="W17" s="49">
        <v>0.016949</v>
      </c>
      <c r="X17" s="49">
        <v>0.035369</v>
      </c>
      <c r="Y17" s="49">
        <v>0.821572</v>
      </c>
      <c r="Z17" s="49">
        <v>0.2857142857142857</v>
      </c>
      <c r="AA17" s="49">
        <v>0</v>
      </c>
      <c r="AB17" s="71">
        <v>17</v>
      </c>
      <c r="AC17" s="71"/>
      <c r="AD17" s="72"/>
      <c r="AE17" s="78" t="s">
        <v>525</v>
      </c>
      <c r="AF17" s="78">
        <v>1617</v>
      </c>
      <c r="AG17" s="78">
        <v>665</v>
      </c>
      <c r="AH17" s="78">
        <v>6832</v>
      </c>
      <c r="AI17" s="78">
        <v>5633</v>
      </c>
      <c r="AJ17" s="78"/>
      <c r="AK17" s="78" t="s">
        <v>573</v>
      </c>
      <c r="AL17" s="78"/>
      <c r="AM17" s="78"/>
      <c r="AN17" s="78"/>
      <c r="AO17" s="80">
        <v>40222.907164351855</v>
      </c>
      <c r="AP17" s="82" t="s">
        <v>690</v>
      </c>
      <c r="AQ17" s="78" t="b">
        <v>0</v>
      </c>
      <c r="AR17" s="78" t="b">
        <v>0</v>
      </c>
      <c r="AS17" s="78" t="b">
        <v>0</v>
      </c>
      <c r="AT17" s="78"/>
      <c r="AU17" s="78">
        <v>49</v>
      </c>
      <c r="AV17" s="82" t="s">
        <v>720</v>
      </c>
      <c r="AW17" s="78" t="b">
        <v>0</v>
      </c>
      <c r="AX17" s="78" t="s">
        <v>746</v>
      </c>
      <c r="AY17" s="82" t="s">
        <v>761</v>
      </c>
      <c r="AZ17" s="78" t="s">
        <v>66</v>
      </c>
      <c r="BA17" s="78" t="str">
        <f>REPLACE(INDEX(GroupVertices[Group],MATCH(Vertices[[#This Row],[Vertex]],GroupVertices[Vertex],0)),1,1,"")</f>
        <v>1</v>
      </c>
      <c r="BB17" s="48" t="s">
        <v>281</v>
      </c>
      <c r="BC17" s="48" t="s">
        <v>281</v>
      </c>
      <c r="BD17" s="48" t="s">
        <v>293</v>
      </c>
      <c r="BE17" s="48" t="s">
        <v>293</v>
      </c>
      <c r="BF17" s="48" t="s">
        <v>251</v>
      </c>
      <c r="BG17" s="48" t="s">
        <v>251</v>
      </c>
      <c r="BH17" s="119" t="s">
        <v>1135</v>
      </c>
      <c r="BI17" s="119" t="s">
        <v>1135</v>
      </c>
      <c r="BJ17" s="119" t="s">
        <v>1080</v>
      </c>
      <c r="BK17" s="119" t="s">
        <v>1080</v>
      </c>
      <c r="BL17" s="119">
        <v>1</v>
      </c>
      <c r="BM17" s="123">
        <v>3.225806451612903</v>
      </c>
      <c r="BN17" s="119">
        <v>0</v>
      </c>
      <c r="BO17" s="123">
        <v>0</v>
      </c>
      <c r="BP17" s="119">
        <v>0</v>
      </c>
      <c r="BQ17" s="123">
        <v>0</v>
      </c>
      <c r="BR17" s="119">
        <v>30</v>
      </c>
      <c r="BS17" s="123">
        <v>96.7741935483871</v>
      </c>
      <c r="BT17" s="119">
        <v>31</v>
      </c>
      <c r="BU17" s="2"/>
      <c r="BV17" s="3"/>
      <c r="BW17" s="3"/>
      <c r="BX17" s="3"/>
      <c r="BY17" s="3"/>
    </row>
    <row r="18" spans="1:77" ht="41.45" customHeight="1">
      <c r="A18" s="64" t="s">
        <v>222</v>
      </c>
      <c r="C18" s="65"/>
      <c r="D18" s="65" t="s">
        <v>64</v>
      </c>
      <c r="E18" s="66">
        <v>170.0998375987008</v>
      </c>
      <c r="F18" s="68">
        <v>99.96202258695273</v>
      </c>
      <c r="G18" s="102" t="s">
        <v>332</v>
      </c>
      <c r="H18" s="65"/>
      <c r="I18" s="69" t="s">
        <v>222</v>
      </c>
      <c r="J18" s="70"/>
      <c r="K18" s="70"/>
      <c r="L18" s="69" t="s">
        <v>810</v>
      </c>
      <c r="M18" s="73">
        <v>13.65660585488785</v>
      </c>
      <c r="N18" s="74">
        <v>1549.4061279296875</v>
      </c>
      <c r="O18" s="74">
        <v>8565.1875</v>
      </c>
      <c r="P18" s="75"/>
      <c r="Q18" s="76"/>
      <c r="R18" s="76"/>
      <c r="S18" s="88"/>
      <c r="T18" s="48">
        <v>0</v>
      </c>
      <c r="U18" s="48">
        <v>7</v>
      </c>
      <c r="V18" s="49">
        <v>3</v>
      </c>
      <c r="W18" s="49">
        <v>0.016949</v>
      </c>
      <c r="X18" s="49">
        <v>0.035369</v>
      </c>
      <c r="Y18" s="49">
        <v>0.821572</v>
      </c>
      <c r="Z18" s="49">
        <v>0.2857142857142857</v>
      </c>
      <c r="AA18" s="49">
        <v>0</v>
      </c>
      <c r="AB18" s="71">
        <v>18</v>
      </c>
      <c r="AC18" s="71"/>
      <c r="AD18" s="72"/>
      <c r="AE18" s="78" t="s">
        <v>526</v>
      </c>
      <c r="AF18" s="78">
        <v>152</v>
      </c>
      <c r="AG18" s="78">
        <v>900</v>
      </c>
      <c r="AH18" s="78">
        <v>8349</v>
      </c>
      <c r="AI18" s="78">
        <v>1183</v>
      </c>
      <c r="AJ18" s="78"/>
      <c r="AK18" s="78" t="s">
        <v>574</v>
      </c>
      <c r="AL18" s="78" t="s">
        <v>614</v>
      </c>
      <c r="AM18" s="82" t="s">
        <v>652</v>
      </c>
      <c r="AN18" s="78"/>
      <c r="AO18" s="80">
        <v>40099.96790509259</v>
      </c>
      <c r="AP18" s="82" t="s">
        <v>691</v>
      </c>
      <c r="AQ18" s="78" t="b">
        <v>0</v>
      </c>
      <c r="AR18" s="78" t="b">
        <v>0</v>
      </c>
      <c r="AS18" s="78" t="b">
        <v>1</v>
      </c>
      <c r="AT18" s="78"/>
      <c r="AU18" s="78">
        <v>62</v>
      </c>
      <c r="AV18" s="82" t="s">
        <v>721</v>
      </c>
      <c r="AW18" s="78" t="b">
        <v>0</v>
      </c>
      <c r="AX18" s="78" t="s">
        <v>746</v>
      </c>
      <c r="AY18" s="82" t="s">
        <v>762</v>
      </c>
      <c r="AZ18" s="78" t="s">
        <v>66</v>
      </c>
      <c r="BA18" s="78" t="str">
        <f>REPLACE(INDEX(GroupVertices[Group],MATCH(Vertices[[#This Row],[Vertex]],GroupVertices[Vertex],0)),1,1,"")</f>
        <v>1</v>
      </c>
      <c r="BB18" s="48" t="s">
        <v>281</v>
      </c>
      <c r="BC18" s="48" t="s">
        <v>281</v>
      </c>
      <c r="BD18" s="48" t="s">
        <v>293</v>
      </c>
      <c r="BE18" s="48" t="s">
        <v>293</v>
      </c>
      <c r="BF18" s="48" t="s">
        <v>251</v>
      </c>
      <c r="BG18" s="48" t="s">
        <v>251</v>
      </c>
      <c r="BH18" s="119" t="s">
        <v>1135</v>
      </c>
      <c r="BI18" s="119" t="s">
        <v>1135</v>
      </c>
      <c r="BJ18" s="119" t="s">
        <v>1080</v>
      </c>
      <c r="BK18" s="119" t="s">
        <v>1080</v>
      </c>
      <c r="BL18" s="119">
        <v>1</v>
      </c>
      <c r="BM18" s="123">
        <v>3.225806451612903</v>
      </c>
      <c r="BN18" s="119">
        <v>0</v>
      </c>
      <c r="BO18" s="123">
        <v>0</v>
      </c>
      <c r="BP18" s="119">
        <v>0</v>
      </c>
      <c r="BQ18" s="123">
        <v>0</v>
      </c>
      <c r="BR18" s="119">
        <v>30</v>
      </c>
      <c r="BS18" s="123">
        <v>96.7741935483871</v>
      </c>
      <c r="BT18" s="119">
        <v>31</v>
      </c>
      <c r="BU18" s="2"/>
      <c r="BV18" s="3"/>
      <c r="BW18" s="3"/>
      <c r="BX18" s="3"/>
      <c r="BY18" s="3"/>
    </row>
    <row r="19" spans="1:77" ht="41.45" customHeight="1">
      <c r="A19" s="64" t="s">
        <v>223</v>
      </c>
      <c r="C19" s="65"/>
      <c r="D19" s="65" t="s">
        <v>64</v>
      </c>
      <c r="E19" s="66">
        <v>165.03157305258443</v>
      </c>
      <c r="F19" s="68">
        <v>99.9857859740275</v>
      </c>
      <c r="G19" s="102" t="s">
        <v>333</v>
      </c>
      <c r="H19" s="65"/>
      <c r="I19" s="69" t="s">
        <v>223</v>
      </c>
      <c r="J19" s="70"/>
      <c r="K19" s="70"/>
      <c r="L19" s="69" t="s">
        <v>811</v>
      </c>
      <c r="M19" s="73">
        <v>5.737061055769149</v>
      </c>
      <c r="N19" s="74">
        <v>213.88372802734375</v>
      </c>
      <c r="O19" s="74">
        <v>4261.81494140625</v>
      </c>
      <c r="P19" s="75"/>
      <c r="Q19" s="76"/>
      <c r="R19" s="76"/>
      <c r="S19" s="88"/>
      <c r="T19" s="48">
        <v>0</v>
      </c>
      <c r="U19" s="48">
        <v>7</v>
      </c>
      <c r="V19" s="49">
        <v>3</v>
      </c>
      <c r="W19" s="49">
        <v>0.016949</v>
      </c>
      <c r="X19" s="49">
        <v>0.035369</v>
      </c>
      <c r="Y19" s="49">
        <v>0.821572</v>
      </c>
      <c r="Z19" s="49">
        <v>0.2857142857142857</v>
      </c>
      <c r="AA19" s="49">
        <v>0</v>
      </c>
      <c r="AB19" s="71">
        <v>19</v>
      </c>
      <c r="AC19" s="71"/>
      <c r="AD19" s="72"/>
      <c r="AE19" s="78" t="s">
        <v>527</v>
      </c>
      <c r="AF19" s="78">
        <v>116</v>
      </c>
      <c r="AG19" s="78">
        <v>360</v>
      </c>
      <c r="AH19" s="78">
        <v>138</v>
      </c>
      <c r="AI19" s="78">
        <v>224</v>
      </c>
      <c r="AJ19" s="78"/>
      <c r="AK19" s="78" t="s">
        <v>575</v>
      </c>
      <c r="AL19" s="78" t="s">
        <v>615</v>
      </c>
      <c r="AM19" s="82" t="s">
        <v>653</v>
      </c>
      <c r="AN19" s="78"/>
      <c r="AO19" s="80">
        <v>42498.42797453704</v>
      </c>
      <c r="AP19" s="82" t="s">
        <v>692</v>
      </c>
      <c r="AQ19" s="78" t="b">
        <v>0</v>
      </c>
      <c r="AR19" s="78" t="b">
        <v>0</v>
      </c>
      <c r="AS19" s="78" t="b">
        <v>0</v>
      </c>
      <c r="AT19" s="78"/>
      <c r="AU19" s="78">
        <v>9</v>
      </c>
      <c r="AV19" s="82" t="s">
        <v>717</v>
      </c>
      <c r="AW19" s="78" t="b">
        <v>0</v>
      </c>
      <c r="AX19" s="78" t="s">
        <v>746</v>
      </c>
      <c r="AY19" s="82" t="s">
        <v>763</v>
      </c>
      <c r="AZ19" s="78" t="s">
        <v>66</v>
      </c>
      <c r="BA19" s="78" t="str">
        <f>REPLACE(INDEX(GroupVertices[Group],MATCH(Vertices[[#This Row],[Vertex]],GroupVertices[Vertex],0)),1,1,"")</f>
        <v>1</v>
      </c>
      <c r="BB19" s="48" t="s">
        <v>281</v>
      </c>
      <c r="BC19" s="48" t="s">
        <v>281</v>
      </c>
      <c r="BD19" s="48" t="s">
        <v>293</v>
      </c>
      <c r="BE19" s="48" t="s">
        <v>293</v>
      </c>
      <c r="BF19" s="48" t="s">
        <v>251</v>
      </c>
      <c r="BG19" s="48" t="s">
        <v>251</v>
      </c>
      <c r="BH19" s="119" t="s">
        <v>1135</v>
      </c>
      <c r="BI19" s="119" t="s">
        <v>1135</v>
      </c>
      <c r="BJ19" s="119" t="s">
        <v>1080</v>
      </c>
      <c r="BK19" s="119" t="s">
        <v>1080</v>
      </c>
      <c r="BL19" s="119">
        <v>1</v>
      </c>
      <c r="BM19" s="123">
        <v>3.225806451612903</v>
      </c>
      <c r="BN19" s="119">
        <v>0</v>
      </c>
      <c r="BO19" s="123">
        <v>0</v>
      </c>
      <c r="BP19" s="119">
        <v>0</v>
      </c>
      <c r="BQ19" s="123">
        <v>0</v>
      </c>
      <c r="BR19" s="119">
        <v>30</v>
      </c>
      <c r="BS19" s="123">
        <v>96.7741935483871</v>
      </c>
      <c r="BT19" s="119">
        <v>31</v>
      </c>
      <c r="BU19" s="2"/>
      <c r="BV19" s="3"/>
      <c r="BW19" s="3"/>
      <c r="BX19" s="3"/>
      <c r="BY19" s="3"/>
    </row>
    <row r="20" spans="1:77" ht="41.45" customHeight="1">
      <c r="A20" s="64" t="s">
        <v>224</v>
      </c>
      <c r="C20" s="65"/>
      <c r="D20" s="65" t="s">
        <v>64</v>
      </c>
      <c r="E20" s="66">
        <v>162</v>
      </c>
      <c r="F20" s="68">
        <v>100</v>
      </c>
      <c r="G20" s="102" t="s">
        <v>334</v>
      </c>
      <c r="H20" s="65"/>
      <c r="I20" s="69" t="s">
        <v>224</v>
      </c>
      <c r="J20" s="70"/>
      <c r="K20" s="70"/>
      <c r="L20" s="69" t="s">
        <v>812</v>
      </c>
      <c r="M20" s="73">
        <v>1</v>
      </c>
      <c r="N20" s="74">
        <v>3343.413330078125</v>
      </c>
      <c r="O20" s="74">
        <v>2570.345703125</v>
      </c>
      <c r="P20" s="75"/>
      <c r="Q20" s="76"/>
      <c r="R20" s="76"/>
      <c r="S20" s="88"/>
      <c r="T20" s="48">
        <v>0</v>
      </c>
      <c r="U20" s="48">
        <v>7</v>
      </c>
      <c r="V20" s="49">
        <v>3</v>
      </c>
      <c r="W20" s="49">
        <v>0.016949</v>
      </c>
      <c r="X20" s="49">
        <v>0.035369</v>
      </c>
      <c r="Y20" s="49">
        <v>0.821572</v>
      </c>
      <c r="Z20" s="49">
        <v>0.2857142857142857</v>
      </c>
      <c r="AA20" s="49">
        <v>0</v>
      </c>
      <c r="AB20" s="71">
        <v>20</v>
      </c>
      <c r="AC20" s="71"/>
      <c r="AD20" s="72"/>
      <c r="AE20" s="78" t="s">
        <v>528</v>
      </c>
      <c r="AF20" s="78">
        <v>56</v>
      </c>
      <c r="AG20" s="78">
        <v>37</v>
      </c>
      <c r="AH20" s="78">
        <v>311</v>
      </c>
      <c r="AI20" s="78">
        <v>460</v>
      </c>
      <c r="AJ20" s="78"/>
      <c r="AK20" s="78" t="s">
        <v>576</v>
      </c>
      <c r="AL20" s="78" t="s">
        <v>616</v>
      </c>
      <c r="AM20" s="82" t="s">
        <v>654</v>
      </c>
      <c r="AN20" s="78"/>
      <c r="AO20" s="80">
        <v>43717.568553240744</v>
      </c>
      <c r="AP20" s="82" t="s">
        <v>693</v>
      </c>
      <c r="AQ20" s="78" t="b">
        <v>1</v>
      </c>
      <c r="AR20" s="78" t="b">
        <v>0</v>
      </c>
      <c r="AS20" s="78" t="b">
        <v>0</v>
      </c>
      <c r="AT20" s="78"/>
      <c r="AU20" s="78">
        <v>1</v>
      </c>
      <c r="AV20" s="78"/>
      <c r="AW20" s="78" t="b">
        <v>0</v>
      </c>
      <c r="AX20" s="78" t="s">
        <v>746</v>
      </c>
      <c r="AY20" s="82" t="s">
        <v>764</v>
      </c>
      <c r="AZ20" s="78" t="s">
        <v>66</v>
      </c>
      <c r="BA20" s="78" t="str">
        <f>REPLACE(INDEX(GroupVertices[Group],MATCH(Vertices[[#This Row],[Vertex]],GroupVertices[Vertex],0)),1,1,"")</f>
        <v>1</v>
      </c>
      <c r="BB20" s="48" t="s">
        <v>281</v>
      </c>
      <c r="BC20" s="48" t="s">
        <v>281</v>
      </c>
      <c r="BD20" s="48" t="s">
        <v>293</v>
      </c>
      <c r="BE20" s="48" t="s">
        <v>293</v>
      </c>
      <c r="BF20" s="48" t="s">
        <v>251</v>
      </c>
      <c r="BG20" s="48" t="s">
        <v>251</v>
      </c>
      <c r="BH20" s="119" t="s">
        <v>1135</v>
      </c>
      <c r="BI20" s="119" t="s">
        <v>1135</v>
      </c>
      <c r="BJ20" s="119" t="s">
        <v>1080</v>
      </c>
      <c r="BK20" s="119" t="s">
        <v>1080</v>
      </c>
      <c r="BL20" s="119">
        <v>1</v>
      </c>
      <c r="BM20" s="123">
        <v>3.225806451612903</v>
      </c>
      <c r="BN20" s="119">
        <v>0</v>
      </c>
      <c r="BO20" s="123">
        <v>0</v>
      </c>
      <c r="BP20" s="119">
        <v>0</v>
      </c>
      <c r="BQ20" s="123">
        <v>0</v>
      </c>
      <c r="BR20" s="119">
        <v>30</v>
      </c>
      <c r="BS20" s="123">
        <v>96.7741935483871</v>
      </c>
      <c r="BT20" s="119">
        <v>31</v>
      </c>
      <c r="BU20" s="2"/>
      <c r="BV20" s="3"/>
      <c r="BW20" s="3"/>
      <c r="BX20" s="3"/>
      <c r="BY20" s="3"/>
    </row>
    <row r="21" spans="1:77" ht="41.45" customHeight="1">
      <c r="A21" s="64" t="s">
        <v>225</v>
      </c>
      <c r="C21" s="65"/>
      <c r="D21" s="65" t="s">
        <v>64</v>
      </c>
      <c r="E21" s="66">
        <v>183.01452651621213</v>
      </c>
      <c r="F21" s="68">
        <v>99.90146995618443</v>
      </c>
      <c r="G21" s="102" t="s">
        <v>335</v>
      </c>
      <c r="H21" s="65"/>
      <c r="I21" s="69" t="s">
        <v>225</v>
      </c>
      <c r="J21" s="70"/>
      <c r="K21" s="70"/>
      <c r="L21" s="69" t="s">
        <v>813</v>
      </c>
      <c r="M21" s="73">
        <v>33.836779268938464</v>
      </c>
      <c r="N21" s="74">
        <v>3247.28466796875</v>
      </c>
      <c r="O21" s="74">
        <v>6315.4794921875</v>
      </c>
      <c r="P21" s="75"/>
      <c r="Q21" s="76"/>
      <c r="R21" s="76"/>
      <c r="S21" s="88"/>
      <c r="T21" s="48">
        <v>0</v>
      </c>
      <c r="U21" s="48">
        <v>7</v>
      </c>
      <c r="V21" s="49">
        <v>3</v>
      </c>
      <c r="W21" s="49">
        <v>0.016949</v>
      </c>
      <c r="X21" s="49">
        <v>0.035369</v>
      </c>
      <c r="Y21" s="49">
        <v>0.821572</v>
      </c>
      <c r="Z21" s="49">
        <v>0.2857142857142857</v>
      </c>
      <c r="AA21" s="49">
        <v>0</v>
      </c>
      <c r="AB21" s="71">
        <v>21</v>
      </c>
      <c r="AC21" s="71"/>
      <c r="AD21" s="72"/>
      <c r="AE21" s="78" t="s">
        <v>529</v>
      </c>
      <c r="AF21" s="78">
        <v>300</v>
      </c>
      <c r="AG21" s="78">
        <v>2276</v>
      </c>
      <c r="AH21" s="78">
        <v>6586</v>
      </c>
      <c r="AI21" s="78">
        <v>14221</v>
      </c>
      <c r="AJ21" s="78"/>
      <c r="AK21" s="78" t="s">
        <v>577</v>
      </c>
      <c r="AL21" s="78" t="s">
        <v>617</v>
      </c>
      <c r="AM21" s="82" t="s">
        <v>655</v>
      </c>
      <c r="AN21" s="78"/>
      <c r="AO21" s="80">
        <v>42105.418032407404</v>
      </c>
      <c r="AP21" s="82" t="s">
        <v>694</v>
      </c>
      <c r="AQ21" s="78" t="b">
        <v>0</v>
      </c>
      <c r="AR21" s="78" t="b">
        <v>0</v>
      </c>
      <c r="AS21" s="78" t="b">
        <v>1</v>
      </c>
      <c r="AT21" s="78"/>
      <c r="AU21" s="78">
        <v>39</v>
      </c>
      <c r="AV21" s="82" t="s">
        <v>717</v>
      </c>
      <c r="AW21" s="78" t="b">
        <v>0</v>
      </c>
      <c r="AX21" s="78" t="s">
        <v>746</v>
      </c>
      <c r="AY21" s="82" t="s">
        <v>765</v>
      </c>
      <c r="AZ21" s="78" t="s">
        <v>66</v>
      </c>
      <c r="BA21" s="78" t="str">
        <f>REPLACE(INDEX(GroupVertices[Group],MATCH(Vertices[[#This Row],[Vertex]],GroupVertices[Vertex],0)),1,1,"")</f>
        <v>1</v>
      </c>
      <c r="BB21" s="48" t="s">
        <v>281</v>
      </c>
      <c r="BC21" s="48" t="s">
        <v>281</v>
      </c>
      <c r="BD21" s="48" t="s">
        <v>293</v>
      </c>
      <c r="BE21" s="48" t="s">
        <v>293</v>
      </c>
      <c r="BF21" s="48" t="s">
        <v>251</v>
      </c>
      <c r="BG21" s="48" t="s">
        <v>251</v>
      </c>
      <c r="BH21" s="119" t="s">
        <v>1135</v>
      </c>
      <c r="BI21" s="119" t="s">
        <v>1135</v>
      </c>
      <c r="BJ21" s="119" t="s">
        <v>1080</v>
      </c>
      <c r="BK21" s="119" t="s">
        <v>1080</v>
      </c>
      <c r="BL21" s="119">
        <v>1</v>
      </c>
      <c r="BM21" s="123">
        <v>3.225806451612903</v>
      </c>
      <c r="BN21" s="119">
        <v>0</v>
      </c>
      <c r="BO21" s="123">
        <v>0</v>
      </c>
      <c r="BP21" s="119">
        <v>0</v>
      </c>
      <c r="BQ21" s="123">
        <v>0</v>
      </c>
      <c r="BR21" s="119">
        <v>30</v>
      </c>
      <c r="BS21" s="123">
        <v>96.7741935483871</v>
      </c>
      <c r="BT21" s="119">
        <v>31</v>
      </c>
      <c r="BU21" s="2"/>
      <c r="BV21" s="3"/>
      <c r="BW21" s="3"/>
      <c r="BX21" s="3"/>
      <c r="BY21" s="3"/>
    </row>
    <row r="22" spans="1:77" ht="41.45" customHeight="1">
      <c r="A22" s="64" t="s">
        <v>226</v>
      </c>
      <c r="C22" s="65"/>
      <c r="D22" s="65" t="s">
        <v>64</v>
      </c>
      <c r="E22" s="66">
        <v>174.3890911127289</v>
      </c>
      <c r="F22" s="68">
        <v>99.94191172048389</v>
      </c>
      <c r="G22" s="102" t="s">
        <v>336</v>
      </c>
      <c r="H22" s="65"/>
      <c r="I22" s="69" t="s">
        <v>226</v>
      </c>
      <c r="J22" s="70"/>
      <c r="K22" s="70"/>
      <c r="L22" s="69" t="s">
        <v>814</v>
      </c>
      <c r="M22" s="73">
        <v>20.358887286734603</v>
      </c>
      <c r="N22" s="74">
        <v>5317.9970703125</v>
      </c>
      <c r="O22" s="74">
        <v>9605.1572265625</v>
      </c>
      <c r="P22" s="75"/>
      <c r="Q22" s="76"/>
      <c r="R22" s="76"/>
      <c r="S22" s="88"/>
      <c r="T22" s="48">
        <v>0</v>
      </c>
      <c r="U22" s="48">
        <v>1</v>
      </c>
      <c r="V22" s="49">
        <v>0</v>
      </c>
      <c r="W22" s="49">
        <v>0.010989</v>
      </c>
      <c r="X22" s="49">
        <v>0.000944</v>
      </c>
      <c r="Y22" s="49">
        <v>0.347527</v>
      </c>
      <c r="Z22" s="49">
        <v>0</v>
      </c>
      <c r="AA22" s="49">
        <v>0</v>
      </c>
      <c r="AB22" s="71">
        <v>22</v>
      </c>
      <c r="AC22" s="71"/>
      <c r="AD22" s="72"/>
      <c r="AE22" s="78" t="s">
        <v>530</v>
      </c>
      <c r="AF22" s="78">
        <v>1736</v>
      </c>
      <c r="AG22" s="78">
        <v>1357</v>
      </c>
      <c r="AH22" s="78">
        <v>32498</v>
      </c>
      <c r="AI22" s="78">
        <v>14531</v>
      </c>
      <c r="AJ22" s="78"/>
      <c r="AK22" s="78" t="s">
        <v>578</v>
      </c>
      <c r="AL22" s="78" t="s">
        <v>618</v>
      </c>
      <c r="AM22" s="82" t="s">
        <v>656</v>
      </c>
      <c r="AN22" s="78"/>
      <c r="AO22" s="80">
        <v>39905.230219907404</v>
      </c>
      <c r="AP22" s="82" t="s">
        <v>695</v>
      </c>
      <c r="AQ22" s="78" t="b">
        <v>0</v>
      </c>
      <c r="AR22" s="78" t="b">
        <v>0</v>
      </c>
      <c r="AS22" s="78" t="b">
        <v>1</v>
      </c>
      <c r="AT22" s="78"/>
      <c r="AU22" s="78">
        <v>29</v>
      </c>
      <c r="AV22" s="82" t="s">
        <v>718</v>
      </c>
      <c r="AW22" s="78" t="b">
        <v>0</v>
      </c>
      <c r="AX22" s="78" t="s">
        <v>746</v>
      </c>
      <c r="AY22" s="82" t="s">
        <v>766</v>
      </c>
      <c r="AZ22" s="78" t="s">
        <v>66</v>
      </c>
      <c r="BA22" s="78" t="str">
        <f>REPLACE(INDEX(GroupVertices[Group],MATCH(Vertices[[#This Row],[Vertex]],GroupVertices[Vertex],0)),1,1,"")</f>
        <v>2</v>
      </c>
      <c r="BB22" s="48"/>
      <c r="BC22" s="48"/>
      <c r="BD22" s="48"/>
      <c r="BE22" s="48"/>
      <c r="BF22" s="48" t="s">
        <v>301</v>
      </c>
      <c r="BG22" s="48" t="s">
        <v>301</v>
      </c>
      <c r="BH22" s="119" t="s">
        <v>1137</v>
      </c>
      <c r="BI22" s="119" t="s">
        <v>1137</v>
      </c>
      <c r="BJ22" s="119" t="s">
        <v>1155</v>
      </c>
      <c r="BK22" s="119" t="s">
        <v>1155</v>
      </c>
      <c r="BL22" s="119">
        <v>1</v>
      </c>
      <c r="BM22" s="123">
        <v>4.166666666666667</v>
      </c>
      <c r="BN22" s="119">
        <v>0</v>
      </c>
      <c r="BO22" s="123">
        <v>0</v>
      </c>
      <c r="BP22" s="119">
        <v>0</v>
      </c>
      <c r="BQ22" s="123">
        <v>0</v>
      </c>
      <c r="BR22" s="119">
        <v>23</v>
      </c>
      <c r="BS22" s="123">
        <v>95.83333333333333</v>
      </c>
      <c r="BT22" s="119">
        <v>24</v>
      </c>
      <c r="BU22" s="2"/>
      <c r="BV22" s="3"/>
      <c r="BW22" s="3"/>
      <c r="BX22" s="3"/>
      <c r="BY22" s="3"/>
    </row>
    <row r="23" spans="1:77" ht="41.45" customHeight="1">
      <c r="A23" s="64" t="s">
        <v>237</v>
      </c>
      <c r="C23" s="65"/>
      <c r="D23" s="65" t="s">
        <v>64</v>
      </c>
      <c r="E23" s="66">
        <v>200.74406675253402</v>
      </c>
      <c r="F23" s="68">
        <v>99.81834210769509</v>
      </c>
      <c r="G23" s="102" t="s">
        <v>733</v>
      </c>
      <c r="H23" s="65"/>
      <c r="I23" s="69" t="s">
        <v>237</v>
      </c>
      <c r="J23" s="70"/>
      <c r="K23" s="70"/>
      <c r="L23" s="69" t="s">
        <v>815</v>
      </c>
      <c r="M23" s="73">
        <v>61.54052024215185</v>
      </c>
      <c r="N23" s="74">
        <v>6233.36279296875</v>
      </c>
      <c r="O23" s="74">
        <v>8259.328125</v>
      </c>
      <c r="P23" s="75"/>
      <c r="Q23" s="76"/>
      <c r="R23" s="76"/>
      <c r="S23" s="88"/>
      <c r="T23" s="48">
        <v>5</v>
      </c>
      <c r="U23" s="48">
        <v>1</v>
      </c>
      <c r="V23" s="49">
        <v>118</v>
      </c>
      <c r="W23" s="49">
        <v>0.016393</v>
      </c>
      <c r="X23" s="49">
        <v>0.011291</v>
      </c>
      <c r="Y23" s="49">
        <v>1.161922</v>
      </c>
      <c r="Z23" s="49">
        <v>0.16666666666666666</v>
      </c>
      <c r="AA23" s="49">
        <v>0</v>
      </c>
      <c r="AB23" s="71">
        <v>23</v>
      </c>
      <c r="AC23" s="71"/>
      <c r="AD23" s="72"/>
      <c r="AE23" s="78" t="s">
        <v>531</v>
      </c>
      <c r="AF23" s="78">
        <v>706</v>
      </c>
      <c r="AG23" s="78">
        <v>4165</v>
      </c>
      <c r="AH23" s="78">
        <v>2720</v>
      </c>
      <c r="AI23" s="78">
        <v>6050</v>
      </c>
      <c r="AJ23" s="78"/>
      <c r="AK23" s="78" t="s">
        <v>579</v>
      </c>
      <c r="AL23" s="78"/>
      <c r="AM23" s="82" t="s">
        <v>657</v>
      </c>
      <c r="AN23" s="78"/>
      <c r="AO23" s="80">
        <v>41472.713125</v>
      </c>
      <c r="AP23" s="82" t="s">
        <v>696</v>
      </c>
      <c r="AQ23" s="78" t="b">
        <v>1</v>
      </c>
      <c r="AR23" s="78" t="b">
        <v>0</v>
      </c>
      <c r="AS23" s="78" t="b">
        <v>0</v>
      </c>
      <c r="AT23" s="78"/>
      <c r="AU23" s="78">
        <v>50</v>
      </c>
      <c r="AV23" s="82" t="s">
        <v>717</v>
      </c>
      <c r="AW23" s="78" t="b">
        <v>0</v>
      </c>
      <c r="AX23" s="78" t="s">
        <v>746</v>
      </c>
      <c r="AY23" s="82" t="s">
        <v>767</v>
      </c>
      <c r="AZ23" s="78" t="s">
        <v>66</v>
      </c>
      <c r="BA23" s="78" t="str">
        <f>REPLACE(INDEX(GroupVertices[Group],MATCH(Vertices[[#This Row],[Vertex]],GroupVertices[Vertex],0)),1,1,"")</f>
        <v>2</v>
      </c>
      <c r="BB23" s="48" t="s">
        <v>281</v>
      </c>
      <c r="BC23" s="48" t="s">
        <v>281</v>
      </c>
      <c r="BD23" s="48" t="s">
        <v>293</v>
      </c>
      <c r="BE23" s="48" t="s">
        <v>293</v>
      </c>
      <c r="BF23" s="48" t="s">
        <v>305</v>
      </c>
      <c r="BG23" s="48" t="s">
        <v>305</v>
      </c>
      <c r="BH23" s="119" t="s">
        <v>1137</v>
      </c>
      <c r="BI23" s="119" t="s">
        <v>1137</v>
      </c>
      <c r="BJ23" s="119" t="s">
        <v>1155</v>
      </c>
      <c r="BK23" s="119" t="s">
        <v>1155</v>
      </c>
      <c r="BL23" s="119">
        <v>1</v>
      </c>
      <c r="BM23" s="123">
        <v>4.166666666666667</v>
      </c>
      <c r="BN23" s="119">
        <v>0</v>
      </c>
      <c r="BO23" s="123">
        <v>0</v>
      </c>
      <c r="BP23" s="119">
        <v>0</v>
      </c>
      <c r="BQ23" s="123">
        <v>0</v>
      </c>
      <c r="BR23" s="119">
        <v>23</v>
      </c>
      <c r="BS23" s="123">
        <v>95.83333333333333</v>
      </c>
      <c r="BT23" s="119">
        <v>24</v>
      </c>
      <c r="BU23" s="2"/>
      <c r="BV23" s="3"/>
      <c r="BW23" s="3"/>
      <c r="BX23" s="3"/>
      <c r="BY23" s="3"/>
    </row>
    <row r="24" spans="1:77" ht="41.45" customHeight="1">
      <c r="A24" s="64" t="s">
        <v>227</v>
      </c>
      <c r="C24" s="65"/>
      <c r="D24" s="65" t="s">
        <v>64</v>
      </c>
      <c r="E24" s="66">
        <v>162.22525620204962</v>
      </c>
      <c r="F24" s="68">
        <v>99.99894384946334</v>
      </c>
      <c r="G24" s="102" t="s">
        <v>734</v>
      </c>
      <c r="H24" s="65"/>
      <c r="I24" s="69" t="s">
        <v>227</v>
      </c>
      <c r="J24" s="70"/>
      <c r="K24" s="70"/>
      <c r="L24" s="69" t="s">
        <v>816</v>
      </c>
      <c r="M24" s="73">
        <v>1.35197976884972</v>
      </c>
      <c r="N24" s="74">
        <v>8420.2109375</v>
      </c>
      <c r="O24" s="74">
        <v>4187.81640625</v>
      </c>
      <c r="P24" s="75"/>
      <c r="Q24" s="76"/>
      <c r="R24" s="76"/>
      <c r="S24" s="88"/>
      <c r="T24" s="48">
        <v>1</v>
      </c>
      <c r="U24" s="48">
        <v>1</v>
      </c>
      <c r="V24" s="49">
        <v>0</v>
      </c>
      <c r="W24" s="49">
        <v>0.013158</v>
      </c>
      <c r="X24" s="49">
        <v>0.005089</v>
      </c>
      <c r="Y24" s="49">
        <v>0.436067</v>
      </c>
      <c r="Z24" s="49">
        <v>0.5</v>
      </c>
      <c r="AA24" s="49">
        <v>0</v>
      </c>
      <c r="AB24" s="71">
        <v>24</v>
      </c>
      <c r="AC24" s="71"/>
      <c r="AD24" s="72"/>
      <c r="AE24" s="78" t="s">
        <v>532</v>
      </c>
      <c r="AF24" s="78">
        <v>56</v>
      </c>
      <c r="AG24" s="78">
        <v>61</v>
      </c>
      <c r="AH24" s="78">
        <v>533</v>
      </c>
      <c r="AI24" s="78">
        <v>566</v>
      </c>
      <c r="AJ24" s="78"/>
      <c r="AK24" s="78"/>
      <c r="AL24" s="78" t="s">
        <v>619</v>
      </c>
      <c r="AM24" s="82" t="s">
        <v>658</v>
      </c>
      <c r="AN24" s="78"/>
      <c r="AO24" s="80">
        <v>42807.61380787037</v>
      </c>
      <c r="AP24" s="82" t="s">
        <v>697</v>
      </c>
      <c r="AQ24" s="78" t="b">
        <v>1</v>
      </c>
      <c r="AR24" s="78" t="b">
        <v>0</v>
      </c>
      <c r="AS24" s="78" t="b">
        <v>0</v>
      </c>
      <c r="AT24" s="78"/>
      <c r="AU24" s="78">
        <v>1</v>
      </c>
      <c r="AV24" s="78"/>
      <c r="AW24" s="78" t="b">
        <v>0</v>
      </c>
      <c r="AX24" s="78" t="s">
        <v>746</v>
      </c>
      <c r="AY24" s="82" t="s">
        <v>768</v>
      </c>
      <c r="AZ24" s="78" t="s">
        <v>66</v>
      </c>
      <c r="BA24" s="78" t="str">
        <f>REPLACE(INDEX(GroupVertices[Group],MATCH(Vertices[[#This Row],[Vertex]],GroupVertices[Vertex],0)),1,1,"")</f>
        <v>5</v>
      </c>
      <c r="BB24" s="48" t="s">
        <v>282</v>
      </c>
      <c r="BC24" s="48" t="s">
        <v>282</v>
      </c>
      <c r="BD24" s="48" t="s">
        <v>294</v>
      </c>
      <c r="BE24" s="48" t="s">
        <v>294</v>
      </c>
      <c r="BF24" s="48" t="s">
        <v>302</v>
      </c>
      <c r="BG24" s="48" t="s">
        <v>302</v>
      </c>
      <c r="BH24" s="119" t="s">
        <v>1021</v>
      </c>
      <c r="BI24" s="119" t="s">
        <v>1021</v>
      </c>
      <c r="BJ24" s="119" t="s">
        <v>1084</v>
      </c>
      <c r="BK24" s="119" t="s">
        <v>1084</v>
      </c>
      <c r="BL24" s="119">
        <v>0</v>
      </c>
      <c r="BM24" s="123">
        <v>0</v>
      </c>
      <c r="BN24" s="119">
        <v>0</v>
      </c>
      <c r="BO24" s="123">
        <v>0</v>
      </c>
      <c r="BP24" s="119">
        <v>0</v>
      </c>
      <c r="BQ24" s="123">
        <v>0</v>
      </c>
      <c r="BR24" s="119">
        <v>32</v>
      </c>
      <c r="BS24" s="123">
        <v>100</v>
      </c>
      <c r="BT24" s="119">
        <v>32</v>
      </c>
      <c r="BU24" s="2"/>
      <c r="BV24" s="3"/>
      <c r="BW24" s="3"/>
      <c r="BX24" s="3"/>
      <c r="BY24" s="3"/>
    </row>
    <row r="25" spans="1:77" ht="41.45" customHeight="1">
      <c r="A25" s="64" t="s">
        <v>228</v>
      </c>
      <c r="C25" s="65"/>
      <c r="D25" s="65" t="s">
        <v>64</v>
      </c>
      <c r="E25" s="66">
        <v>163.94283474267795</v>
      </c>
      <c r="F25" s="68">
        <v>99.99089070162134</v>
      </c>
      <c r="G25" s="102" t="s">
        <v>337</v>
      </c>
      <c r="H25" s="65"/>
      <c r="I25" s="69" t="s">
        <v>228</v>
      </c>
      <c r="J25" s="70"/>
      <c r="K25" s="70"/>
      <c r="L25" s="69" t="s">
        <v>817</v>
      </c>
      <c r="M25" s="73">
        <v>4.035825506328836</v>
      </c>
      <c r="N25" s="74">
        <v>9342.794921875</v>
      </c>
      <c r="O25" s="74">
        <v>4187.81640625</v>
      </c>
      <c r="P25" s="75"/>
      <c r="Q25" s="76"/>
      <c r="R25" s="76"/>
      <c r="S25" s="88"/>
      <c r="T25" s="48">
        <v>0</v>
      </c>
      <c r="U25" s="48">
        <v>2</v>
      </c>
      <c r="V25" s="49">
        <v>0</v>
      </c>
      <c r="W25" s="49">
        <v>0.013158</v>
      </c>
      <c r="X25" s="49">
        <v>0.005089</v>
      </c>
      <c r="Y25" s="49">
        <v>0.436067</v>
      </c>
      <c r="Z25" s="49">
        <v>0.5</v>
      </c>
      <c r="AA25" s="49">
        <v>0</v>
      </c>
      <c r="AB25" s="71">
        <v>25</v>
      </c>
      <c r="AC25" s="71"/>
      <c r="AD25" s="72"/>
      <c r="AE25" s="78" t="s">
        <v>533</v>
      </c>
      <c r="AF25" s="78">
        <v>353</v>
      </c>
      <c r="AG25" s="78">
        <v>244</v>
      </c>
      <c r="AH25" s="78">
        <v>3579</v>
      </c>
      <c r="AI25" s="78">
        <v>4371</v>
      </c>
      <c r="AJ25" s="78"/>
      <c r="AK25" s="78"/>
      <c r="AL25" s="78" t="s">
        <v>620</v>
      </c>
      <c r="AM25" s="82" t="s">
        <v>659</v>
      </c>
      <c r="AN25" s="78"/>
      <c r="AO25" s="80">
        <v>40190.773831018516</v>
      </c>
      <c r="AP25" s="78"/>
      <c r="AQ25" s="78" t="b">
        <v>1</v>
      </c>
      <c r="AR25" s="78" t="b">
        <v>0</v>
      </c>
      <c r="AS25" s="78" t="b">
        <v>0</v>
      </c>
      <c r="AT25" s="78"/>
      <c r="AU25" s="78">
        <v>22</v>
      </c>
      <c r="AV25" s="82" t="s">
        <v>717</v>
      </c>
      <c r="AW25" s="78" t="b">
        <v>0</v>
      </c>
      <c r="AX25" s="78" t="s">
        <v>746</v>
      </c>
      <c r="AY25" s="82" t="s">
        <v>769</v>
      </c>
      <c r="AZ25" s="78" t="s">
        <v>66</v>
      </c>
      <c r="BA25" s="78" t="str">
        <f>REPLACE(INDEX(GroupVertices[Group],MATCH(Vertices[[#This Row],[Vertex]],GroupVertices[Vertex],0)),1,1,"")</f>
        <v>5</v>
      </c>
      <c r="BB25" s="48"/>
      <c r="BC25" s="48"/>
      <c r="BD25" s="48"/>
      <c r="BE25" s="48"/>
      <c r="BF25" s="48"/>
      <c r="BG25" s="48"/>
      <c r="BH25" s="119" t="s">
        <v>1021</v>
      </c>
      <c r="BI25" s="119" t="s">
        <v>1021</v>
      </c>
      <c r="BJ25" s="119" t="s">
        <v>1084</v>
      </c>
      <c r="BK25" s="119" t="s">
        <v>1084</v>
      </c>
      <c r="BL25" s="119">
        <v>0</v>
      </c>
      <c r="BM25" s="123">
        <v>0</v>
      </c>
      <c r="BN25" s="119">
        <v>0</v>
      </c>
      <c r="BO25" s="123">
        <v>0</v>
      </c>
      <c r="BP25" s="119">
        <v>0</v>
      </c>
      <c r="BQ25" s="123">
        <v>0</v>
      </c>
      <c r="BR25" s="119">
        <v>32</v>
      </c>
      <c r="BS25" s="123">
        <v>100</v>
      </c>
      <c r="BT25" s="119">
        <v>32</v>
      </c>
      <c r="BU25" s="2"/>
      <c r="BV25" s="3"/>
      <c r="BW25" s="3"/>
      <c r="BX25" s="3"/>
      <c r="BY25" s="3"/>
    </row>
    <row r="26" spans="1:77" ht="41.45" customHeight="1">
      <c r="A26" s="64" t="s">
        <v>229</v>
      </c>
      <c r="C26" s="65"/>
      <c r="D26" s="65" t="s">
        <v>64</v>
      </c>
      <c r="E26" s="66">
        <v>1000</v>
      </c>
      <c r="F26" s="68">
        <v>96.07089997227605</v>
      </c>
      <c r="G26" s="102" t="s">
        <v>338</v>
      </c>
      <c r="H26" s="65"/>
      <c r="I26" s="69" t="s">
        <v>229</v>
      </c>
      <c r="J26" s="70"/>
      <c r="K26" s="70"/>
      <c r="L26" s="69" t="s">
        <v>818</v>
      </c>
      <c r="M26" s="73">
        <v>1310.4380692394689</v>
      </c>
      <c r="N26" s="74">
        <v>7571.240234375</v>
      </c>
      <c r="O26" s="74">
        <v>9302.12890625</v>
      </c>
      <c r="P26" s="75"/>
      <c r="Q26" s="76"/>
      <c r="R26" s="76"/>
      <c r="S26" s="88"/>
      <c r="T26" s="48">
        <v>0</v>
      </c>
      <c r="U26" s="48">
        <v>1</v>
      </c>
      <c r="V26" s="49">
        <v>0</v>
      </c>
      <c r="W26" s="49">
        <v>0.010989</v>
      </c>
      <c r="X26" s="49">
        <v>0.000944</v>
      </c>
      <c r="Y26" s="49">
        <v>0.347527</v>
      </c>
      <c r="Z26" s="49">
        <v>0</v>
      </c>
      <c r="AA26" s="49">
        <v>0</v>
      </c>
      <c r="AB26" s="71">
        <v>26</v>
      </c>
      <c r="AC26" s="71"/>
      <c r="AD26" s="72"/>
      <c r="AE26" s="78" t="s">
        <v>534</v>
      </c>
      <c r="AF26" s="78">
        <v>470</v>
      </c>
      <c r="AG26" s="78">
        <v>89322</v>
      </c>
      <c r="AH26" s="78">
        <v>17092</v>
      </c>
      <c r="AI26" s="78">
        <v>1581</v>
      </c>
      <c r="AJ26" s="78"/>
      <c r="AK26" s="78" t="s">
        <v>580</v>
      </c>
      <c r="AL26" s="78" t="s">
        <v>607</v>
      </c>
      <c r="AM26" s="82" t="s">
        <v>660</v>
      </c>
      <c r="AN26" s="78"/>
      <c r="AO26" s="80">
        <v>40123.13415509259</v>
      </c>
      <c r="AP26" s="82" t="s">
        <v>698</v>
      </c>
      <c r="AQ26" s="78" t="b">
        <v>0</v>
      </c>
      <c r="AR26" s="78" t="b">
        <v>0</v>
      </c>
      <c r="AS26" s="78" t="b">
        <v>0</v>
      </c>
      <c r="AT26" s="78"/>
      <c r="AU26" s="78">
        <v>828</v>
      </c>
      <c r="AV26" s="82" t="s">
        <v>721</v>
      </c>
      <c r="AW26" s="78" t="b">
        <v>1</v>
      </c>
      <c r="AX26" s="78" t="s">
        <v>746</v>
      </c>
      <c r="AY26" s="82" t="s">
        <v>770</v>
      </c>
      <c r="AZ26" s="78" t="s">
        <v>66</v>
      </c>
      <c r="BA26" s="78" t="str">
        <f>REPLACE(INDEX(GroupVertices[Group],MATCH(Vertices[[#This Row],[Vertex]],GroupVertices[Vertex],0)),1,1,"")</f>
        <v>2</v>
      </c>
      <c r="BB26" s="48"/>
      <c r="BC26" s="48"/>
      <c r="BD26" s="48"/>
      <c r="BE26" s="48"/>
      <c r="BF26" s="48" t="s">
        <v>301</v>
      </c>
      <c r="BG26" s="48" t="s">
        <v>301</v>
      </c>
      <c r="BH26" s="119" t="s">
        <v>1137</v>
      </c>
      <c r="BI26" s="119" t="s">
        <v>1137</v>
      </c>
      <c r="BJ26" s="119" t="s">
        <v>1155</v>
      </c>
      <c r="BK26" s="119" t="s">
        <v>1155</v>
      </c>
      <c r="BL26" s="119">
        <v>1</v>
      </c>
      <c r="BM26" s="123">
        <v>4.166666666666667</v>
      </c>
      <c r="BN26" s="119">
        <v>0</v>
      </c>
      <c r="BO26" s="123">
        <v>0</v>
      </c>
      <c r="BP26" s="119">
        <v>0</v>
      </c>
      <c r="BQ26" s="123">
        <v>0</v>
      </c>
      <c r="BR26" s="119">
        <v>23</v>
      </c>
      <c r="BS26" s="123">
        <v>95.83333333333333</v>
      </c>
      <c r="BT26" s="119">
        <v>24</v>
      </c>
      <c r="BU26" s="2"/>
      <c r="BV26" s="3"/>
      <c r="BW26" s="3"/>
      <c r="BX26" s="3"/>
      <c r="BY26" s="3"/>
    </row>
    <row r="27" spans="1:77" ht="41.45" customHeight="1">
      <c r="A27" s="64" t="s">
        <v>230</v>
      </c>
      <c r="C27" s="65"/>
      <c r="D27" s="65" t="s">
        <v>64</v>
      </c>
      <c r="E27" s="66">
        <v>790.0893767150137</v>
      </c>
      <c r="F27" s="68">
        <v>97.05510025362281</v>
      </c>
      <c r="G27" s="102" t="s">
        <v>339</v>
      </c>
      <c r="H27" s="65"/>
      <c r="I27" s="69" t="s">
        <v>230</v>
      </c>
      <c r="J27" s="70"/>
      <c r="K27" s="70"/>
      <c r="L27" s="69" t="s">
        <v>819</v>
      </c>
      <c r="M27" s="73">
        <v>982.436922142636</v>
      </c>
      <c r="N27" s="74">
        <v>860.9088745117188</v>
      </c>
      <c r="O27" s="74">
        <v>7830.11865234375</v>
      </c>
      <c r="P27" s="75"/>
      <c r="Q27" s="76"/>
      <c r="R27" s="76"/>
      <c r="S27" s="88"/>
      <c r="T27" s="48">
        <v>0</v>
      </c>
      <c r="U27" s="48">
        <v>7</v>
      </c>
      <c r="V27" s="49">
        <v>3</v>
      </c>
      <c r="W27" s="49">
        <v>0.016949</v>
      </c>
      <c r="X27" s="49">
        <v>0.035369</v>
      </c>
      <c r="Y27" s="49">
        <v>0.821572</v>
      </c>
      <c r="Z27" s="49">
        <v>0.2857142857142857</v>
      </c>
      <c r="AA27" s="49">
        <v>0</v>
      </c>
      <c r="AB27" s="71">
        <v>27</v>
      </c>
      <c r="AC27" s="71"/>
      <c r="AD27" s="72"/>
      <c r="AE27" s="78" t="s">
        <v>535</v>
      </c>
      <c r="AF27" s="78">
        <v>7308</v>
      </c>
      <c r="AG27" s="78">
        <v>66957</v>
      </c>
      <c r="AH27" s="78">
        <v>11183</v>
      </c>
      <c r="AI27" s="78">
        <v>2850</v>
      </c>
      <c r="AJ27" s="78"/>
      <c r="AK27" s="78" t="s">
        <v>581</v>
      </c>
      <c r="AL27" s="78"/>
      <c r="AM27" s="82" t="s">
        <v>661</v>
      </c>
      <c r="AN27" s="78"/>
      <c r="AO27" s="80">
        <v>39587.60234953704</v>
      </c>
      <c r="AP27" s="82" t="s">
        <v>699</v>
      </c>
      <c r="AQ27" s="78" t="b">
        <v>0</v>
      </c>
      <c r="AR27" s="78" t="b">
        <v>0</v>
      </c>
      <c r="AS27" s="78" t="b">
        <v>1</v>
      </c>
      <c r="AT27" s="78"/>
      <c r="AU27" s="78">
        <v>1066</v>
      </c>
      <c r="AV27" s="82" t="s">
        <v>717</v>
      </c>
      <c r="AW27" s="78" t="b">
        <v>1</v>
      </c>
      <c r="AX27" s="78" t="s">
        <v>746</v>
      </c>
      <c r="AY27" s="82" t="s">
        <v>771</v>
      </c>
      <c r="AZ27" s="78" t="s">
        <v>66</v>
      </c>
      <c r="BA27" s="78" t="str">
        <f>REPLACE(INDEX(GroupVertices[Group],MATCH(Vertices[[#This Row],[Vertex]],GroupVertices[Vertex],0)),1,1,"")</f>
        <v>1</v>
      </c>
      <c r="BB27" s="48" t="s">
        <v>281</v>
      </c>
      <c r="BC27" s="48" t="s">
        <v>281</v>
      </c>
      <c r="BD27" s="48" t="s">
        <v>293</v>
      </c>
      <c r="BE27" s="48" t="s">
        <v>293</v>
      </c>
      <c r="BF27" s="48" t="s">
        <v>251</v>
      </c>
      <c r="BG27" s="48" t="s">
        <v>251</v>
      </c>
      <c r="BH27" s="119" t="s">
        <v>1135</v>
      </c>
      <c r="BI27" s="119" t="s">
        <v>1135</v>
      </c>
      <c r="BJ27" s="119" t="s">
        <v>1080</v>
      </c>
      <c r="BK27" s="119" t="s">
        <v>1080</v>
      </c>
      <c r="BL27" s="119">
        <v>1</v>
      </c>
      <c r="BM27" s="123">
        <v>3.225806451612903</v>
      </c>
      <c r="BN27" s="119">
        <v>0</v>
      </c>
      <c r="BO27" s="123">
        <v>0</v>
      </c>
      <c r="BP27" s="119">
        <v>0</v>
      </c>
      <c r="BQ27" s="123">
        <v>0</v>
      </c>
      <c r="BR27" s="119">
        <v>30</v>
      </c>
      <c r="BS27" s="123">
        <v>96.7741935483871</v>
      </c>
      <c r="BT27" s="119">
        <v>31</v>
      </c>
      <c r="BU27" s="2"/>
      <c r="BV27" s="3"/>
      <c r="BW27" s="3"/>
      <c r="BX27" s="3"/>
      <c r="BY27" s="3"/>
    </row>
    <row r="28" spans="1:77" ht="41.45" customHeight="1">
      <c r="A28" s="64" t="s">
        <v>231</v>
      </c>
      <c r="C28" s="65"/>
      <c r="D28" s="65" t="s">
        <v>64</v>
      </c>
      <c r="E28" s="66">
        <v>170.1936943495548</v>
      </c>
      <c r="F28" s="68">
        <v>99.96158252422912</v>
      </c>
      <c r="G28" s="102" t="s">
        <v>340</v>
      </c>
      <c r="H28" s="65"/>
      <c r="I28" s="69" t="s">
        <v>231</v>
      </c>
      <c r="J28" s="70"/>
      <c r="K28" s="70"/>
      <c r="L28" s="69" t="s">
        <v>820</v>
      </c>
      <c r="M28" s="73">
        <v>13.803264091908567</v>
      </c>
      <c r="N28" s="74">
        <v>3520.268798828125</v>
      </c>
      <c r="O28" s="74">
        <v>4391.5068359375</v>
      </c>
      <c r="P28" s="75"/>
      <c r="Q28" s="76"/>
      <c r="R28" s="76"/>
      <c r="S28" s="88"/>
      <c r="T28" s="48">
        <v>0</v>
      </c>
      <c r="U28" s="48">
        <v>7</v>
      </c>
      <c r="V28" s="49">
        <v>3</v>
      </c>
      <c r="W28" s="49">
        <v>0.016949</v>
      </c>
      <c r="X28" s="49">
        <v>0.035369</v>
      </c>
      <c r="Y28" s="49">
        <v>0.821572</v>
      </c>
      <c r="Z28" s="49">
        <v>0.2857142857142857</v>
      </c>
      <c r="AA28" s="49">
        <v>0</v>
      </c>
      <c r="AB28" s="71">
        <v>28</v>
      </c>
      <c r="AC28" s="71"/>
      <c r="AD28" s="72"/>
      <c r="AE28" s="78" t="s">
        <v>536</v>
      </c>
      <c r="AF28" s="78">
        <v>1112</v>
      </c>
      <c r="AG28" s="78">
        <v>910</v>
      </c>
      <c r="AH28" s="78">
        <v>6208</v>
      </c>
      <c r="AI28" s="78">
        <v>6613</v>
      </c>
      <c r="AJ28" s="78"/>
      <c r="AK28" s="78" t="s">
        <v>582</v>
      </c>
      <c r="AL28" s="78" t="s">
        <v>602</v>
      </c>
      <c r="AM28" s="82" t="s">
        <v>662</v>
      </c>
      <c r="AN28" s="78"/>
      <c r="AO28" s="80">
        <v>41229.70553240741</v>
      </c>
      <c r="AP28" s="82" t="s">
        <v>700</v>
      </c>
      <c r="AQ28" s="78" t="b">
        <v>0</v>
      </c>
      <c r="AR28" s="78" t="b">
        <v>0</v>
      </c>
      <c r="AS28" s="78" t="b">
        <v>1</v>
      </c>
      <c r="AT28" s="78"/>
      <c r="AU28" s="78">
        <v>71</v>
      </c>
      <c r="AV28" s="82" t="s">
        <v>717</v>
      </c>
      <c r="AW28" s="78" t="b">
        <v>0</v>
      </c>
      <c r="AX28" s="78" t="s">
        <v>746</v>
      </c>
      <c r="AY28" s="82" t="s">
        <v>772</v>
      </c>
      <c r="AZ28" s="78" t="s">
        <v>66</v>
      </c>
      <c r="BA28" s="78" t="str">
        <f>REPLACE(INDEX(GroupVertices[Group],MATCH(Vertices[[#This Row],[Vertex]],GroupVertices[Vertex],0)),1,1,"")</f>
        <v>1</v>
      </c>
      <c r="BB28" s="48" t="s">
        <v>281</v>
      </c>
      <c r="BC28" s="48" t="s">
        <v>281</v>
      </c>
      <c r="BD28" s="48" t="s">
        <v>293</v>
      </c>
      <c r="BE28" s="48" t="s">
        <v>293</v>
      </c>
      <c r="BF28" s="48" t="s">
        <v>251</v>
      </c>
      <c r="BG28" s="48" t="s">
        <v>251</v>
      </c>
      <c r="BH28" s="119" t="s">
        <v>1135</v>
      </c>
      <c r="BI28" s="119" t="s">
        <v>1135</v>
      </c>
      <c r="BJ28" s="119" t="s">
        <v>1080</v>
      </c>
      <c r="BK28" s="119" t="s">
        <v>1080</v>
      </c>
      <c r="BL28" s="119">
        <v>1</v>
      </c>
      <c r="BM28" s="123">
        <v>3.225806451612903</v>
      </c>
      <c r="BN28" s="119">
        <v>0</v>
      </c>
      <c r="BO28" s="123">
        <v>0</v>
      </c>
      <c r="BP28" s="119">
        <v>0</v>
      </c>
      <c r="BQ28" s="123">
        <v>0</v>
      </c>
      <c r="BR28" s="119">
        <v>30</v>
      </c>
      <c r="BS28" s="123">
        <v>96.7741935483871</v>
      </c>
      <c r="BT28" s="119">
        <v>31</v>
      </c>
      <c r="BU28" s="2"/>
      <c r="BV28" s="3"/>
      <c r="BW28" s="3"/>
      <c r="BX28" s="3"/>
      <c r="BY28" s="3"/>
    </row>
    <row r="29" spans="1:77" ht="41.45" customHeight="1">
      <c r="A29" s="64" t="s">
        <v>232</v>
      </c>
      <c r="C29" s="65"/>
      <c r="D29" s="65" t="s">
        <v>64</v>
      </c>
      <c r="E29" s="66">
        <v>1000</v>
      </c>
      <c r="F29" s="68">
        <v>92.55545890474255</v>
      </c>
      <c r="G29" s="102" t="s">
        <v>341</v>
      </c>
      <c r="H29" s="65"/>
      <c r="I29" s="69" t="s">
        <v>232</v>
      </c>
      <c r="J29" s="70"/>
      <c r="K29" s="70"/>
      <c r="L29" s="69" t="s">
        <v>821</v>
      </c>
      <c r="M29" s="73">
        <v>2482.0173956794642</v>
      </c>
      <c r="N29" s="74">
        <v>3872.25732421875</v>
      </c>
      <c r="O29" s="74">
        <v>6041.87060546875</v>
      </c>
      <c r="P29" s="75"/>
      <c r="Q29" s="76"/>
      <c r="R29" s="76"/>
      <c r="S29" s="88"/>
      <c r="T29" s="48">
        <v>0</v>
      </c>
      <c r="U29" s="48">
        <v>1</v>
      </c>
      <c r="V29" s="49">
        <v>0</v>
      </c>
      <c r="W29" s="49">
        <v>0.012821</v>
      </c>
      <c r="X29" s="49">
        <v>0.003903</v>
      </c>
      <c r="Y29" s="49">
        <v>0.273829</v>
      </c>
      <c r="Z29" s="49">
        <v>0</v>
      </c>
      <c r="AA29" s="49">
        <v>0</v>
      </c>
      <c r="AB29" s="71">
        <v>29</v>
      </c>
      <c r="AC29" s="71"/>
      <c r="AD29" s="72"/>
      <c r="AE29" s="78" t="s">
        <v>537</v>
      </c>
      <c r="AF29" s="78">
        <v>235</v>
      </c>
      <c r="AG29" s="78">
        <v>169207</v>
      </c>
      <c r="AH29" s="78">
        <v>14764</v>
      </c>
      <c r="AI29" s="78">
        <v>977</v>
      </c>
      <c r="AJ29" s="78"/>
      <c r="AK29" s="78" t="s">
        <v>583</v>
      </c>
      <c r="AL29" s="78" t="s">
        <v>621</v>
      </c>
      <c r="AM29" s="82" t="s">
        <v>663</v>
      </c>
      <c r="AN29" s="78"/>
      <c r="AO29" s="80">
        <v>39917.76899305556</v>
      </c>
      <c r="AP29" s="82" t="s">
        <v>701</v>
      </c>
      <c r="AQ29" s="78" t="b">
        <v>0</v>
      </c>
      <c r="AR29" s="78" t="b">
        <v>0</v>
      </c>
      <c r="AS29" s="78" t="b">
        <v>0</v>
      </c>
      <c r="AT29" s="78"/>
      <c r="AU29" s="78">
        <v>1605</v>
      </c>
      <c r="AV29" s="82" t="s">
        <v>722</v>
      </c>
      <c r="AW29" s="78" t="b">
        <v>1</v>
      </c>
      <c r="AX29" s="78" t="s">
        <v>746</v>
      </c>
      <c r="AY29" s="82" t="s">
        <v>773</v>
      </c>
      <c r="AZ29" s="78" t="s">
        <v>66</v>
      </c>
      <c r="BA29" s="78" t="str">
        <f>REPLACE(INDEX(GroupVertices[Group],MATCH(Vertices[[#This Row],[Vertex]],GroupVertices[Vertex],0)),1,1,"")</f>
        <v>2</v>
      </c>
      <c r="BB29" s="48"/>
      <c r="BC29" s="48"/>
      <c r="BD29" s="48"/>
      <c r="BE29" s="48"/>
      <c r="BF29" s="48" t="s">
        <v>303</v>
      </c>
      <c r="BG29" s="48" t="s">
        <v>303</v>
      </c>
      <c r="BH29" s="119" t="s">
        <v>1138</v>
      </c>
      <c r="BI29" s="119" t="s">
        <v>1138</v>
      </c>
      <c r="BJ29" s="119" t="s">
        <v>1156</v>
      </c>
      <c r="BK29" s="119" t="s">
        <v>1156</v>
      </c>
      <c r="BL29" s="119">
        <v>3</v>
      </c>
      <c r="BM29" s="123">
        <v>6.976744186046512</v>
      </c>
      <c r="BN29" s="119">
        <v>0</v>
      </c>
      <c r="BO29" s="123">
        <v>0</v>
      </c>
      <c r="BP29" s="119">
        <v>0</v>
      </c>
      <c r="BQ29" s="123">
        <v>0</v>
      </c>
      <c r="BR29" s="119">
        <v>40</v>
      </c>
      <c r="BS29" s="123">
        <v>93.02325581395348</v>
      </c>
      <c r="BT29" s="119">
        <v>43</v>
      </c>
      <c r="BU29" s="2"/>
      <c r="BV29" s="3"/>
      <c r="BW29" s="3"/>
      <c r="BX29" s="3"/>
      <c r="BY29" s="3"/>
    </row>
    <row r="30" spans="1:77" ht="41.45" customHeight="1">
      <c r="A30" s="64" t="s">
        <v>234</v>
      </c>
      <c r="C30" s="65"/>
      <c r="D30" s="65" t="s">
        <v>64</v>
      </c>
      <c r="E30" s="66">
        <v>178.22783222265778</v>
      </c>
      <c r="F30" s="68">
        <v>99.92391315508837</v>
      </c>
      <c r="G30" s="102" t="s">
        <v>343</v>
      </c>
      <c r="H30" s="65"/>
      <c r="I30" s="69" t="s">
        <v>234</v>
      </c>
      <c r="J30" s="70"/>
      <c r="K30" s="70"/>
      <c r="L30" s="69" t="s">
        <v>822</v>
      </c>
      <c r="M30" s="73">
        <v>26.357209180881917</v>
      </c>
      <c r="N30" s="74">
        <v>5843.35986328125</v>
      </c>
      <c r="O30" s="74">
        <v>6486.8935546875</v>
      </c>
      <c r="P30" s="75"/>
      <c r="Q30" s="76"/>
      <c r="R30" s="76"/>
      <c r="S30" s="88"/>
      <c r="T30" s="48">
        <v>4</v>
      </c>
      <c r="U30" s="48">
        <v>13</v>
      </c>
      <c r="V30" s="49">
        <v>193</v>
      </c>
      <c r="W30" s="49">
        <v>0.020833</v>
      </c>
      <c r="X30" s="49">
        <v>0.046703</v>
      </c>
      <c r="Y30" s="49">
        <v>2.185227</v>
      </c>
      <c r="Z30" s="49">
        <v>0.13186813186813187</v>
      </c>
      <c r="AA30" s="49">
        <v>0.07142857142857142</v>
      </c>
      <c r="AB30" s="71">
        <v>30</v>
      </c>
      <c r="AC30" s="71"/>
      <c r="AD30" s="72"/>
      <c r="AE30" s="78" t="s">
        <v>538</v>
      </c>
      <c r="AF30" s="78">
        <v>906</v>
      </c>
      <c r="AG30" s="78">
        <v>1766</v>
      </c>
      <c r="AH30" s="78">
        <v>4409</v>
      </c>
      <c r="AI30" s="78">
        <v>20013</v>
      </c>
      <c r="AJ30" s="78"/>
      <c r="AK30" s="78" t="s">
        <v>584</v>
      </c>
      <c r="AL30" s="78" t="s">
        <v>622</v>
      </c>
      <c r="AM30" s="82" t="s">
        <v>664</v>
      </c>
      <c r="AN30" s="78"/>
      <c r="AO30" s="80">
        <v>42443.11209490741</v>
      </c>
      <c r="AP30" s="82" t="s">
        <v>702</v>
      </c>
      <c r="AQ30" s="78" t="b">
        <v>0</v>
      </c>
      <c r="AR30" s="78" t="b">
        <v>0</v>
      </c>
      <c r="AS30" s="78" t="b">
        <v>1</v>
      </c>
      <c r="AT30" s="78"/>
      <c r="AU30" s="78">
        <v>122</v>
      </c>
      <c r="AV30" s="82" t="s">
        <v>717</v>
      </c>
      <c r="AW30" s="78" t="b">
        <v>0</v>
      </c>
      <c r="AX30" s="78" t="s">
        <v>746</v>
      </c>
      <c r="AY30" s="82" t="s">
        <v>774</v>
      </c>
      <c r="AZ30" s="78" t="s">
        <v>66</v>
      </c>
      <c r="BA30" s="78" t="str">
        <f>REPLACE(INDEX(GroupVertices[Group],MATCH(Vertices[[#This Row],[Vertex]],GroupVertices[Vertex],0)),1,1,"")</f>
        <v>2</v>
      </c>
      <c r="BB30" s="48" t="s">
        <v>1121</v>
      </c>
      <c r="BC30" s="48" t="s">
        <v>1121</v>
      </c>
      <c r="BD30" s="48" t="s">
        <v>1124</v>
      </c>
      <c r="BE30" s="48" t="s">
        <v>1124</v>
      </c>
      <c r="BF30" s="48" t="s">
        <v>306</v>
      </c>
      <c r="BG30" s="48" t="s">
        <v>1131</v>
      </c>
      <c r="BH30" s="119" t="s">
        <v>1139</v>
      </c>
      <c r="BI30" s="119" t="s">
        <v>1150</v>
      </c>
      <c r="BJ30" s="119" t="s">
        <v>1081</v>
      </c>
      <c r="BK30" s="119" t="s">
        <v>1165</v>
      </c>
      <c r="BL30" s="119">
        <v>7</v>
      </c>
      <c r="BM30" s="123">
        <v>4.697986577181208</v>
      </c>
      <c r="BN30" s="119">
        <v>0</v>
      </c>
      <c r="BO30" s="123">
        <v>0</v>
      </c>
      <c r="BP30" s="119">
        <v>0</v>
      </c>
      <c r="BQ30" s="123">
        <v>0</v>
      </c>
      <c r="BR30" s="119">
        <v>142</v>
      </c>
      <c r="BS30" s="123">
        <v>95.30201342281879</v>
      </c>
      <c r="BT30" s="119">
        <v>149</v>
      </c>
      <c r="BU30" s="2"/>
      <c r="BV30" s="3"/>
      <c r="BW30" s="3"/>
      <c r="BX30" s="3"/>
      <c r="BY30" s="3"/>
    </row>
    <row r="31" spans="1:77" ht="41.45" customHeight="1">
      <c r="A31" s="64" t="s">
        <v>233</v>
      </c>
      <c r="C31" s="65"/>
      <c r="D31" s="65" t="s">
        <v>64</v>
      </c>
      <c r="E31" s="66">
        <v>162.0281570252562</v>
      </c>
      <c r="F31" s="68">
        <v>99.99986798118292</v>
      </c>
      <c r="G31" s="102" t="s">
        <v>342</v>
      </c>
      <c r="H31" s="65"/>
      <c r="I31" s="69" t="s">
        <v>233</v>
      </c>
      <c r="J31" s="70"/>
      <c r="K31" s="70"/>
      <c r="L31" s="69" t="s">
        <v>823</v>
      </c>
      <c r="M31" s="73">
        <v>1.043997471106215</v>
      </c>
      <c r="N31" s="74">
        <v>6125.30224609375</v>
      </c>
      <c r="O31" s="74">
        <v>4693.6484375</v>
      </c>
      <c r="P31" s="75"/>
      <c r="Q31" s="76"/>
      <c r="R31" s="76"/>
      <c r="S31" s="88"/>
      <c r="T31" s="48">
        <v>0</v>
      </c>
      <c r="U31" s="48">
        <v>1</v>
      </c>
      <c r="V31" s="49">
        <v>0</v>
      </c>
      <c r="W31" s="49">
        <v>0.012821</v>
      </c>
      <c r="X31" s="49">
        <v>0.003903</v>
      </c>
      <c r="Y31" s="49">
        <v>0.273829</v>
      </c>
      <c r="Z31" s="49">
        <v>0</v>
      </c>
      <c r="AA31" s="49">
        <v>0</v>
      </c>
      <c r="AB31" s="71">
        <v>31</v>
      </c>
      <c r="AC31" s="71"/>
      <c r="AD31" s="72"/>
      <c r="AE31" s="78" t="s">
        <v>539</v>
      </c>
      <c r="AF31" s="78">
        <v>113</v>
      </c>
      <c r="AG31" s="78">
        <v>40</v>
      </c>
      <c r="AH31" s="78">
        <v>239</v>
      </c>
      <c r="AI31" s="78">
        <v>521</v>
      </c>
      <c r="AJ31" s="78"/>
      <c r="AK31" s="78" t="s">
        <v>585</v>
      </c>
      <c r="AL31" s="78" t="s">
        <v>623</v>
      </c>
      <c r="AM31" s="78"/>
      <c r="AN31" s="78"/>
      <c r="AO31" s="80">
        <v>43135.63738425926</v>
      </c>
      <c r="AP31" s="82" t="s">
        <v>703</v>
      </c>
      <c r="AQ31" s="78" t="b">
        <v>1</v>
      </c>
      <c r="AR31" s="78" t="b">
        <v>0</v>
      </c>
      <c r="AS31" s="78" t="b">
        <v>0</v>
      </c>
      <c r="AT31" s="78"/>
      <c r="AU31" s="78">
        <v>0</v>
      </c>
      <c r="AV31" s="78"/>
      <c r="AW31" s="78" t="b">
        <v>0</v>
      </c>
      <c r="AX31" s="78" t="s">
        <v>746</v>
      </c>
      <c r="AY31" s="82" t="s">
        <v>775</v>
      </c>
      <c r="AZ31" s="78" t="s">
        <v>66</v>
      </c>
      <c r="BA31" s="78" t="str">
        <f>REPLACE(INDEX(GroupVertices[Group],MATCH(Vertices[[#This Row],[Vertex]],GroupVertices[Vertex],0)),1,1,"")</f>
        <v>2</v>
      </c>
      <c r="BB31" s="48"/>
      <c r="BC31" s="48"/>
      <c r="BD31" s="48"/>
      <c r="BE31" s="48"/>
      <c r="BF31" s="48" t="s">
        <v>303</v>
      </c>
      <c r="BG31" s="48" t="s">
        <v>303</v>
      </c>
      <c r="BH31" s="119" t="s">
        <v>1138</v>
      </c>
      <c r="BI31" s="119" t="s">
        <v>1138</v>
      </c>
      <c r="BJ31" s="119" t="s">
        <v>1156</v>
      </c>
      <c r="BK31" s="119" t="s">
        <v>1156</v>
      </c>
      <c r="BL31" s="119">
        <v>3</v>
      </c>
      <c r="BM31" s="123">
        <v>6.976744186046512</v>
      </c>
      <c r="BN31" s="119">
        <v>0</v>
      </c>
      <c r="BO31" s="123">
        <v>0</v>
      </c>
      <c r="BP31" s="119">
        <v>0</v>
      </c>
      <c r="BQ31" s="123">
        <v>0</v>
      </c>
      <c r="BR31" s="119">
        <v>40</v>
      </c>
      <c r="BS31" s="123">
        <v>93.02325581395348</v>
      </c>
      <c r="BT31" s="119">
        <v>43</v>
      </c>
      <c r="BU31" s="2"/>
      <c r="BV31" s="3"/>
      <c r="BW31" s="3"/>
      <c r="BX31" s="3"/>
      <c r="BY31" s="3"/>
    </row>
    <row r="32" spans="1:77" ht="41.45" customHeight="1">
      <c r="A32" s="64" t="s">
        <v>254</v>
      </c>
      <c r="C32" s="65"/>
      <c r="D32" s="65" t="s">
        <v>64</v>
      </c>
      <c r="E32" s="66">
        <v>219.89084392675142</v>
      </c>
      <c r="F32" s="68">
        <v>99.72856931207929</v>
      </c>
      <c r="G32" s="102" t="s">
        <v>735</v>
      </c>
      <c r="H32" s="65"/>
      <c r="I32" s="69" t="s">
        <v>254</v>
      </c>
      <c r="J32" s="70"/>
      <c r="K32" s="70"/>
      <c r="L32" s="69" t="s">
        <v>824</v>
      </c>
      <c r="M32" s="73">
        <v>91.45880059437805</v>
      </c>
      <c r="N32" s="74">
        <v>4551.11865234375</v>
      </c>
      <c r="O32" s="74">
        <v>7231.99658203125</v>
      </c>
      <c r="P32" s="75"/>
      <c r="Q32" s="76"/>
      <c r="R32" s="76"/>
      <c r="S32" s="88"/>
      <c r="T32" s="48">
        <v>2</v>
      </c>
      <c r="U32" s="48">
        <v>0</v>
      </c>
      <c r="V32" s="49">
        <v>0</v>
      </c>
      <c r="W32" s="49">
        <v>0.015385</v>
      </c>
      <c r="X32" s="49">
        <v>0.010189</v>
      </c>
      <c r="Y32" s="49">
        <v>0.373601</v>
      </c>
      <c r="Z32" s="49">
        <v>1</v>
      </c>
      <c r="AA32" s="49">
        <v>0</v>
      </c>
      <c r="AB32" s="71">
        <v>32</v>
      </c>
      <c r="AC32" s="71"/>
      <c r="AD32" s="72"/>
      <c r="AE32" s="78" t="s">
        <v>540</v>
      </c>
      <c r="AF32" s="78">
        <v>1343</v>
      </c>
      <c r="AG32" s="78">
        <v>6205</v>
      </c>
      <c r="AH32" s="78">
        <v>11742</v>
      </c>
      <c r="AI32" s="78">
        <v>2866</v>
      </c>
      <c r="AJ32" s="78"/>
      <c r="AK32" s="78" t="s">
        <v>586</v>
      </c>
      <c r="AL32" s="78" t="s">
        <v>624</v>
      </c>
      <c r="AM32" s="82" t="s">
        <v>665</v>
      </c>
      <c r="AN32" s="78"/>
      <c r="AO32" s="80">
        <v>40240.359293981484</v>
      </c>
      <c r="AP32" s="82" t="s">
        <v>704</v>
      </c>
      <c r="AQ32" s="78" t="b">
        <v>0</v>
      </c>
      <c r="AR32" s="78" t="b">
        <v>0</v>
      </c>
      <c r="AS32" s="78" t="b">
        <v>1</v>
      </c>
      <c r="AT32" s="78"/>
      <c r="AU32" s="78">
        <v>493</v>
      </c>
      <c r="AV32" s="82" t="s">
        <v>718</v>
      </c>
      <c r="AW32" s="78" t="b">
        <v>1</v>
      </c>
      <c r="AX32" s="78" t="s">
        <v>746</v>
      </c>
      <c r="AY32" s="82" t="s">
        <v>776</v>
      </c>
      <c r="AZ32" s="78" t="s">
        <v>65</v>
      </c>
      <c r="BA32" s="78" t="str">
        <f>REPLACE(INDEX(GroupVertices[Group],MATCH(Vertices[[#This Row],[Vertex]],GroupVertices[Vertex],0)),1,1,"")</f>
        <v>2</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255</v>
      </c>
      <c r="C33" s="65"/>
      <c r="D33" s="65" t="s">
        <v>64</v>
      </c>
      <c r="E33" s="66">
        <v>206.60072800582404</v>
      </c>
      <c r="F33" s="68">
        <v>99.79088219374202</v>
      </c>
      <c r="G33" s="102" t="s">
        <v>736</v>
      </c>
      <c r="H33" s="65"/>
      <c r="I33" s="69" t="s">
        <v>255</v>
      </c>
      <c r="J33" s="70"/>
      <c r="K33" s="70"/>
      <c r="L33" s="69" t="s">
        <v>825</v>
      </c>
      <c r="M33" s="73">
        <v>70.69199423224457</v>
      </c>
      <c r="N33" s="74">
        <v>5171.30029296875</v>
      </c>
      <c r="O33" s="74">
        <v>5548.22509765625</v>
      </c>
      <c r="P33" s="75"/>
      <c r="Q33" s="76"/>
      <c r="R33" s="76"/>
      <c r="S33" s="88"/>
      <c r="T33" s="48">
        <v>2</v>
      </c>
      <c r="U33" s="48">
        <v>0</v>
      </c>
      <c r="V33" s="49">
        <v>0</v>
      </c>
      <c r="W33" s="49">
        <v>0.015385</v>
      </c>
      <c r="X33" s="49">
        <v>0.010189</v>
      </c>
      <c r="Y33" s="49">
        <v>0.373601</v>
      </c>
      <c r="Z33" s="49">
        <v>1</v>
      </c>
      <c r="AA33" s="49">
        <v>0</v>
      </c>
      <c r="AB33" s="71">
        <v>33</v>
      </c>
      <c r="AC33" s="71"/>
      <c r="AD33" s="72"/>
      <c r="AE33" s="78" t="s">
        <v>541</v>
      </c>
      <c r="AF33" s="78">
        <v>1575</v>
      </c>
      <c r="AG33" s="78">
        <v>4789</v>
      </c>
      <c r="AH33" s="78">
        <v>14447</v>
      </c>
      <c r="AI33" s="78">
        <v>6792</v>
      </c>
      <c r="AJ33" s="78"/>
      <c r="AK33" s="78" t="s">
        <v>587</v>
      </c>
      <c r="AL33" s="78"/>
      <c r="AM33" s="78"/>
      <c r="AN33" s="78"/>
      <c r="AO33" s="80">
        <v>39674.11752314815</v>
      </c>
      <c r="AP33" s="82" t="s">
        <v>705</v>
      </c>
      <c r="AQ33" s="78" t="b">
        <v>0</v>
      </c>
      <c r="AR33" s="78" t="b">
        <v>0</v>
      </c>
      <c r="AS33" s="78" t="b">
        <v>1</v>
      </c>
      <c r="AT33" s="78"/>
      <c r="AU33" s="78">
        <v>502</v>
      </c>
      <c r="AV33" s="82" t="s">
        <v>717</v>
      </c>
      <c r="AW33" s="78" t="b">
        <v>0</v>
      </c>
      <c r="AX33" s="78" t="s">
        <v>746</v>
      </c>
      <c r="AY33" s="82" t="s">
        <v>777</v>
      </c>
      <c r="AZ33" s="78" t="s">
        <v>65</v>
      </c>
      <c r="BA33" s="78"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236</v>
      </c>
      <c r="C34" s="65"/>
      <c r="D34" s="65" t="s">
        <v>64</v>
      </c>
      <c r="E34" s="66">
        <v>812.1363274906199</v>
      </c>
      <c r="F34" s="68">
        <v>96.95172951984756</v>
      </c>
      <c r="G34" s="102" t="s">
        <v>344</v>
      </c>
      <c r="H34" s="65"/>
      <c r="I34" s="69" t="s">
        <v>236</v>
      </c>
      <c r="J34" s="70"/>
      <c r="K34" s="70"/>
      <c r="L34" s="69" t="s">
        <v>826</v>
      </c>
      <c r="M34" s="73">
        <v>1016.8869420188024</v>
      </c>
      <c r="N34" s="74">
        <v>7764.005859375</v>
      </c>
      <c r="O34" s="74">
        <v>6641.921875</v>
      </c>
      <c r="P34" s="75"/>
      <c r="Q34" s="76"/>
      <c r="R34" s="76"/>
      <c r="S34" s="88"/>
      <c r="T34" s="48">
        <v>2</v>
      </c>
      <c r="U34" s="48">
        <v>7</v>
      </c>
      <c r="V34" s="49">
        <v>3</v>
      </c>
      <c r="W34" s="49">
        <v>0.017857</v>
      </c>
      <c r="X34" s="49">
        <v>0.039271</v>
      </c>
      <c r="Y34" s="49">
        <v>0.945401</v>
      </c>
      <c r="Z34" s="49">
        <v>0.35714285714285715</v>
      </c>
      <c r="AA34" s="49">
        <v>0.125</v>
      </c>
      <c r="AB34" s="71">
        <v>34</v>
      </c>
      <c r="AC34" s="71"/>
      <c r="AD34" s="72"/>
      <c r="AE34" s="78" t="s">
        <v>542</v>
      </c>
      <c r="AF34" s="78">
        <v>875</v>
      </c>
      <c r="AG34" s="78">
        <v>69306</v>
      </c>
      <c r="AH34" s="78">
        <v>10022</v>
      </c>
      <c r="AI34" s="78">
        <v>2738</v>
      </c>
      <c r="AJ34" s="78"/>
      <c r="AK34" s="78" t="s">
        <v>588</v>
      </c>
      <c r="AL34" s="78" t="s">
        <v>625</v>
      </c>
      <c r="AM34" s="82" t="s">
        <v>666</v>
      </c>
      <c r="AN34" s="78"/>
      <c r="AO34" s="80">
        <v>40841.80642361111</v>
      </c>
      <c r="AP34" s="82" t="s">
        <v>706</v>
      </c>
      <c r="AQ34" s="78" t="b">
        <v>0</v>
      </c>
      <c r="AR34" s="78" t="b">
        <v>0</v>
      </c>
      <c r="AS34" s="78" t="b">
        <v>1</v>
      </c>
      <c r="AT34" s="78"/>
      <c r="AU34" s="78">
        <v>726</v>
      </c>
      <c r="AV34" s="82" t="s">
        <v>723</v>
      </c>
      <c r="AW34" s="78" t="b">
        <v>1</v>
      </c>
      <c r="AX34" s="78" t="s">
        <v>746</v>
      </c>
      <c r="AY34" s="82" t="s">
        <v>778</v>
      </c>
      <c r="AZ34" s="78" t="s">
        <v>66</v>
      </c>
      <c r="BA34" s="78" t="str">
        <f>REPLACE(INDEX(GroupVertices[Group],MATCH(Vertices[[#This Row],[Vertex]],GroupVertices[Vertex],0)),1,1,"")</f>
        <v>2</v>
      </c>
      <c r="BB34" s="48" t="s">
        <v>281</v>
      </c>
      <c r="BC34" s="48" t="s">
        <v>281</v>
      </c>
      <c r="BD34" s="48" t="s">
        <v>293</v>
      </c>
      <c r="BE34" s="48" t="s">
        <v>293</v>
      </c>
      <c r="BF34" s="48" t="s">
        <v>251</v>
      </c>
      <c r="BG34" s="48" t="s">
        <v>251</v>
      </c>
      <c r="BH34" s="119" t="s">
        <v>1135</v>
      </c>
      <c r="BI34" s="119" t="s">
        <v>1135</v>
      </c>
      <c r="BJ34" s="119" t="s">
        <v>1080</v>
      </c>
      <c r="BK34" s="119" t="s">
        <v>1080</v>
      </c>
      <c r="BL34" s="119">
        <v>1</v>
      </c>
      <c r="BM34" s="123">
        <v>3.225806451612903</v>
      </c>
      <c r="BN34" s="119">
        <v>0</v>
      </c>
      <c r="BO34" s="123">
        <v>0</v>
      </c>
      <c r="BP34" s="119">
        <v>0</v>
      </c>
      <c r="BQ34" s="123">
        <v>0</v>
      </c>
      <c r="BR34" s="119">
        <v>30</v>
      </c>
      <c r="BS34" s="123">
        <v>96.7741935483871</v>
      </c>
      <c r="BT34" s="119">
        <v>31</v>
      </c>
      <c r="BU34" s="2"/>
      <c r="BV34" s="3"/>
      <c r="BW34" s="3"/>
      <c r="BX34" s="3"/>
      <c r="BY34" s="3"/>
    </row>
    <row r="35" spans="1:77" ht="41.45" customHeight="1">
      <c r="A35" s="64" t="s">
        <v>256</v>
      </c>
      <c r="C35" s="65"/>
      <c r="D35" s="65" t="s">
        <v>64</v>
      </c>
      <c r="E35" s="66">
        <v>214.63486587892703</v>
      </c>
      <c r="F35" s="68">
        <v>99.75321282460126</v>
      </c>
      <c r="G35" s="102" t="s">
        <v>737</v>
      </c>
      <c r="H35" s="65"/>
      <c r="I35" s="69" t="s">
        <v>256</v>
      </c>
      <c r="J35" s="70"/>
      <c r="K35" s="70"/>
      <c r="L35" s="69" t="s">
        <v>827</v>
      </c>
      <c r="M35" s="73">
        <v>83.24593932121792</v>
      </c>
      <c r="N35" s="74">
        <v>7290.4189453125</v>
      </c>
      <c r="O35" s="74">
        <v>5647.4775390625</v>
      </c>
      <c r="P35" s="75"/>
      <c r="Q35" s="76"/>
      <c r="R35" s="76"/>
      <c r="S35" s="88"/>
      <c r="T35" s="48">
        <v>2</v>
      </c>
      <c r="U35" s="48">
        <v>0</v>
      </c>
      <c r="V35" s="49">
        <v>0</v>
      </c>
      <c r="W35" s="49">
        <v>0.015385</v>
      </c>
      <c r="X35" s="49">
        <v>0.010189</v>
      </c>
      <c r="Y35" s="49">
        <v>0.373601</v>
      </c>
      <c r="Z35" s="49">
        <v>1</v>
      </c>
      <c r="AA35" s="49">
        <v>0</v>
      </c>
      <c r="AB35" s="71">
        <v>35</v>
      </c>
      <c r="AC35" s="71"/>
      <c r="AD35" s="72"/>
      <c r="AE35" s="78" t="s">
        <v>543</v>
      </c>
      <c r="AF35" s="78">
        <v>1039</v>
      </c>
      <c r="AG35" s="78">
        <v>5645</v>
      </c>
      <c r="AH35" s="78">
        <v>4917</v>
      </c>
      <c r="AI35" s="78">
        <v>1192</v>
      </c>
      <c r="AJ35" s="78"/>
      <c r="AK35" s="78" t="s">
        <v>589</v>
      </c>
      <c r="AL35" s="78" t="s">
        <v>626</v>
      </c>
      <c r="AM35" s="82" t="s">
        <v>667</v>
      </c>
      <c r="AN35" s="78"/>
      <c r="AO35" s="80">
        <v>40281.30640046296</v>
      </c>
      <c r="AP35" s="82" t="s">
        <v>707</v>
      </c>
      <c r="AQ35" s="78" t="b">
        <v>0</v>
      </c>
      <c r="AR35" s="78" t="b">
        <v>0</v>
      </c>
      <c r="AS35" s="78" t="b">
        <v>1</v>
      </c>
      <c r="AT35" s="78"/>
      <c r="AU35" s="78">
        <v>209</v>
      </c>
      <c r="AV35" s="82" t="s">
        <v>717</v>
      </c>
      <c r="AW35" s="78" t="b">
        <v>1</v>
      </c>
      <c r="AX35" s="78" t="s">
        <v>746</v>
      </c>
      <c r="AY35" s="82" t="s">
        <v>779</v>
      </c>
      <c r="AZ35" s="78" t="s">
        <v>65</v>
      </c>
      <c r="BA35" s="78" t="str">
        <f>REPLACE(INDEX(GroupVertices[Group],MATCH(Vertices[[#This Row],[Vertex]],GroupVertices[Vertex],0)),1,1,"")</f>
        <v>2</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238</v>
      </c>
      <c r="C36" s="65"/>
      <c r="D36" s="65" t="s">
        <v>64</v>
      </c>
      <c r="E36" s="66">
        <v>168.26963095704767</v>
      </c>
      <c r="F36" s="68">
        <v>99.97060381006307</v>
      </c>
      <c r="G36" s="102" t="s">
        <v>345</v>
      </c>
      <c r="H36" s="65"/>
      <c r="I36" s="69" t="s">
        <v>238</v>
      </c>
      <c r="J36" s="70"/>
      <c r="K36" s="70"/>
      <c r="L36" s="69" t="s">
        <v>828</v>
      </c>
      <c r="M36" s="73">
        <v>10.796770232983874</v>
      </c>
      <c r="N36" s="74">
        <v>9342.794921875</v>
      </c>
      <c r="O36" s="74">
        <v>7411.0234375</v>
      </c>
      <c r="P36" s="75"/>
      <c r="Q36" s="76"/>
      <c r="R36" s="76"/>
      <c r="S36" s="88"/>
      <c r="T36" s="48">
        <v>1</v>
      </c>
      <c r="U36" s="48">
        <v>1</v>
      </c>
      <c r="V36" s="49">
        <v>0</v>
      </c>
      <c r="W36" s="49">
        <v>0</v>
      </c>
      <c r="X36" s="49">
        <v>0</v>
      </c>
      <c r="Y36" s="49">
        <v>0.999989</v>
      </c>
      <c r="Z36" s="49">
        <v>0</v>
      </c>
      <c r="AA36" s="49" t="s">
        <v>897</v>
      </c>
      <c r="AB36" s="71">
        <v>36</v>
      </c>
      <c r="AC36" s="71"/>
      <c r="AD36" s="72"/>
      <c r="AE36" s="78" t="s">
        <v>544</v>
      </c>
      <c r="AF36" s="78">
        <v>523</v>
      </c>
      <c r="AG36" s="78">
        <v>705</v>
      </c>
      <c r="AH36" s="78">
        <v>2652</v>
      </c>
      <c r="AI36" s="78">
        <v>6295</v>
      </c>
      <c r="AJ36" s="78"/>
      <c r="AK36" s="78" t="s">
        <v>590</v>
      </c>
      <c r="AL36" s="78" t="s">
        <v>627</v>
      </c>
      <c r="AM36" s="82" t="s">
        <v>668</v>
      </c>
      <c r="AN36" s="78"/>
      <c r="AO36" s="80">
        <v>42233.58644675926</v>
      </c>
      <c r="AP36" s="82" t="s">
        <v>708</v>
      </c>
      <c r="AQ36" s="78" t="b">
        <v>0</v>
      </c>
      <c r="AR36" s="78" t="b">
        <v>0</v>
      </c>
      <c r="AS36" s="78" t="b">
        <v>0</v>
      </c>
      <c r="AT36" s="78"/>
      <c r="AU36" s="78">
        <v>170</v>
      </c>
      <c r="AV36" s="82" t="s">
        <v>717</v>
      </c>
      <c r="AW36" s="78" t="b">
        <v>0</v>
      </c>
      <c r="AX36" s="78" t="s">
        <v>746</v>
      </c>
      <c r="AY36" s="82" t="s">
        <v>780</v>
      </c>
      <c r="AZ36" s="78" t="s">
        <v>66</v>
      </c>
      <c r="BA36" s="78" t="str">
        <f>REPLACE(INDEX(GroupVertices[Group],MATCH(Vertices[[#This Row],[Vertex]],GroupVertices[Vertex],0)),1,1,"")</f>
        <v>4</v>
      </c>
      <c r="BB36" s="48" t="s">
        <v>285</v>
      </c>
      <c r="BC36" s="48" t="s">
        <v>285</v>
      </c>
      <c r="BD36" s="48" t="s">
        <v>296</v>
      </c>
      <c r="BE36" s="48" t="s">
        <v>296</v>
      </c>
      <c r="BF36" s="48" t="s">
        <v>307</v>
      </c>
      <c r="BG36" s="48" t="s">
        <v>307</v>
      </c>
      <c r="BH36" s="119" t="s">
        <v>1140</v>
      </c>
      <c r="BI36" s="119" t="s">
        <v>1140</v>
      </c>
      <c r="BJ36" s="119" t="s">
        <v>1157</v>
      </c>
      <c r="BK36" s="119" t="s">
        <v>1157</v>
      </c>
      <c r="BL36" s="119">
        <v>0</v>
      </c>
      <c r="BM36" s="123">
        <v>0</v>
      </c>
      <c r="BN36" s="119">
        <v>1</v>
      </c>
      <c r="BO36" s="123">
        <v>5.882352941176471</v>
      </c>
      <c r="BP36" s="119">
        <v>0</v>
      </c>
      <c r="BQ36" s="123">
        <v>0</v>
      </c>
      <c r="BR36" s="119">
        <v>16</v>
      </c>
      <c r="BS36" s="123">
        <v>94.11764705882354</v>
      </c>
      <c r="BT36" s="119">
        <v>17</v>
      </c>
      <c r="BU36" s="2"/>
      <c r="BV36" s="3"/>
      <c r="BW36" s="3"/>
      <c r="BX36" s="3"/>
      <c r="BY36" s="3"/>
    </row>
    <row r="37" spans="1:77" ht="41.45" customHeight="1">
      <c r="A37" s="64" t="s">
        <v>239</v>
      </c>
      <c r="C37" s="65"/>
      <c r="D37" s="65" t="s">
        <v>64</v>
      </c>
      <c r="E37" s="66">
        <v>164.57167497339978</v>
      </c>
      <c r="F37" s="68">
        <v>99.98794228137317</v>
      </c>
      <c r="G37" s="102" t="s">
        <v>738</v>
      </c>
      <c r="H37" s="65"/>
      <c r="I37" s="69" t="s">
        <v>239</v>
      </c>
      <c r="J37" s="70"/>
      <c r="K37" s="70"/>
      <c r="L37" s="69" t="s">
        <v>829</v>
      </c>
      <c r="M37" s="73">
        <v>5.018435694367637</v>
      </c>
      <c r="N37" s="74">
        <v>8420.2109375</v>
      </c>
      <c r="O37" s="74">
        <v>7411.0234375</v>
      </c>
      <c r="P37" s="75"/>
      <c r="Q37" s="76"/>
      <c r="R37" s="76"/>
      <c r="S37" s="88"/>
      <c r="T37" s="48">
        <v>1</v>
      </c>
      <c r="U37" s="48">
        <v>1</v>
      </c>
      <c r="V37" s="49">
        <v>0</v>
      </c>
      <c r="W37" s="49">
        <v>0</v>
      </c>
      <c r="X37" s="49">
        <v>0</v>
      </c>
      <c r="Y37" s="49">
        <v>0.999989</v>
      </c>
      <c r="Z37" s="49">
        <v>0</v>
      </c>
      <c r="AA37" s="49" t="s">
        <v>897</v>
      </c>
      <c r="AB37" s="71">
        <v>37</v>
      </c>
      <c r="AC37" s="71"/>
      <c r="AD37" s="72"/>
      <c r="AE37" s="78" t="s">
        <v>545</v>
      </c>
      <c r="AF37" s="78">
        <v>223</v>
      </c>
      <c r="AG37" s="78">
        <v>311</v>
      </c>
      <c r="AH37" s="78">
        <v>1177</v>
      </c>
      <c r="AI37" s="78">
        <v>1722</v>
      </c>
      <c r="AJ37" s="78"/>
      <c r="AK37" s="78" t="s">
        <v>591</v>
      </c>
      <c r="AL37" s="78" t="s">
        <v>628</v>
      </c>
      <c r="AM37" s="82" t="s">
        <v>669</v>
      </c>
      <c r="AN37" s="78"/>
      <c r="AO37" s="80">
        <v>40627.97523148148</v>
      </c>
      <c r="AP37" s="82" t="s">
        <v>709</v>
      </c>
      <c r="AQ37" s="78" t="b">
        <v>0</v>
      </c>
      <c r="AR37" s="78" t="b">
        <v>0</v>
      </c>
      <c r="AS37" s="78" t="b">
        <v>1</v>
      </c>
      <c r="AT37" s="78"/>
      <c r="AU37" s="78">
        <v>21</v>
      </c>
      <c r="AV37" s="82" t="s">
        <v>717</v>
      </c>
      <c r="AW37" s="78" t="b">
        <v>0</v>
      </c>
      <c r="AX37" s="78" t="s">
        <v>746</v>
      </c>
      <c r="AY37" s="82" t="s">
        <v>781</v>
      </c>
      <c r="AZ37" s="78" t="s">
        <v>66</v>
      </c>
      <c r="BA37" s="78" t="str">
        <f>REPLACE(INDEX(GroupVertices[Group],MATCH(Vertices[[#This Row],[Vertex]],GroupVertices[Vertex],0)),1,1,"")</f>
        <v>4</v>
      </c>
      <c r="BB37" s="48" t="s">
        <v>286</v>
      </c>
      <c r="BC37" s="48" t="s">
        <v>286</v>
      </c>
      <c r="BD37" s="48" t="s">
        <v>297</v>
      </c>
      <c r="BE37" s="48" t="s">
        <v>297</v>
      </c>
      <c r="BF37" s="48" t="s">
        <v>308</v>
      </c>
      <c r="BG37" s="48" t="s">
        <v>308</v>
      </c>
      <c r="BH37" s="119" t="s">
        <v>1141</v>
      </c>
      <c r="BI37" s="119" t="s">
        <v>1141</v>
      </c>
      <c r="BJ37" s="119" t="s">
        <v>1158</v>
      </c>
      <c r="BK37" s="119" t="s">
        <v>1158</v>
      </c>
      <c r="BL37" s="119">
        <v>2</v>
      </c>
      <c r="BM37" s="123">
        <v>11.11111111111111</v>
      </c>
      <c r="BN37" s="119">
        <v>0</v>
      </c>
      <c r="BO37" s="123">
        <v>0</v>
      </c>
      <c r="BP37" s="119">
        <v>0</v>
      </c>
      <c r="BQ37" s="123">
        <v>0</v>
      </c>
      <c r="BR37" s="119">
        <v>16</v>
      </c>
      <c r="BS37" s="123">
        <v>88.88888888888889</v>
      </c>
      <c r="BT37" s="119">
        <v>18</v>
      </c>
      <c r="BU37" s="2"/>
      <c r="BV37" s="3"/>
      <c r="BW37" s="3"/>
      <c r="BX37" s="3"/>
      <c r="BY37" s="3"/>
    </row>
    <row r="38" spans="1:77" ht="41.45" customHeight="1">
      <c r="A38" s="64" t="s">
        <v>240</v>
      </c>
      <c r="C38" s="65"/>
      <c r="D38" s="65" t="s">
        <v>64</v>
      </c>
      <c r="E38" s="66">
        <v>164.23379067032536</v>
      </c>
      <c r="F38" s="68">
        <v>99.98952650717816</v>
      </c>
      <c r="G38" s="102" t="s">
        <v>739</v>
      </c>
      <c r="H38" s="65"/>
      <c r="I38" s="69" t="s">
        <v>240</v>
      </c>
      <c r="J38" s="70"/>
      <c r="K38" s="70"/>
      <c r="L38" s="69" t="s">
        <v>830</v>
      </c>
      <c r="M38" s="73">
        <v>4.4904660410930575</v>
      </c>
      <c r="N38" s="74">
        <v>9342.794921875</v>
      </c>
      <c r="O38" s="74">
        <v>8901.0703125</v>
      </c>
      <c r="P38" s="75"/>
      <c r="Q38" s="76"/>
      <c r="R38" s="76"/>
      <c r="S38" s="88"/>
      <c r="T38" s="48">
        <v>1</v>
      </c>
      <c r="U38" s="48">
        <v>1</v>
      </c>
      <c r="V38" s="49">
        <v>0</v>
      </c>
      <c r="W38" s="49">
        <v>0</v>
      </c>
      <c r="X38" s="49">
        <v>0</v>
      </c>
      <c r="Y38" s="49">
        <v>0.999989</v>
      </c>
      <c r="Z38" s="49">
        <v>0</v>
      </c>
      <c r="AA38" s="49" t="s">
        <v>897</v>
      </c>
      <c r="AB38" s="71">
        <v>38</v>
      </c>
      <c r="AC38" s="71"/>
      <c r="AD38" s="72"/>
      <c r="AE38" s="78" t="s">
        <v>546</v>
      </c>
      <c r="AF38" s="78">
        <v>105</v>
      </c>
      <c r="AG38" s="78">
        <v>275</v>
      </c>
      <c r="AH38" s="78">
        <v>699</v>
      </c>
      <c r="AI38" s="78">
        <v>1136</v>
      </c>
      <c r="AJ38" s="78"/>
      <c r="AK38" s="78" t="s">
        <v>592</v>
      </c>
      <c r="AL38" s="78" t="s">
        <v>629</v>
      </c>
      <c r="AM38" s="82" t="s">
        <v>669</v>
      </c>
      <c r="AN38" s="78"/>
      <c r="AO38" s="80">
        <v>42545.64405092593</v>
      </c>
      <c r="AP38" s="82" t="s">
        <v>710</v>
      </c>
      <c r="AQ38" s="78" t="b">
        <v>0</v>
      </c>
      <c r="AR38" s="78" t="b">
        <v>0</v>
      </c>
      <c r="AS38" s="78" t="b">
        <v>1</v>
      </c>
      <c r="AT38" s="78"/>
      <c r="AU38" s="78">
        <v>20</v>
      </c>
      <c r="AV38" s="82" t="s">
        <v>717</v>
      </c>
      <c r="AW38" s="78" t="b">
        <v>0</v>
      </c>
      <c r="AX38" s="78" t="s">
        <v>746</v>
      </c>
      <c r="AY38" s="82" t="s">
        <v>782</v>
      </c>
      <c r="AZ38" s="78" t="s">
        <v>66</v>
      </c>
      <c r="BA38" s="78" t="str">
        <f>REPLACE(INDEX(GroupVertices[Group],MATCH(Vertices[[#This Row],[Vertex]],GroupVertices[Vertex],0)),1,1,"")</f>
        <v>4</v>
      </c>
      <c r="BB38" s="48" t="s">
        <v>286</v>
      </c>
      <c r="BC38" s="48" t="s">
        <v>286</v>
      </c>
      <c r="BD38" s="48" t="s">
        <v>297</v>
      </c>
      <c r="BE38" s="48" t="s">
        <v>297</v>
      </c>
      <c r="BF38" s="48" t="s">
        <v>308</v>
      </c>
      <c r="BG38" s="48" t="s">
        <v>308</v>
      </c>
      <c r="BH38" s="119" t="s">
        <v>1142</v>
      </c>
      <c r="BI38" s="119" t="s">
        <v>1142</v>
      </c>
      <c r="BJ38" s="119" t="s">
        <v>1159</v>
      </c>
      <c r="BK38" s="119" t="s">
        <v>1159</v>
      </c>
      <c r="BL38" s="119">
        <v>1</v>
      </c>
      <c r="BM38" s="123">
        <v>3.5714285714285716</v>
      </c>
      <c r="BN38" s="119">
        <v>0</v>
      </c>
      <c r="BO38" s="123">
        <v>0</v>
      </c>
      <c r="BP38" s="119">
        <v>0</v>
      </c>
      <c r="BQ38" s="123">
        <v>0</v>
      </c>
      <c r="BR38" s="119">
        <v>27</v>
      </c>
      <c r="BS38" s="123">
        <v>96.42857142857143</v>
      </c>
      <c r="BT38" s="119">
        <v>28</v>
      </c>
      <c r="BU38" s="2"/>
      <c r="BV38" s="3"/>
      <c r="BW38" s="3"/>
      <c r="BX38" s="3"/>
      <c r="BY38" s="3"/>
    </row>
    <row r="39" spans="1:77" ht="41.45" customHeight="1">
      <c r="A39" s="64" t="s">
        <v>242</v>
      </c>
      <c r="C39" s="65"/>
      <c r="D39" s="65" t="s">
        <v>64</v>
      </c>
      <c r="E39" s="66">
        <v>165.86689813518507</v>
      </c>
      <c r="F39" s="68">
        <v>99.9818694157874</v>
      </c>
      <c r="G39" s="102" t="s">
        <v>347</v>
      </c>
      <c r="H39" s="65"/>
      <c r="I39" s="69" t="s">
        <v>242</v>
      </c>
      <c r="J39" s="70"/>
      <c r="K39" s="70"/>
      <c r="L39" s="69" t="s">
        <v>831</v>
      </c>
      <c r="M39" s="73">
        <v>7.042319365253528</v>
      </c>
      <c r="N39" s="74">
        <v>1185.6920166015625</v>
      </c>
      <c r="O39" s="74">
        <v>680.3224487304688</v>
      </c>
      <c r="P39" s="75"/>
      <c r="Q39" s="76"/>
      <c r="R39" s="76"/>
      <c r="S39" s="88"/>
      <c r="T39" s="48">
        <v>0</v>
      </c>
      <c r="U39" s="48">
        <v>7</v>
      </c>
      <c r="V39" s="49">
        <v>3</v>
      </c>
      <c r="W39" s="49">
        <v>0.016949</v>
      </c>
      <c r="X39" s="49">
        <v>0.035369</v>
      </c>
      <c r="Y39" s="49">
        <v>0.821572</v>
      </c>
      <c r="Z39" s="49">
        <v>0.2857142857142857</v>
      </c>
      <c r="AA39" s="49">
        <v>0</v>
      </c>
      <c r="AB39" s="71">
        <v>39</v>
      </c>
      <c r="AC39" s="71"/>
      <c r="AD39" s="72"/>
      <c r="AE39" s="78" t="s">
        <v>547</v>
      </c>
      <c r="AF39" s="78">
        <v>1478</v>
      </c>
      <c r="AG39" s="78">
        <v>449</v>
      </c>
      <c r="AH39" s="78">
        <v>13401</v>
      </c>
      <c r="AI39" s="78">
        <v>10584</v>
      </c>
      <c r="AJ39" s="78"/>
      <c r="AK39" s="78"/>
      <c r="AL39" s="78" t="s">
        <v>630</v>
      </c>
      <c r="AM39" s="78"/>
      <c r="AN39" s="78"/>
      <c r="AO39" s="80">
        <v>40613.74928240741</v>
      </c>
      <c r="AP39" s="82" t="s">
        <v>711</v>
      </c>
      <c r="AQ39" s="78" t="b">
        <v>0</v>
      </c>
      <c r="AR39" s="78" t="b">
        <v>0</v>
      </c>
      <c r="AS39" s="78" t="b">
        <v>0</v>
      </c>
      <c r="AT39" s="78"/>
      <c r="AU39" s="78">
        <v>29</v>
      </c>
      <c r="AV39" s="82" t="s">
        <v>724</v>
      </c>
      <c r="AW39" s="78" t="b">
        <v>0</v>
      </c>
      <c r="AX39" s="78" t="s">
        <v>746</v>
      </c>
      <c r="AY39" s="82" t="s">
        <v>783</v>
      </c>
      <c r="AZ39" s="78" t="s">
        <v>66</v>
      </c>
      <c r="BA39" s="78" t="str">
        <f>REPLACE(INDEX(GroupVertices[Group],MATCH(Vertices[[#This Row],[Vertex]],GroupVertices[Vertex],0)),1,1,"")</f>
        <v>1</v>
      </c>
      <c r="BB39" s="48" t="s">
        <v>281</v>
      </c>
      <c r="BC39" s="48" t="s">
        <v>281</v>
      </c>
      <c r="BD39" s="48" t="s">
        <v>293</v>
      </c>
      <c r="BE39" s="48" t="s">
        <v>293</v>
      </c>
      <c r="BF39" s="48" t="s">
        <v>251</v>
      </c>
      <c r="BG39" s="48" t="s">
        <v>251</v>
      </c>
      <c r="BH39" s="119" t="s">
        <v>1135</v>
      </c>
      <c r="BI39" s="119" t="s">
        <v>1135</v>
      </c>
      <c r="BJ39" s="119" t="s">
        <v>1080</v>
      </c>
      <c r="BK39" s="119" t="s">
        <v>1080</v>
      </c>
      <c r="BL39" s="119">
        <v>1</v>
      </c>
      <c r="BM39" s="123">
        <v>3.225806451612903</v>
      </c>
      <c r="BN39" s="119">
        <v>0</v>
      </c>
      <c r="BO39" s="123">
        <v>0</v>
      </c>
      <c r="BP39" s="119">
        <v>0</v>
      </c>
      <c r="BQ39" s="123">
        <v>0</v>
      </c>
      <c r="BR39" s="119">
        <v>30</v>
      </c>
      <c r="BS39" s="123">
        <v>96.7741935483871</v>
      </c>
      <c r="BT39" s="119">
        <v>31</v>
      </c>
      <c r="BU39" s="2"/>
      <c r="BV39" s="3"/>
      <c r="BW39" s="3"/>
      <c r="BX39" s="3"/>
      <c r="BY39" s="3"/>
    </row>
    <row r="40" spans="1:77" ht="41.45" customHeight="1">
      <c r="A40" s="64" t="s">
        <v>243</v>
      </c>
      <c r="C40" s="65"/>
      <c r="D40" s="65" t="s">
        <v>64</v>
      </c>
      <c r="E40" s="66">
        <v>162.31911295290362</v>
      </c>
      <c r="F40" s="68">
        <v>99.99850378673973</v>
      </c>
      <c r="G40" s="102" t="s">
        <v>348</v>
      </c>
      <c r="H40" s="65"/>
      <c r="I40" s="69" t="s">
        <v>243</v>
      </c>
      <c r="J40" s="70"/>
      <c r="K40" s="70"/>
      <c r="L40" s="69" t="s">
        <v>832</v>
      </c>
      <c r="M40" s="73">
        <v>1.4986380058704367</v>
      </c>
      <c r="N40" s="74">
        <v>8420.2109375</v>
      </c>
      <c r="O40" s="74">
        <v>8901.0703125</v>
      </c>
      <c r="P40" s="75"/>
      <c r="Q40" s="76"/>
      <c r="R40" s="76"/>
      <c r="S40" s="88"/>
      <c r="T40" s="48">
        <v>1</v>
      </c>
      <c r="U40" s="48">
        <v>1</v>
      </c>
      <c r="V40" s="49">
        <v>0</v>
      </c>
      <c r="W40" s="49">
        <v>0</v>
      </c>
      <c r="X40" s="49">
        <v>0</v>
      </c>
      <c r="Y40" s="49">
        <v>0.999989</v>
      </c>
      <c r="Z40" s="49">
        <v>0</v>
      </c>
      <c r="AA40" s="49" t="s">
        <v>897</v>
      </c>
      <c r="AB40" s="71">
        <v>40</v>
      </c>
      <c r="AC40" s="71"/>
      <c r="AD40" s="72"/>
      <c r="AE40" s="78" t="s">
        <v>548</v>
      </c>
      <c r="AF40" s="78">
        <v>207</v>
      </c>
      <c r="AG40" s="78">
        <v>71</v>
      </c>
      <c r="AH40" s="78">
        <v>201</v>
      </c>
      <c r="AI40" s="78">
        <v>2301</v>
      </c>
      <c r="AJ40" s="78"/>
      <c r="AK40" s="78"/>
      <c r="AL40" s="78" t="s">
        <v>631</v>
      </c>
      <c r="AM40" s="78"/>
      <c r="AN40" s="78"/>
      <c r="AO40" s="80">
        <v>40532.08319444444</v>
      </c>
      <c r="AP40" s="78"/>
      <c r="AQ40" s="78" t="b">
        <v>1</v>
      </c>
      <c r="AR40" s="78" t="b">
        <v>0</v>
      </c>
      <c r="AS40" s="78" t="b">
        <v>1</v>
      </c>
      <c r="AT40" s="78"/>
      <c r="AU40" s="78">
        <v>0</v>
      </c>
      <c r="AV40" s="82" t="s">
        <v>717</v>
      </c>
      <c r="AW40" s="78" t="b">
        <v>0</v>
      </c>
      <c r="AX40" s="78" t="s">
        <v>746</v>
      </c>
      <c r="AY40" s="82" t="s">
        <v>784</v>
      </c>
      <c r="AZ40" s="78" t="s">
        <v>66</v>
      </c>
      <c r="BA40" s="78" t="str">
        <f>REPLACE(INDEX(GroupVertices[Group],MATCH(Vertices[[#This Row],[Vertex]],GroupVertices[Vertex],0)),1,1,"")</f>
        <v>4</v>
      </c>
      <c r="BB40" s="48" t="s">
        <v>287</v>
      </c>
      <c r="BC40" s="48" t="s">
        <v>287</v>
      </c>
      <c r="BD40" s="48" t="s">
        <v>291</v>
      </c>
      <c r="BE40" s="48" t="s">
        <v>291</v>
      </c>
      <c r="BF40" s="48" t="s">
        <v>251</v>
      </c>
      <c r="BG40" s="48" t="s">
        <v>251</v>
      </c>
      <c r="BH40" s="119" t="s">
        <v>1143</v>
      </c>
      <c r="BI40" s="119" t="s">
        <v>1143</v>
      </c>
      <c r="BJ40" s="119" t="s">
        <v>1160</v>
      </c>
      <c r="BK40" s="119" t="s">
        <v>1160</v>
      </c>
      <c r="BL40" s="119">
        <v>0</v>
      </c>
      <c r="BM40" s="123">
        <v>0</v>
      </c>
      <c r="BN40" s="119">
        <v>0</v>
      </c>
      <c r="BO40" s="123">
        <v>0</v>
      </c>
      <c r="BP40" s="119">
        <v>0</v>
      </c>
      <c r="BQ40" s="123">
        <v>0</v>
      </c>
      <c r="BR40" s="119">
        <v>18</v>
      </c>
      <c r="BS40" s="123">
        <v>100</v>
      </c>
      <c r="BT40" s="119">
        <v>18</v>
      </c>
      <c r="BU40" s="2"/>
      <c r="BV40" s="3"/>
      <c r="BW40" s="3"/>
      <c r="BX40" s="3"/>
      <c r="BY40" s="3"/>
    </row>
    <row r="41" spans="1:77" ht="41.45" customHeight="1">
      <c r="A41" s="64" t="s">
        <v>244</v>
      </c>
      <c r="C41" s="65"/>
      <c r="D41" s="65" t="s">
        <v>64</v>
      </c>
      <c r="E41" s="66">
        <v>173.81656493251947</v>
      </c>
      <c r="F41" s="68">
        <v>99.9445961030979</v>
      </c>
      <c r="G41" s="102" t="s">
        <v>349</v>
      </c>
      <c r="H41" s="65"/>
      <c r="I41" s="69" t="s">
        <v>244</v>
      </c>
      <c r="J41" s="70"/>
      <c r="K41" s="70"/>
      <c r="L41" s="69" t="s">
        <v>833</v>
      </c>
      <c r="M41" s="73">
        <v>19.46427204090823</v>
      </c>
      <c r="N41" s="74">
        <v>3872.25732421875</v>
      </c>
      <c r="O41" s="74">
        <v>3118.47021484375</v>
      </c>
      <c r="P41" s="75"/>
      <c r="Q41" s="76"/>
      <c r="R41" s="76"/>
      <c r="S41" s="88"/>
      <c r="T41" s="48">
        <v>0</v>
      </c>
      <c r="U41" s="48">
        <v>3</v>
      </c>
      <c r="V41" s="49">
        <v>1</v>
      </c>
      <c r="W41" s="49">
        <v>0.076923</v>
      </c>
      <c r="X41" s="49">
        <v>0</v>
      </c>
      <c r="Y41" s="49">
        <v>0.915465</v>
      </c>
      <c r="Z41" s="49">
        <v>0.3333333333333333</v>
      </c>
      <c r="AA41" s="49">
        <v>0</v>
      </c>
      <c r="AB41" s="71">
        <v>41</v>
      </c>
      <c r="AC41" s="71"/>
      <c r="AD41" s="72"/>
      <c r="AE41" s="78" t="s">
        <v>549</v>
      </c>
      <c r="AF41" s="78">
        <v>5032</v>
      </c>
      <c r="AG41" s="78">
        <v>1296</v>
      </c>
      <c r="AH41" s="78">
        <v>56012</v>
      </c>
      <c r="AI41" s="78">
        <v>0</v>
      </c>
      <c r="AJ41" s="78"/>
      <c r="AK41" s="78"/>
      <c r="AL41" s="78"/>
      <c r="AM41" s="78"/>
      <c r="AN41" s="78"/>
      <c r="AO41" s="80">
        <v>43199.12516203704</v>
      </c>
      <c r="AP41" s="78"/>
      <c r="AQ41" s="78" t="b">
        <v>1</v>
      </c>
      <c r="AR41" s="78" t="b">
        <v>0</v>
      </c>
      <c r="AS41" s="78" t="b">
        <v>0</v>
      </c>
      <c r="AT41" s="78"/>
      <c r="AU41" s="78">
        <v>60</v>
      </c>
      <c r="AV41" s="78"/>
      <c r="AW41" s="78" t="b">
        <v>0</v>
      </c>
      <c r="AX41" s="78" t="s">
        <v>746</v>
      </c>
      <c r="AY41" s="82" t="s">
        <v>785</v>
      </c>
      <c r="AZ41" s="78" t="s">
        <v>66</v>
      </c>
      <c r="BA41" s="78" t="str">
        <f>REPLACE(INDEX(GroupVertices[Group],MATCH(Vertices[[#This Row],[Vertex]],GroupVertices[Vertex],0)),1,1,"")</f>
        <v>3</v>
      </c>
      <c r="BB41" s="48"/>
      <c r="BC41" s="48"/>
      <c r="BD41" s="48"/>
      <c r="BE41" s="48"/>
      <c r="BF41" s="48" t="s">
        <v>310</v>
      </c>
      <c r="BG41" s="48" t="s">
        <v>310</v>
      </c>
      <c r="BH41" s="119" t="s">
        <v>1144</v>
      </c>
      <c r="BI41" s="119" t="s">
        <v>1144</v>
      </c>
      <c r="BJ41" s="119" t="s">
        <v>1161</v>
      </c>
      <c r="BK41" s="119" t="s">
        <v>1161</v>
      </c>
      <c r="BL41" s="119">
        <v>0</v>
      </c>
      <c r="BM41" s="123">
        <v>0</v>
      </c>
      <c r="BN41" s="119">
        <v>1</v>
      </c>
      <c r="BO41" s="123">
        <v>4</v>
      </c>
      <c r="BP41" s="119">
        <v>0</v>
      </c>
      <c r="BQ41" s="123">
        <v>0</v>
      </c>
      <c r="BR41" s="119">
        <v>24</v>
      </c>
      <c r="BS41" s="123">
        <v>96</v>
      </c>
      <c r="BT41" s="119">
        <v>25</v>
      </c>
      <c r="BU41" s="2"/>
      <c r="BV41" s="3"/>
      <c r="BW41" s="3"/>
      <c r="BX41" s="3"/>
      <c r="BY41" s="3"/>
    </row>
    <row r="42" spans="1:77" ht="41.45" customHeight="1">
      <c r="A42" s="64" t="s">
        <v>245</v>
      </c>
      <c r="C42" s="65"/>
      <c r="D42" s="65" t="s">
        <v>64</v>
      </c>
      <c r="E42" s="66">
        <v>281.1886879095033</v>
      </c>
      <c r="F42" s="68">
        <v>99.44116434729163</v>
      </c>
      <c r="G42" s="102" t="s">
        <v>740</v>
      </c>
      <c r="H42" s="65"/>
      <c r="I42" s="69" t="s">
        <v>245</v>
      </c>
      <c r="J42" s="70"/>
      <c r="K42" s="70"/>
      <c r="L42" s="69" t="s">
        <v>834</v>
      </c>
      <c r="M42" s="73">
        <v>187.2412951926081</v>
      </c>
      <c r="N42" s="74">
        <v>5612.291015625</v>
      </c>
      <c r="O42" s="74">
        <v>2352.0498046875</v>
      </c>
      <c r="P42" s="75"/>
      <c r="Q42" s="76"/>
      <c r="R42" s="76"/>
      <c r="S42" s="88"/>
      <c r="T42" s="48">
        <v>3</v>
      </c>
      <c r="U42" s="48">
        <v>5</v>
      </c>
      <c r="V42" s="49">
        <v>33.5</v>
      </c>
      <c r="W42" s="49">
        <v>0.125</v>
      </c>
      <c r="X42" s="49">
        <v>0</v>
      </c>
      <c r="Y42" s="49">
        <v>2.123968</v>
      </c>
      <c r="Z42" s="49">
        <v>0.14285714285714285</v>
      </c>
      <c r="AA42" s="49">
        <v>0</v>
      </c>
      <c r="AB42" s="71">
        <v>42</v>
      </c>
      <c r="AC42" s="71"/>
      <c r="AD42" s="72"/>
      <c r="AE42" s="78" t="s">
        <v>550</v>
      </c>
      <c r="AF42" s="78">
        <v>10053</v>
      </c>
      <c r="AG42" s="78">
        <v>12736</v>
      </c>
      <c r="AH42" s="78">
        <v>8273</v>
      </c>
      <c r="AI42" s="78">
        <v>12377</v>
      </c>
      <c r="AJ42" s="78"/>
      <c r="AK42" s="78" t="s">
        <v>593</v>
      </c>
      <c r="AL42" s="78" t="s">
        <v>632</v>
      </c>
      <c r="AM42" s="82" t="s">
        <v>670</v>
      </c>
      <c r="AN42" s="78"/>
      <c r="AO42" s="80">
        <v>42047.83582175926</v>
      </c>
      <c r="AP42" s="82" t="s">
        <v>712</v>
      </c>
      <c r="AQ42" s="78" t="b">
        <v>0</v>
      </c>
      <c r="AR42" s="78" t="b">
        <v>0</v>
      </c>
      <c r="AS42" s="78" t="b">
        <v>0</v>
      </c>
      <c r="AT42" s="78"/>
      <c r="AU42" s="78">
        <v>644</v>
      </c>
      <c r="AV42" s="82" t="s">
        <v>717</v>
      </c>
      <c r="AW42" s="78" t="b">
        <v>0</v>
      </c>
      <c r="AX42" s="78" t="s">
        <v>746</v>
      </c>
      <c r="AY42" s="82" t="s">
        <v>786</v>
      </c>
      <c r="AZ42" s="78" t="s">
        <v>66</v>
      </c>
      <c r="BA42" s="78" t="str">
        <f>REPLACE(INDEX(GroupVertices[Group],MATCH(Vertices[[#This Row],[Vertex]],GroupVertices[Vertex],0)),1,1,"")</f>
        <v>3</v>
      </c>
      <c r="BB42" s="48" t="s">
        <v>915</v>
      </c>
      <c r="BC42" s="48" t="s">
        <v>915</v>
      </c>
      <c r="BD42" s="48" t="s">
        <v>298</v>
      </c>
      <c r="BE42" s="48" t="s">
        <v>298</v>
      </c>
      <c r="BF42" s="48" t="s">
        <v>1128</v>
      </c>
      <c r="BG42" s="48" t="s">
        <v>1132</v>
      </c>
      <c r="BH42" s="119" t="s">
        <v>1145</v>
      </c>
      <c r="BI42" s="119" t="s">
        <v>1151</v>
      </c>
      <c r="BJ42" s="119" t="s">
        <v>1082</v>
      </c>
      <c r="BK42" s="119" t="s">
        <v>1082</v>
      </c>
      <c r="BL42" s="119">
        <v>0</v>
      </c>
      <c r="BM42" s="123">
        <v>0</v>
      </c>
      <c r="BN42" s="119">
        <v>1</v>
      </c>
      <c r="BO42" s="123">
        <v>2.127659574468085</v>
      </c>
      <c r="BP42" s="119">
        <v>0</v>
      </c>
      <c r="BQ42" s="123">
        <v>0</v>
      </c>
      <c r="BR42" s="119">
        <v>46</v>
      </c>
      <c r="BS42" s="123">
        <v>97.87234042553192</v>
      </c>
      <c r="BT42" s="119">
        <v>47</v>
      </c>
      <c r="BU42" s="2"/>
      <c r="BV42" s="3"/>
      <c r="BW42" s="3"/>
      <c r="BX42" s="3"/>
      <c r="BY42" s="3"/>
    </row>
    <row r="43" spans="1:77" ht="41.45" customHeight="1">
      <c r="A43" s="64" t="s">
        <v>257</v>
      </c>
      <c r="C43" s="65"/>
      <c r="D43" s="65" t="s">
        <v>64</v>
      </c>
      <c r="E43" s="66">
        <v>164.6279890239122</v>
      </c>
      <c r="F43" s="68">
        <v>99.98767824373901</v>
      </c>
      <c r="G43" s="102" t="s">
        <v>741</v>
      </c>
      <c r="H43" s="65"/>
      <c r="I43" s="69" t="s">
        <v>257</v>
      </c>
      <c r="J43" s="70"/>
      <c r="K43" s="70"/>
      <c r="L43" s="69" t="s">
        <v>835</v>
      </c>
      <c r="M43" s="73">
        <v>5.106430636580067</v>
      </c>
      <c r="N43" s="74">
        <v>3912.235107421875</v>
      </c>
      <c r="O43" s="74">
        <v>3988.3486328125</v>
      </c>
      <c r="P43" s="75"/>
      <c r="Q43" s="76"/>
      <c r="R43" s="76"/>
      <c r="S43" s="88"/>
      <c r="T43" s="48">
        <v>2</v>
      </c>
      <c r="U43" s="48">
        <v>0</v>
      </c>
      <c r="V43" s="49">
        <v>0</v>
      </c>
      <c r="W43" s="49">
        <v>0.071429</v>
      </c>
      <c r="X43" s="49">
        <v>0</v>
      </c>
      <c r="Y43" s="49">
        <v>0.635052</v>
      </c>
      <c r="Z43" s="49">
        <v>0.5</v>
      </c>
      <c r="AA43" s="49">
        <v>0</v>
      </c>
      <c r="AB43" s="71">
        <v>43</v>
      </c>
      <c r="AC43" s="71"/>
      <c r="AD43" s="72"/>
      <c r="AE43" s="78" t="s">
        <v>551</v>
      </c>
      <c r="AF43" s="78">
        <v>386</v>
      </c>
      <c r="AG43" s="78">
        <v>317</v>
      </c>
      <c r="AH43" s="78">
        <v>745</v>
      </c>
      <c r="AI43" s="78">
        <v>148</v>
      </c>
      <c r="AJ43" s="78"/>
      <c r="AK43" s="78" t="s">
        <v>594</v>
      </c>
      <c r="AL43" s="78" t="s">
        <v>633</v>
      </c>
      <c r="AM43" s="82" t="s">
        <v>671</v>
      </c>
      <c r="AN43" s="78"/>
      <c r="AO43" s="80">
        <v>42259.79903935185</v>
      </c>
      <c r="AP43" s="78"/>
      <c r="AQ43" s="78" t="b">
        <v>1</v>
      </c>
      <c r="AR43" s="78" t="b">
        <v>0</v>
      </c>
      <c r="AS43" s="78" t="b">
        <v>0</v>
      </c>
      <c r="AT43" s="78"/>
      <c r="AU43" s="78">
        <v>12</v>
      </c>
      <c r="AV43" s="82" t="s">
        <v>717</v>
      </c>
      <c r="AW43" s="78" t="b">
        <v>0</v>
      </c>
      <c r="AX43" s="78" t="s">
        <v>746</v>
      </c>
      <c r="AY43" s="82" t="s">
        <v>787</v>
      </c>
      <c r="AZ43" s="78" t="s">
        <v>65</v>
      </c>
      <c r="BA43" s="78" t="str">
        <f>REPLACE(INDEX(GroupVertices[Group],MATCH(Vertices[[#This Row],[Vertex]],GroupVertices[Vertex],0)),1,1,"")</f>
        <v>3</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258</v>
      </c>
      <c r="C44" s="65"/>
      <c r="D44" s="65" t="s">
        <v>64</v>
      </c>
      <c r="E44" s="66">
        <v>162.1126281010248</v>
      </c>
      <c r="F44" s="68">
        <v>99.99947192473167</v>
      </c>
      <c r="G44" s="102" t="s">
        <v>742</v>
      </c>
      <c r="H44" s="65"/>
      <c r="I44" s="69" t="s">
        <v>258</v>
      </c>
      <c r="J44" s="70"/>
      <c r="K44" s="70"/>
      <c r="L44" s="69" t="s">
        <v>836</v>
      </c>
      <c r="M44" s="73">
        <v>1.17598988442486</v>
      </c>
      <c r="N44" s="74">
        <v>5870.111328125</v>
      </c>
      <c r="O44" s="74">
        <v>4340.7421875</v>
      </c>
      <c r="P44" s="75"/>
      <c r="Q44" s="76"/>
      <c r="R44" s="76"/>
      <c r="S44" s="88"/>
      <c r="T44" s="48">
        <v>2</v>
      </c>
      <c r="U44" s="48">
        <v>0</v>
      </c>
      <c r="V44" s="49">
        <v>0</v>
      </c>
      <c r="W44" s="49">
        <v>0.071429</v>
      </c>
      <c r="X44" s="49">
        <v>0</v>
      </c>
      <c r="Y44" s="49">
        <v>0.635052</v>
      </c>
      <c r="Z44" s="49">
        <v>0.5</v>
      </c>
      <c r="AA44" s="49">
        <v>0</v>
      </c>
      <c r="AB44" s="71">
        <v>44</v>
      </c>
      <c r="AC44" s="71"/>
      <c r="AD44" s="72"/>
      <c r="AE44" s="78" t="s">
        <v>552</v>
      </c>
      <c r="AF44" s="78">
        <v>244</v>
      </c>
      <c r="AG44" s="78">
        <v>49</v>
      </c>
      <c r="AH44" s="78">
        <v>31</v>
      </c>
      <c r="AI44" s="78">
        <v>23</v>
      </c>
      <c r="AJ44" s="78"/>
      <c r="AK44" s="78" t="s">
        <v>595</v>
      </c>
      <c r="AL44" s="78" t="s">
        <v>618</v>
      </c>
      <c r="AM44" s="82" t="s">
        <v>672</v>
      </c>
      <c r="AN44" s="78"/>
      <c r="AO44" s="80">
        <v>43253.816157407404</v>
      </c>
      <c r="AP44" s="78"/>
      <c r="AQ44" s="78" t="b">
        <v>1</v>
      </c>
      <c r="AR44" s="78" t="b">
        <v>0</v>
      </c>
      <c r="AS44" s="78" t="b">
        <v>0</v>
      </c>
      <c r="AT44" s="78"/>
      <c r="AU44" s="78">
        <v>2</v>
      </c>
      <c r="AV44" s="78"/>
      <c r="AW44" s="78" t="b">
        <v>0</v>
      </c>
      <c r="AX44" s="78" t="s">
        <v>746</v>
      </c>
      <c r="AY44" s="82" t="s">
        <v>788</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246</v>
      </c>
      <c r="C45" s="65"/>
      <c r="D45" s="65" t="s">
        <v>64</v>
      </c>
      <c r="E45" s="66">
        <v>212.71080248641988</v>
      </c>
      <c r="F45" s="68">
        <v>99.7622341104352</v>
      </c>
      <c r="G45" s="102" t="s">
        <v>350</v>
      </c>
      <c r="H45" s="65"/>
      <c r="I45" s="69" t="s">
        <v>246</v>
      </c>
      <c r="J45" s="70"/>
      <c r="K45" s="70"/>
      <c r="L45" s="69" t="s">
        <v>837</v>
      </c>
      <c r="M45" s="73">
        <v>80.23944546229322</v>
      </c>
      <c r="N45" s="74">
        <v>5766.15185546875</v>
      </c>
      <c r="O45" s="74">
        <v>599.7992553710938</v>
      </c>
      <c r="P45" s="75"/>
      <c r="Q45" s="76"/>
      <c r="R45" s="76"/>
      <c r="S45" s="88"/>
      <c r="T45" s="48">
        <v>0</v>
      </c>
      <c r="U45" s="48">
        <v>4</v>
      </c>
      <c r="V45" s="49">
        <v>2</v>
      </c>
      <c r="W45" s="49">
        <v>0.083333</v>
      </c>
      <c r="X45" s="49">
        <v>0</v>
      </c>
      <c r="Y45" s="49">
        <v>1.088046</v>
      </c>
      <c r="Z45" s="49">
        <v>0.25</v>
      </c>
      <c r="AA45" s="49">
        <v>0</v>
      </c>
      <c r="AB45" s="71">
        <v>45</v>
      </c>
      <c r="AC45" s="71"/>
      <c r="AD45" s="72"/>
      <c r="AE45" s="78" t="s">
        <v>553</v>
      </c>
      <c r="AF45" s="78">
        <v>13</v>
      </c>
      <c r="AG45" s="78">
        <v>5440</v>
      </c>
      <c r="AH45" s="78">
        <v>755683</v>
      </c>
      <c r="AI45" s="78">
        <v>58</v>
      </c>
      <c r="AJ45" s="78"/>
      <c r="AK45" s="78" t="s">
        <v>596</v>
      </c>
      <c r="AL45" s="78" t="s">
        <v>634</v>
      </c>
      <c r="AM45" s="78"/>
      <c r="AN45" s="78"/>
      <c r="AO45" s="80">
        <v>42520.19642361111</v>
      </c>
      <c r="AP45" s="82" t="s">
        <v>713</v>
      </c>
      <c r="AQ45" s="78" t="b">
        <v>1</v>
      </c>
      <c r="AR45" s="78" t="b">
        <v>0</v>
      </c>
      <c r="AS45" s="78" t="b">
        <v>1</v>
      </c>
      <c r="AT45" s="78"/>
      <c r="AU45" s="78">
        <v>4625</v>
      </c>
      <c r="AV45" s="78"/>
      <c r="AW45" s="78" t="b">
        <v>0</v>
      </c>
      <c r="AX45" s="78" t="s">
        <v>746</v>
      </c>
      <c r="AY45" s="82" t="s">
        <v>789</v>
      </c>
      <c r="AZ45" s="78" t="s">
        <v>66</v>
      </c>
      <c r="BA45" s="78" t="str">
        <f>REPLACE(INDEX(GroupVertices[Group],MATCH(Vertices[[#This Row],[Vertex]],GroupVertices[Vertex],0)),1,1,"")</f>
        <v>3</v>
      </c>
      <c r="BB45" s="48" t="s">
        <v>289</v>
      </c>
      <c r="BC45" s="48" t="s">
        <v>289</v>
      </c>
      <c r="BD45" s="48" t="s">
        <v>298</v>
      </c>
      <c r="BE45" s="48" t="s">
        <v>298</v>
      </c>
      <c r="BF45" s="48" t="s">
        <v>312</v>
      </c>
      <c r="BG45" s="48" t="s">
        <v>312</v>
      </c>
      <c r="BH45" s="119" t="s">
        <v>1146</v>
      </c>
      <c r="BI45" s="119" t="s">
        <v>1146</v>
      </c>
      <c r="BJ45" s="119" t="s">
        <v>1082</v>
      </c>
      <c r="BK45" s="119" t="s">
        <v>1082</v>
      </c>
      <c r="BL45" s="119">
        <v>0</v>
      </c>
      <c r="BM45" s="123">
        <v>0</v>
      </c>
      <c r="BN45" s="119">
        <v>0</v>
      </c>
      <c r="BO45" s="123">
        <v>0</v>
      </c>
      <c r="BP45" s="119">
        <v>0</v>
      </c>
      <c r="BQ45" s="123">
        <v>0</v>
      </c>
      <c r="BR45" s="119">
        <v>22</v>
      </c>
      <c r="BS45" s="123">
        <v>100</v>
      </c>
      <c r="BT45" s="119">
        <v>22</v>
      </c>
      <c r="BU45" s="2"/>
      <c r="BV45" s="3"/>
      <c r="BW45" s="3"/>
      <c r="BX45" s="3"/>
      <c r="BY45" s="3"/>
    </row>
    <row r="46" spans="1:77" ht="41.45" customHeight="1">
      <c r="A46" s="64" t="s">
        <v>259</v>
      </c>
      <c r="C46" s="65"/>
      <c r="D46" s="65" t="s">
        <v>64</v>
      </c>
      <c r="E46" s="66">
        <v>166.40188161505293</v>
      </c>
      <c r="F46" s="68">
        <v>99.97936105826284</v>
      </c>
      <c r="G46" s="102" t="s">
        <v>743</v>
      </c>
      <c r="H46" s="65"/>
      <c r="I46" s="69" t="s">
        <v>259</v>
      </c>
      <c r="J46" s="70"/>
      <c r="K46" s="70"/>
      <c r="L46" s="69" t="s">
        <v>838</v>
      </c>
      <c r="M46" s="73">
        <v>7.878271316271612</v>
      </c>
      <c r="N46" s="74">
        <v>4408.37890625</v>
      </c>
      <c r="O46" s="74">
        <v>666</v>
      </c>
      <c r="P46" s="75"/>
      <c r="Q46" s="76"/>
      <c r="R46" s="76"/>
      <c r="S46" s="88"/>
      <c r="T46" s="48">
        <v>3</v>
      </c>
      <c r="U46" s="48">
        <v>0</v>
      </c>
      <c r="V46" s="49">
        <v>0.5</v>
      </c>
      <c r="W46" s="49">
        <v>0.076923</v>
      </c>
      <c r="X46" s="49">
        <v>0</v>
      </c>
      <c r="Y46" s="49">
        <v>0.83809</v>
      </c>
      <c r="Z46" s="49">
        <v>0.3333333333333333</v>
      </c>
      <c r="AA46" s="49">
        <v>0</v>
      </c>
      <c r="AB46" s="71">
        <v>46</v>
      </c>
      <c r="AC46" s="71"/>
      <c r="AD46" s="72"/>
      <c r="AE46" s="78" t="s">
        <v>554</v>
      </c>
      <c r="AF46" s="78">
        <v>447</v>
      </c>
      <c r="AG46" s="78">
        <v>506</v>
      </c>
      <c r="AH46" s="78">
        <v>2321</v>
      </c>
      <c r="AI46" s="78">
        <v>123</v>
      </c>
      <c r="AJ46" s="78"/>
      <c r="AK46" s="78" t="s">
        <v>597</v>
      </c>
      <c r="AL46" s="78" t="s">
        <v>635</v>
      </c>
      <c r="AM46" s="82" t="s">
        <v>673</v>
      </c>
      <c r="AN46" s="78"/>
      <c r="AO46" s="80">
        <v>41046.83495370371</v>
      </c>
      <c r="AP46" s="82" t="s">
        <v>714</v>
      </c>
      <c r="AQ46" s="78" t="b">
        <v>0</v>
      </c>
      <c r="AR46" s="78" t="b">
        <v>0</v>
      </c>
      <c r="AS46" s="78" t="b">
        <v>1</v>
      </c>
      <c r="AT46" s="78"/>
      <c r="AU46" s="78">
        <v>112</v>
      </c>
      <c r="AV46" s="82" t="s">
        <v>717</v>
      </c>
      <c r="AW46" s="78" t="b">
        <v>0</v>
      </c>
      <c r="AX46" s="78" t="s">
        <v>746</v>
      </c>
      <c r="AY46" s="82" t="s">
        <v>790</v>
      </c>
      <c r="AZ46" s="78" t="s">
        <v>65</v>
      </c>
      <c r="BA46" s="78" t="str">
        <f>REPLACE(INDEX(GroupVertices[Group],MATCH(Vertices[[#This Row],[Vertex]],GroupVertices[Vertex],0)),1,1,"")</f>
        <v>3</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260</v>
      </c>
      <c r="C47" s="65"/>
      <c r="D47" s="65" t="s">
        <v>64</v>
      </c>
      <c r="E47" s="66">
        <v>162.2627989023912</v>
      </c>
      <c r="F47" s="68">
        <v>99.9987678243739</v>
      </c>
      <c r="G47" s="102" t="s">
        <v>744</v>
      </c>
      <c r="H47" s="65"/>
      <c r="I47" s="69" t="s">
        <v>260</v>
      </c>
      <c r="J47" s="70"/>
      <c r="K47" s="70"/>
      <c r="L47" s="69" t="s">
        <v>839</v>
      </c>
      <c r="M47" s="73">
        <v>1.4106430636580067</v>
      </c>
      <c r="N47" s="74">
        <v>7108.63818359375</v>
      </c>
      <c r="O47" s="74">
        <v>383.9617614746094</v>
      </c>
      <c r="P47" s="75"/>
      <c r="Q47" s="76"/>
      <c r="R47" s="76"/>
      <c r="S47" s="88"/>
      <c r="T47" s="48">
        <v>3</v>
      </c>
      <c r="U47" s="48">
        <v>0</v>
      </c>
      <c r="V47" s="49">
        <v>0.5</v>
      </c>
      <c r="W47" s="49">
        <v>0.076923</v>
      </c>
      <c r="X47" s="49">
        <v>0</v>
      </c>
      <c r="Y47" s="49">
        <v>0.83809</v>
      </c>
      <c r="Z47" s="49">
        <v>0.3333333333333333</v>
      </c>
      <c r="AA47" s="49">
        <v>0</v>
      </c>
      <c r="AB47" s="71">
        <v>47</v>
      </c>
      <c r="AC47" s="71"/>
      <c r="AD47" s="72"/>
      <c r="AE47" s="78" t="s">
        <v>555</v>
      </c>
      <c r="AF47" s="78">
        <v>203</v>
      </c>
      <c r="AG47" s="78">
        <v>65</v>
      </c>
      <c r="AH47" s="78">
        <v>77</v>
      </c>
      <c r="AI47" s="78">
        <v>207</v>
      </c>
      <c r="AJ47" s="78"/>
      <c r="AK47" s="78" t="s">
        <v>598</v>
      </c>
      <c r="AL47" s="78" t="s">
        <v>636</v>
      </c>
      <c r="AM47" s="82" t="s">
        <v>674</v>
      </c>
      <c r="AN47" s="78"/>
      <c r="AO47" s="80">
        <v>41318.46737268518</v>
      </c>
      <c r="AP47" s="78"/>
      <c r="AQ47" s="78" t="b">
        <v>1</v>
      </c>
      <c r="AR47" s="78" t="b">
        <v>0</v>
      </c>
      <c r="AS47" s="78" t="b">
        <v>0</v>
      </c>
      <c r="AT47" s="78"/>
      <c r="AU47" s="78">
        <v>0</v>
      </c>
      <c r="AV47" s="82" t="s">
        <v>717</v>
      </c>
      <c r="AW47" s="78" t="b">
        <v>0</v>
      </c>
      <c r="AX47" s="78" t="s">
        <v>746</v>
      </c>
      <c r="AY47" s="82" t="s">
        <v>791</v>
      </c>
      <c r="AZ47" s="78" t="s">
        <v>65</v>
      </c>
      <c r="BA47" s="78" t="str">
        <f>REPLACE(INDEX(GroupVertices[Group],MATCH(Vertices[[#This Row],[Vertex]],GroupVertices[Vertex],0)),1,1,"")</f>
        <v>3</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261</v>
      </c>
      <c r="C48" s="65"/>
      <c r="D48" s="65" t="s">
        <v>64</v>
      </c>
      <c r="E48" s="66">
        <v>1000</v>
      </c>
      <c r="F48" s="68">
        <v>93.735927160818</v>
      </c>
      <c r="G48" s="102" t="s">
        <v>745</v>
      </c>
      <c r="H48" s="65"/>
      <c r="I48" s="69" t="s">
        <v>261</v>
      </c>
      <c r="J48" s="70"/>
      <c r="K48" s="70"/>
      <c r="L48" s="69" t="s">
        <v>840</v>
      </c>
      <c r="M48" s="73">
        <v>2088.6066748713915</v>
      </c>
      <c r="N48" s="74">
        <v>7764.005859375</v>
      </c>
      <c r="O48" s="74">
        <v>2652.6240234375</v>
      </c>
      <c r="P48" s="75"/>
      <c r="Q48" s="76"/>
      <c r="R48" s="76"/>
      <c r="S48" s="88"/>
      <c r="T48" s="48">
        <v>3</v>
      </c>
      <c r="U48" s="48">
        <v>0</v>
      </c>
      <c r="V48" s="49">
        <v>0.5</v>
      </c>
      <c r="W48" s="49">
        <v>0.076923</v>
      </c>
      <c r="X48" s="49">
        <v>0</v>
      </c>
      <c r="Y48" s="49">
        <v>0.83809</v>
      </c>
      <c r="Z48" s="49">
        <v>0.3333333333333333</v>
      </c>
      <c r="AA48" s="49">
        <v>0</v>
      </c>
      <c r="AB48" s="71">
        <v>48</v>
      </c>
      <c r="AC48" s="71"/>
      <c r="AD48" s="72"/>
      <c r="AE48" s="78" t="s">
        <v>556</v>
      </c>
      <c r="AF48" s="78">
        <v>211</v>
      </c>
      <c r="AG48" s="78">
        <v>142382</v>
      </c>
      <c r="AH48" s="78">
        <v>11487</v>
      </c>
      <c r="AI48" s="78">
        <v>2913</v>
      </c>
      <c r="AJ48" s="78"/>
      <c r="AK48" s="78" t="s">
        <v>599</v>
      </c>
      <c r="AL48" s="78" t="s">
        <v>637</v>
      </c>
      <c r="AM48" s="82" t="s">
        <v>675</v>
      </c>
      <c r="AN48" s="78"/>
      <c r="AO48" s="80">
        <v>39169.61782407408</v>
      </c>
      <c r="AP48" s="78"/>
      <c r="AQ48" s="78" t="b">
        <v>0</v>
      </c>
      <c r="AR48" s="78" t="b">
        <v>0</v>
      </c>
      <c r="AS48" s="78" t="b">
        <v>0</v>
      </c>
      <c r="AT48" s="78"/>
      <c r="AU48" s="78">
        <v>3769</v>
      </c>
      <c r="AV48" s="82" t="s">
        <v>725</v>
      </c>
      <c r="AW48" s="78" t="b">
        <v>0</v>
      </c>
      <c r="AX48" s="78" t="s">
        <v>746</v>
      </c>
      <c r="AY48" s="82" t="s">
        <v>792</v>
      </c>
      <c r="AZ48" s="78" t="s">
        <v>65</v>
      </c>
      <c r="BA48" s="78" t="str">
        <f>REPLACE(INDEX(GroupVertices[Group],MATCH(Vertices[[#This Row],[Vertex]],GroupVertices[Vertex],0)),1,1,"")</f>
        <v>3</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247</v>
      </c>
      <c r="C49" s="65"/>
      <c r="D49" s="65" t="s">
        <v>64</v>
      </c>
      <c r="E49" s="66">
        <v>168.17577420619364</v>
      </c>
      <c r="F49" s="68">
        <v>99.97104387278667</v>
      </c>
      <c r="G49" s="102" t="s">
        <v>351</v>
      </c>
      <c r="H49" s="65"/>
      <c r="I49" s="69" t="s">
        <v>247</v>
      </c>
      <c r="J49" s="70"/>
      <c r="K49" s="70"/>
      <c r="L49" s="69" t="s">
        <v>841</v>
      </c>
      <c r="M49" s="73">
        <v>10.650111995963158</v>
      </c>
      <c r="N49" s="74">
        <v>3677.344970703125</v>
      </c>
      <c r="O49" s="74">
        <v>9611.7451171875</v>
      </c>
      <c r="P49" s="75"/>
      <c r="Q49" s="76"/>
      <c r="R49" s="76"/>
      <c r="S49" s="88"/>
      <c r="T49" s="48">
        <v>0</v>
      </c>
      <c r="U49" s="48">
        <v>1</v>
      </c>
      <c r="V49" s="49">
        <v>0</v>
      </c>
      <c r="W49" s="49">
        <v>0.012658</v>
      </c>
      <c r="X49" s="49">
        <v>0.004625</v>
      </c>
      <c r="Y49" s="49">
        <v>0.248701</v>
      </c>
      <c r="Z49" s="49">
        <v>0</v>
      </c>
      <c r="AA49" s="49">
        <v>0</v>
      </c>
      <c r="AB49" s="71">
        <v>49</v>
      </c>
      <c r="AC49" s="71"/>
      <c r="AD49" s="72"/>
      <c r="AE49" s="78" t="s">
        <v>557</v>
      </c>
      <c r="AF49" s="78">
        <v>1106</v>
      </c>
      <c r="AG49" s="78">
        <v>695</v>
      </c>
      <c r="AH49" s="78">
        <v>803</v>
      </c>
      <c r="AI49" s="78">
        <v>612</v>
      </c>
      <c r="AJ49" s="78"/>
      <c r="AK49" s="78" t="s">
        <v>600</v>
      </c>
      <c r="AL49" s="78" t="s">
        <v>638</v>
      </c>
      <c r="AM49" s="82" t="s">
        <v>676</v>
      </c>
      <c r="AN49" s="78"/>
      <c r="AO49" s="80">
        <v>40193.51258101852</v>
      </c>
      <c r="AP49" s="82" t="s">
        <v>715</v>
      </c>
      <c r="AQ49" s="78" t="b">
        <v>0</v>
      </c>
      <c r="AR49" s="78" t="b">
        <v>0</v>
      </c>
      <c r="AS49" s="78" t="b">
        <v>1</v>
      </c>
      <c r="AT49" s="78"/>
      <c r="AU49" s="78">
        <v>26</v>
      </c>
      <c r="AV49" s="82" t="s">
        <v>718</v>
      </c>
      <c r="AW49" s="78" t="b">
        <v>0</v>
      </c>
      <c r="AX49" s="78" t="s">
        <v>746</v>
      </c>
      <c r="AY49" s="82" t="s">
        <v>793</v>
      </c>
      <c r="AZ49" s="78" t="s">
        <v>66</v>
      </c>
      <c r="BA49" s="78" t="str">
        <f>REPLACE(INDEX(GroupVertices[Group],MATCH(Vertices[[#This Row],[Vertex]],GroupVertices[Vertex],0)),1,1,"")</f>
        <v>1</v>
      </c>
      <c r="BB49" s="48" t="s">
        <v>290</v>
      </c>
      <c r="BC49" s="48" t="s">
        <v>290</v>
      </c>
      <c r="BD49" s="48" t="s">
        <v>296</v>
      </c>
      <c r="BE49" s="48" t="s">
        <v>296</v>
      </c>
      <c r="BF49" s="48" t="s">
        <v>313</v>
      </c>
      <c r="BG49" s="48" t="s">
        <v>313</v>
      </c>
      <c r="BH49" s="119" t="s">
        <v>1147</v>
      </c>
      <c r="BI49" s="119" t="s">
        <v>1147</v>
      </c>
      <c r="BJ49" s="119" t="s">
        <v>1162</v>
      </c>
      <c r="BK49" s="119" t="s">
        <v>1162</v>
      </c>
      <c r="BL49" s="119">
        <v>1</v>
      </c>
      <c r="BM49" s="123">
        <v>4.761904761904762</v>
      </c>
      <c r="BN49" s="119">
        <v>0</v>
      </c>
      <c r="BO49" s="123">
        <v>0</v>
      </c>
      <c r="BP49" s="119">
        <v>0</v>
      </c>
      <c r="BQ49" s="123">
        <v>0</v>
      </c>
      <c r="BR49" s="119">
        <v>20</v>
      </c>
      <c r="BS49" s="123">
        <v>95.23809523809524</v>
      </c>
      <c r="BT49" s="119">
        <v>21</v>
      </c>
      <c r="BU49" s="2"/>
      <c r="BV49" s="3"/>
      <c r="BW49" s="3"/>
      <c r="BX49" s="3"/>
      <c r="BY49" s="3"/>
    </row>
    <row r="50" spans="1:77" ht="41.45" customHeight="1">
      <c r="A50" s="89" t="s">
        <v>248</v>
      </c>
      <c r="C50" s="90"/>
      <c r="D50" s="90" t="s">
        <v>64</v>
      </c>
      <c r="E50" s="91">
        <v>179.03500028000224</v>
      </c>
      <c r="F50" s="92">
        <v>99.92012861566535</v>
      </c>
      <c r="G50" s="103" t="s">
        <v>352</v>
      </c>
      <c r="H50" s="90"/>
      <c r="I50" s="93" t="s">
        <v>248</v>
      </c>
      <c r="J50" s="94"/>
      <c r="K50" s="94"/>
      <c r="L50" s="93" t="s">
        <v>842</v>
      </c>
      <c r="M50" s="95">
        <v>27.61847001926008</v>
      </c>
      <c r="N50" s="96">
        <v>7183.32373046875</v>
      </c>
      <c r="O50" s="96">
        <v>1571.634521484375</v>
      </c>
      <c r="P50" s="97"/>
      <c r="Q50" s="98"/>
      <c r="R50" s="98"/>
      <c r="S50" s="99"/>
      <c r="T50" s="48">
        <v>0</v>
      </c>
      <c r="U50" s="48">
        <v>4</v>
      </c>
      <c r="V50" s="49">
        <v>2</v>
      </c>
      <c r="W50" s="49">
        <v>0.083333</v>
      </c>
      <c r="X50" s="49">
        <v>0</v>
      </c>
      <c r="Y50" s="49">
        <v>1.088046</v>
      </c>
      <c r="Z50" s="49">
        <v>0.25</v>
      </c>
      <c r="AA50" s="49">
        <v>0</v>
      </c>
      <c r="AB50" s="100">
        <v>50</v>
      </c>
      <c r="AC50" s="100"/>
      <c r="AD50" s="101"/>
      <c r="AE50" s="78" t="s">
        <v>558</v>
      </c>
      <c r="AF50" s="78">
        <v>4896</v>
      </c>
      <c r="AG50" s="78">
        <v>1852</v>
      </c>
      <c r="AH50" s="78">
        <v>9438</v>
      </c>
      <c r="AI50" s="78">
        <v>1509</v>
      </c>
      <c r="AJ50" s="78"/>
      <c r="AK50" s="78" t="s">
        <v>601</v>
      </c>
      <c r="AL50" s="78" t="s">
        <v>639</v>
      </c>
      <c r="AM50" s="78"/>
      <c r="AN50" s="78"/>
      <c r="AO50" s="80">
        <v>43282.060162037036</v>
      </c>
      <c r="AP50" s="82" t="s">
        <v>716</v>
      </c>
      <c r="AQ50" s="78" t="b">
        <v>0</v>
      </c>
      <c r="AR50" s="78" t="b">
        <v>0</v>
      </c>
      <c r="AS50" s="78" t="b">
        <v>0</v>
      </c>
      <c r="AT50" s="78"/>
      <c r="AU50" s="78">
        <v>20</v>
      </c>
      <c r="AV50" s="82" t="s">
        <v>717</v>
      </c>
      <c r="AW50" s="78" t="b">
        <v>0</v>
      </c>
      <c r="AX50" s="78" t="s">
        <v>746</v>
      </c>
      <c r="AY50" s="82" t="s">
        <v>794</v>
      </c>
      <c r="AZ50" s="78" t="s">
        <v>66</v>
      </c>
      <c r="BA50" s="78" t="str">
        <f>REPLACE(INDEX(GroupVertices[Group],MATCH(Vertices[[#This Row],[Vertex]],GroupVertices[Vertex],0)),1,1,"")</f>
        <v>3</v>
      </c>
      <c r="BB50" s="48" t="s">
        <v>289</v>
      </c>
      <c r="BC50" s="48" t="s">
        <v>289</v>
      </c>
      <c r="BD50" s="48" t="s">
        <v>298</v>
      </c>
      <c r="BE50" s="48" t="s">
        <v>298</v>
      </c>
      <c r="BF50" s="48" t="s">
        <v>312</v>
      </c>
      <c r="BG50" s="48" t="s">
        <v>312</v>
      </c>
      <c r="BH50" s="119" t="s">
        <v>1146</v>
      </c>
      <c r="BI50" s="119" t="s">
        <v>1146</v>
      </c>
      <c r="BJ50" s="119" t="s">
        <v>1082</v>
      </c>
      <c r="BK50" s="119" t="s">
        <v>1082</v>
      </c>
      <c r="BL50" s="119">
        <v>0</v>
      </c>
      <c r="BM50" s="123">
        <v>0</v>
      </c>
      <c r="BN50" s="119">
        <v>0</v>
      </c>
      <c r="BO50" s="123">
        <v>0</v>
      </c>
      <c r="BP50" s="119">
        <v>0</v>
      </c>
      <c r="BQ50" s="123">
        <v>0</v>
      </c>
      <c r="BR50" s="119">
        <v>22</v>
      </c>
      <c r="BS50" s="123">
        <v>100</v>
      </c>
      <c r="BT50" s="119">
        <v>22</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0"/>
    <dataValidation allowBlank="1" showInputMessage="1" promptTitle="Vertex Tooltip" prompt="Enter optional text that will pop up when the mouse is hovered over the vertex." errorTitle="Invalid Vertex Image Key" sqref="L3:L5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0"/>
    <dataValidation allowBlank="1" showInputMessage="1" promptTitle="Vertex Label Fill Color" prompt="To select an optional fill color for the Label shape, right-click and select Select Color on the right-click menu." sqref="J3:J50"/>
    <dataValidation allowBlank="1" showInputMessage="1" promptTitle="Vertex Image File" prompt="Enter the path to an image file.  Hover over the column header for examples." errorTitle="Invalid Vertex Image Key" sqref="G3:G50"/>
    <dataValidation allowBlank="1" showInputMessage="1" promptTitle="Vertex Color" prompt="To select an optional vertex color, right-click and select Select Color on the right-click menu." sqref="C3:C50"/>
    <dataValidation allowBlank="1" showInputMessage="1" promptTitle="Vertex Opacity" prompt="Enter an optional vertex opacity between 0 (transparent) and 100 (opaque)." errorTitle="Invalid Vertex Opacity" error="The optional vertex opacity must be a whole number between 0 and 10." sqref="F3:F50"/>
    <dataValidation type="list" allowBlank="1" showInputMessage="1" showErrorMessage="1" promptTitle="Vertex Shape" prompt="Select an optional vertex shape." errorTitle="Invalid Vertex Shape" error="You have entered an invalid vertex shape.  Try selecting from the drop-down list instead." sqref="D3:D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0">
      <formula1>ValidVertexLabelPositions</formula1>
    </dataValidation>
    <dataValidation allowBlank="1" showInputMessage="1" showErrorMessage="1" promptTitle="Vertex Name" prompt="Enter the name of the vertex." sqref="A3:A50"/>
  </dataValidations>
  <hyperlinks>
    <hyperlink ref="AK6" r:id="rId1" display="https://t.co/xMjqdfEYQu"/>
    <hyperlink ref="AM3" r:id="rId2" display="https://t.co/EX2v7LnYmx"/>
    <hyperlink ref="AM5" r:id="rId3" display="https://t.co/OCaRKzvTvw"/>
    <hyperlink ref="AM6" r:id="rId4" display="https://t.co/7ekOVPTWDa"/>
    <hyperlink ref="AM7" r:id="rId5" display="https://t.co/vx6B0WqrFs"/>
    <hyperlink ref="AM8" r:id="rId6" display="http://t.co/PPRgd85due"/>
    <hyperlink ref="AM9" r:id="rId7" display="https://t.co/mDiImjXaOX"/>
    <hyperlink ref="AM10" r:id="rId8" display="https://t.co/TktkkD8InR"/>
    <hyperlink ref="AM12" r:id="rId9" display="https://t.co/4PO6fYamvq"/>
    <hyperlink ref="AM13" r:id="rId10" display="https://t.co/5DpRJPpwHU"/>
    <hyperlink ref="AM14" r:id="rId11" display="https://t.co/ju6KJTDFYy"/>
    <hyperlink ref="AM15" r:id="rId12" display="https://t.co/YNLT4Aykuv"/>
    <hyperlink ref="AM16" r:id="rId13" display="http://t.co/wUvfn3OsAQ"/>
    <hyperlink ref="AM18" r:id="rId14" display="https://t.co/IEH6OIcwcu"/>
    <hyperlink ref="AM19" r:id="rId15" display="https://t.co/fQNb0vgabn"/>
    <hyperlink ref="AM20" r:id="rId16" display="https://t.co/vThOb2JQOs"/>
    <hyperlink ref="AM21" r:id="rId17" display="https://t.co/BJ2Y8Vb5pO"/>
    <hyperlink ref="AM22" r:id="rId18" display="https://t.co/q8zH2tDvcX"/>
    <hyperlink ref="AM23" r:id="rId19" display="https://t.co/Xj5c8sHIzR"/>
    <hyperlink ref="AM24" r:id="rId20" display="https://t.co/DfMev8JfLc"/>
    <hyperlink ref="AM25" r:id="rId21" display="http://t.co/yFgt7fAH8K"/>
    <hyperlink ref="AM26" r:id="rId22" display="https://t.co/ZTvSaFPKmc"/>
    <hyperlink ref="AM27" r:id="rId23" display="https://t.co/FnnH7AT02E"/>
    <hyperlink ref="AM28" r:id="rId24" display="https://t.co/EexscaIxCf"/>
    <hyperlink ref="AM29" r:id="rId25" display="http://t.co/UfMUUvxowY"/>
    <hyperlink ref="AM30" r:id="rId26" display="https://t.co/E5IN7ivqqD"/>
    <hyperlink ref="AM32" r:id="rId27" display="https://t.co/aFAPgK0OAP"/>
    <hyperlink ref="AM34" r:id="rId28" display="http://t.co/swkuOEW80U"/>
    <hyperlink ref="AM35" r:id="rId29" display="https://t.co/SYeufhLHqc"/>
    <hyperlink ref="AM36" r:id="rId30" display="https://t.co/We7qsyaoTT"/>
    <hyperlink ref="AM37" r:id="rId31" display="https://t.co/EIJYtsVLps"/>
    <hyperlink ref="AM38" r:id="rId32" display="https://t.co/EIJYtsVLps"/>
    <hyperlink ref="AM42" r:id="rId33" display="https://t.co/Pnyx4F3vyR"/>
    <hyperlink ref="AM43" r:id="rId34" display="https://t.co/M99wluNRw6"/>
    <hyperlink ref="AM44" r:id="rId35" display="https://t.co/vvoLg2NhnB"/>
    <hyperlink ref="AM46" r:id="rId36" display="http://t.co/UmPpll7nrk"/>
    <hyperlink ref="AM47" r:id="rId37" display="http://t.co/mCI52NjPNF"/>
    <hyperlink ref="AM48" r:id="rId38" display="http://t.co/fAYHvcY6G2"/>
    <hyperlink ref="AM49" r:id="rId39" display="https://t.co/NS7kl0ltTc"/>
    <hyperlink ref="AP3" r:id="rId40" display="https://pbs.twimg.com/profile_banners/234663086/1561071502"/>
    <hyperlink ref="AP5" r:id="rId41" display="https://pbs.twimg.com/profile_banners/2228663594/1554217623"/>
    <hyperlink ref="AP6" r:id="rId42" display="https://pbs.twimg.com/profile_banners/709564705304498176/1571394893"/>
    <hyperlink ref="AP7" r:id="rId43" display="https://pbs.twimg.com/profile_banners/185898176/1570054693"/>
    <hyperlink ref="AP8" r:id="rId44" display="https://pbs.twimg.com/profile_banners/15749983/1542114191"/>
    <hyperlink ref="AP9" r:id="rId45" display="https://pbs.twimg.com/profile_banners/2241334020/1549137988"/>
    <hyperlink ref="AP10" r:id="rId46" display="https://pbs.twimg.com/profile_banners/780471444325146624/1561744557"/>
    <hyperlink ref="AP11" r:id="rId47" display="https://pbs.twimg.com/profile_banners/14927130/1564694222"/>
    <hyperlink ref="AP12" r:id="rId48" display="https://pbs.twimg.com/profile_banners/168861947/1567640432"/>
    <hyperlink ref="AP13" r:id="rId49" display="https://pbs.twimg.com/profile_banners/19335976/1566295165"/>
    <hyperlink ref="AP14" r:id="rId50" display="https://pbs.twimg.com/profile_banners/701722695428345856/1561924275"/>
    <hyperlink ref="AP15" r:id="rId51" display="https://pbs.twimg.com/profile_banners/1251280663/1398383884"/>
    <hyperlink ref="AP16" r:id="rId52" display="https://pbs.twimg.com/profile_banners/3060444101/1428591637"/>
    <hyperlink ref="AP17" r:id="rId53" display="https://pbs.twimg.com/profile_banners/114032317/1364853744"/>
    <hyperlink ref="AP18" r:id="rId54" display="https://pbs.twimg.com/profile_banners/82218312/1357350462"/>
    <hyperlink ref="AP19" r:id="rId55" display="https://pbs.twimg.com/profile_banners/729253581522505728/1462705659"/>
    <hyperlink ref="AP20" r:id="rId56" display="https://pbs.twimg.com/profile_banners/1171055281251504128/1568036819"/>
    <hyperlink ref="AP21" r:id="rId57" display="https://pbs.twimg.com/profile_banners/3155781352/1542726225"/>
    <hyperlink ref="AP22" r:id="rId58" display="https://pbs.twimg.com/profile_banners/28288992/1535493880"/>
    <hyperlink ref="AP23" r:id="rId59" display="https://pbs.twimg.com/profile_banners/1601435401/1546558955"/>
    <hyperlink ref="AP24" r:id="rId60" display="https://pbs.twimg.com/profile_banners/841298776346238978/1489617568"/>
    <hyperlink ref="AP26" r:id="rId61" display="https://pbs.twimg.com/profile_banners/87855391/1532545430"/>
    <hyperlink ref="AP27" r:id="rId62" display="https://pbs.twimg.com/profile_banners/14833030/1560866612"/>
    <hyperlink ref="AP28" r:id="rId63" display="https://pbs.twimg.com/profile_banners/952031228/1412610301"/>
    <hyperlink ref="AP29" r:id="rId64" display="https://pbs.twimg.com/profile_banners/31187920/1542392580"/>
    <hyperlink ref="AP30" r:id="rId65" display="https://pbs.twimg.com/profile_banners/709207775478304768/1567663058"/>
    <hyperlink ref="AP31" r:id="rId66" display="https://pbs.twimg.com/profile_banners/960170538005139457/1554682128"/>
    <hyperlink ref="AP32" r:id="rId67" display="https://pbs.twimg.com/profile_banners/119320361/1542119516"/>
    <hyperlink ref="AP33" r:id="rId68" display="https://pbs.twimg.com/profile_banners/15845841/1392256733"/>
    <hyperlink ref="AP34" r:id="rId69" display="https://pbs.twimg.com/profile_banners/398227635/1542392415"/>
    <hyperlink ref="AP35" r:id="rId70" display="https://pbs.twimg.com/profile_banners/132441932/1542151309"/>
    <hyperlink ref="AP36" r:id="rId71" display="https://pbs.twimg.com/profile_banners/3428109441/1445606189"/>
    <hyperlink ref="AP37" r:id="rId72" display="https://pbs.twimg.com/profile_banners/272156432/1486431213"/>
    <hyperlink ref="AP38" r:id="rId73" display="https://pbs.twimg.com/profile_banners/746364112754597888/1466789579"/>
    <hyperlink ref="AP39" r:id="rId74" display="https://pbs.twimg.com/profile_banners/264311716/1415122089"/>
    <hyperlink ref="AP42" r:id="rId75" display="https://pbs.twimg.com/profile_banners/3017688144/1564684132"/>
    <hyperlink ref="AP45" r:id="rId76" display="https://pbs.twimg.com/profile_banners/737142202481016832/1538216794"/>
    <hyperlink ref="AP46" r:id="rId77" display="https://pbs.twimg.com/profile_banners/583091246/1532012672"/>
    <hyperlink ref="AP49" r:id="rId78" display="https://pbs.twimg.com/profile_banners/105120385/1358293626"/>
    <hyperlink ref="AP50" r:id="rId79" display="https://pbs.twimg.com/profile_banners/1013232376758128643/1530730090"/>
    <hyperlink ref="AV3" r:id="rId80" display="http://abs.twimg.com/images/themes/theme1/bg.png"/>
    <hyperlink ref="AV4" r:id="rId81" display="http://abs.twimg.com/images/themes/theme1/bg.png"/>
    <hyperlink ref="AV5" r:id="rId82" display="http://abs.twimg.com/images/themes/theme1/bg.png"/>
    <hyperlink ref="AV6" r:id="rId83" display="http://abs.twimg.com/images/themes/theme14/bg.gif"/>
    <hyperlink ref="AV7" r:id="rId84" display="http://abs.twimg.com/images/themes/theme17/bg.gif"/>
    <hyperlink ref="AV8" r:id="rId85" display="http://abs.twimg.com/images/themes/theme1/bg.png"/>
    <hyperlink ref="AV9" r:id="rId86" display="http://abs.twimg.com/images/themes/theme14/bg.gif"/>
    <hyperlink ref="AV11" r:id="rId87" display="http://abs.twimg.com/images/themes/theme14/bg.gif"/>
    <hyperlink ref="AV12" r:id="rId88" display="http://abs.twimg.com/images/themes/theme1/bg.png"/>
    <hyperlink ref="AV13" r:id="rId89" display="http://abs.twimg.com/images/themes/theme1/bg.png"/>
    <hyperlink ref="AV14" r:id="rId90" display="http://abs.twimg.com/images/themes/theme1/bg.png"/>
    <hyperlink ref="AV15" r:id="rId91" display="http://abs.twimg.com/images/themes/theme1/bg.png"/>
    <hyperlink ref="AV16" r:id="rId92" display="http://abs.twimg.com/images/themes/theme1/bg.png"/>
    <hyperlink ref="AV17" r:id="rId93" display="http://abs.twimg.com/images/themes/theme10/bg.gif"/>
    <hyperlink ref="AV18" r:id="rId94" display="http://abs.twimg.com/images/themes/theme9/bg.gif"/>
    <hyperlink ref="AV19" r:id="rId95" display="http://abs.twimg.com/images/themes/theme1/bg.png"/>
    <hyperlink ref="AV21" r:id="rId96" display="http://abs.twimg.com/images/themes/theme1/bg.png"/>
    <hyperlink ref="AV22" r:id="rId97" display="http://abs.twimg.com/images/themes/theme14/bg.gif"/>
    <hyperlink ref="AV23" r:id="rId98" display="http://abs.twimg.com/images/themes/theme1/bg.png"/>
    <hyperlink ref="AV25" r:id="rId99" display="http://abs.twimg.com/images/themes/theme1/bg.png"/>
    <hyperlink ref="AV26" r:id="rId100" display="http://abs.twimg.com/images/themes/theme9/bg.gif"/>
    <hyperlink ref="AV27" r:id="rId101" display="http://abs.twimg.com/images/themes/theme1/bg.png"/>
    <hyperlink ref="AV28" r:id="rId102" display="http://abs.twimg.com/images/themes/theme1/bg.png"/>
    <hyperlink ref="AV29" r:id="rId103" display="http://abs.twimg.com/images/themes/theme18/bg.gif"/>
    <hyperlink ref="AV30" r:id="rId104" display="http://abs.twimg.com/images/themes/theme1/bg.png"/>
    <hyperlink ref="AV32" r:id="rId105" display="http://abs.twimg.com/images/themes/theme14/bg.gif"/>
    <hyperlink ref="AV33" r:id="rId106" display="http://abs.twimg.com/images/themes/theme1/bg.png"/>
    <hyperlink ref="AV34" r:id="rId107" display="http://abs.twimg.com/images/themes/theme16/bg.gif"/>
    <hyperlink ref="AV35" r:id="rId108" display="http://abs.twimg.com/images/themes/theme1/bg.png"/>
    <hyperlink ref="AV36" r:id="rId109" display="http://abs.twimg.com/images/themes/theme1/bg.png"/>
    <hyperlink ref="AV37" r:id="rId110" display="http://abs.twimg.com/images/themes/theme1/bg.png"/>
    <hyperlink ref="AV38" r:id="rId111" display="http://abs.twimg.com/images/themes/theme1/bg.png"/>
    <hyperlink ref="AV39" r:id="rId112" display="http://abs.twimg.com/images/themes/theme5/bg.gif"/>
    <hyperlink ref="AV40" r:id="rId113" display="http://abs.twimg.com/images/themes/theme1/bg.png"/>
    <hyperlink ref="AV42" r:id="rId114" display="http://abs.twimg.com/images/themes/theme1/bg.png"/>
    <hyperlink ref="AV43" r:id="rId115" display="http://abs.twimg.com/images/themes/theme1/bg.png"/>
    <hyperlink ref="AV46" r:id="rId116" display="http://abs.twimg.com/images/themes/theme1/bg.png"/>
    <hyperlink ref="AV47" r:id="rId117" display="http://abs.twimg.com/images/themes/theme1/bg.png"/>
    <hyperlink ref="AV48" r:id="rId118" display="http://abs.twimg.com/images/themes/theme6/bg.gif"/>
    <hyperlink ref="AV49" r:id="rId119" display="http://abs.twimg.com/images/themes/theme14/bg.gif"/>
    <hyperlink ref="AV50" r:id="rId120" display="http://abs.twimg.com/images/themes/theme1/bg.png"/>
    <hyperlink ref="G3" r:id="rId121" display="http://pbs.twimg.com/profile_images/1080328689483767808/Ynt8AAAS_normal.jpg"/>
    <hyperlink ref="G4" r:id="rId122" display="http://pbs.twimg.com/profile_images/892536132554051584/-vYwQ9vp_normal.jpg"/>
    <hyperlink ref="G5" r:id="rId123" display="http://pbs.twimg.com/profile_images/1113095531419451392/jmz_yo4k_normal.png"/>
    <hyperlink ref="G6" r:id="rId124" display="http://pbs.twimg.com/profile_images/1185142195441012736/0wWQhZIz_normal.jpg"/>
    <hyperlink ref="G7" r:id="rId125" display="http://pbs.twimg.com/profile_images/1184633124317085696/IJtKpAoG_normal.jpg"/>
    <hyperlink ref="G8" r:id="rId126" display="http://pbs.twimg.com/profile_images/925717136281976832/UUA8Cz6q_normal.jpg"/>
    <hyperlink ref="G9" r:id="rId127" display="http://pbs.twimg.com/profile_images/831938838935203840/eGVNy9b7_normal.jpg"/>
    <hyperlink ref="G10" r:id="rId128" display="http://pbs.twimg.com/profile_images/1108050462186659840/eCQyWPaL_normal.png"/>
    <hyperlink ref="G11" r:id="rId129" display="http://pbs.twimg.com/profile_images/1169375075004493825/5i3XGNPz_normal.jpg"/>
    <hyperlink ref="G12" r:id="rId130" display="http://pbs.twimg.com/profile_images/1167251212414025729/MFqD3vml_normal.jpg"/>
    <hyperlink ref="G13" r:id="rId131" display="http://pbs.twimg.com/profile_images/1163752383295512577/9a2rNFJ9_normal.jpg"/>
    <hyperlink ref="G14" r:id="rId132" display="http://pbs.twimg.com/profile_images/1078437603131777026/lIo8E2sM_normal.jpg"/>
    <hyperlink ref="G15" r:id="rId133" display="http://pbs.twimg.com/profile_images/1151710893350068224/oLfAYcZj_normal.png"/>
    <hyperlink ref="G16" r:id="rId134" display="http://pbs.twimg.com/profile_images/593803027737387008/RLmHoyff_normal.png"/>
    <hyperlink ref="G17" r:id="rId135" display="http://pbs.twimg.com/profile_images/1167221061554966528/MZlseSTA_normal.jpg"/>
    <hyperlink ref="G18" r:id="rId136" display="http://pbs.twimg.com/profile_images/1168160161992794112/FMbehqaJ_normal.jpg"/>
    <hyperlink ref="G19" r:id="rId137" display="http://pbs.twimg.com/profile_images/1172209145283584001/3oyT_xwV_normal.jpg"/>
    <hyperlink ref="G20" r:id="rId138" display="http://pbs.twimg.com/profile_images/1171058784434839556/q4d8GxhI_normal.png"/>
    <hyperlink ref="G21" r:id="rId139" display="http://pbs.twimg.com/profile_images/1052662178111741952/1BirSsr0_normal.jpg"/>
    <hyperlink ref="G22" r:id="rId140" display="http://pbs.twimg.com/profile_images/1086061999124025344/l86J9AL1_normal.jpg"/>
    <hyperlink ref="G23" r:id="rId141" display="http://pbs.twimg.com/profile_images/811958511483633664/WIv6f-fz_normal.jpg"/>
    <hyperlink ref="G24" r:id="rId142" display="http://pbs.twimg.com/profile_images/842142822170038272/OPoVPqQr_normal.jpg"/>
    <hyperlink ref="G25" r:id="rId143" display="http://pbs.twimg.com/profile_images/378800000742401320/66f73793dbe8e4b40a53fb316f1fe981_normal.png"/>
    <hyperlink ref="G26" r:id="rId144" display="http://pbs.twimg.com/profile_images/1021472324422230016/cV88qdP5_normal.jpg"/>
    <hyperlink ref="G27" r:id="rId145" display="http://pbs.twimg.com/profile_images/1122976962975281154/9V1sPU5j_normal.png"/>
    <hyperlink ref="G28" r:id="rId146" display="http://pbs.twimg.com/profile_images/915355851254153216/0fP5kYAw_normal.jpg"/>
    <hyperlink ref="G29" r:id="rId147" display="http://pbs.twimg.com/profile_images/877243937127149568/0Plcxz5b_normal.jpg"/>
    <hyperlink ref="G30" r:id="rId148" display="http://pbs.twimg.com/profile_images/1158558178428112896/KC8ULtUL_normal.jpg"/>
    <hyperlink ref="G31" r:id="rId149" display="http://pbs.twimg.com/profile_images/1115044027781517312/lRH6CBnJ_normal.jpg"/>
    <hyperlink ref="G32" r:id="rId150" display="http://pbs.twimg.com/profile_images/665116527469858817/-NNze6o4_normal.png"/>
    <hyperlink ref="G33" r:id="rId151" display="http://pbs.twimg.com/profile_images/749441057260122113/81yVedL6_normal.jpg"/>
    <hyperlink ref="G34" r:id="rId152" display="http://pbs.twimg.com/profile_images/877243111667150848/H2R9ZvWu_normal.jpg"/>
    <hyperlink ref="G35" r:id="rId153" display="http://pbs.twimg.com/profile_images/1110344299718148096/gwqkYrTh_normal.png"/>
    <hyperlink ref="G36" r:id="rId154" display="http://pbs.twimg.com/profile_images/633279583551401984/p1Tof5Mv_normal.jpg"/>
    <hyperlink ref="G37" r:id="rId155" display="http://pbs.twimg.com/profile_images/746401119048470528/Q9tixcf0_normal.jpg"/>
    <hyperlink ref="G38" r:id="rId156" display="http://pbs.twimg.com/profile_images/834539426936213505/5hdYiugd_normal.jpg"/>
    <hyperlink ref="G39" r:id="rId157" display="http://pbs.twimg.com/profile_images/1292683393/mafalda0_normal.JPG"/>
    <hyperlink ref="G40" r:id="rId158" display="http://pbs.twimg.com/profile_images/671703757877411840/aQfkOk-4_normal.jpg"/>
    <hyperlink ref="G41" r:id="rId159" display="http://pbs.twimg.com/profile_images/983190092721393664/ZNbe7LsJ_normal.jpg"/>
    <hyperlink ref="G42" r:id="rId160" display="http://pbs.twimg.com/profile_images/1100657597223485440/UDtFFVT2_normal.jpg"/>
    <hyperlink ref="G43" r:id="rId161" display="http://pbs.twimg.com/profile_images/642777958319562752/OSTuJ_Z5_normal.jpg"/>
    <hyperlink ref="G44" r:id="rId162" display="http://pbs.twimg.com/profile_images/1003000027969736704/3RvAEYWI_normal.jpg"/>
    <hyperlink ref="G45" r:id="rId163" display="http://pbs.twimg.com/profile_images/760774125522518016/jhzjWv0i_normal.jpg"/>
    <hyperlink ref="G46" r:id="rId164" display="http://pbs.twimg.com/profile_images/1019961377115471873/H0YnuDPN_normal.jpg"/>
    <hyperlink ref="G47" r:id="rId165" display="http://pbs.twimg.com/profile_images/1140288927577858048/nokN7b-d_normal.png"/>
    <hyperlink ref="G48" r:id="rId166" display="http://pbs.twimg.com/profile_images/890578304155217920/cI-hFZqJ_normal.jpg"/>
    <hyperlink ref="G49" r:id="rId167" display="http://pbs.twimg.com/profile_images/1119661444717522944/_KS8ysCk_normal.jpg"/>
    <hyperlink ref="G50" r:id="rId168" display="http://pbs.twimg.com/profile_images/1013233600773308416/WpN5WXpW_normal.jpg"/>
    <hyperlink ref="AY3" r:id="rId169" display="https://twitter.com/colinnation"/>
    <hyperlink ref="AY4" r:id="rId170" display="https://twitter.com/adolfoboli"/>
    <hyperlink ref="AY5" r:id="rId171" display="https://twitter.com/infinidat"/>
    <hyperlink ref="AY6" r:id="rId172" display="https://twitter.com/calcaware"/>
    <hyperlink ref="AY7" r:id="rId173" display="https://twitter.com/silviakspiva"/>
    <hyperlink ref="AY8" r:id="rId174" display="https://twitter.com/cisco"/>
    <hyperlink ref="AY9" r:id="rId175" display="https://twitter.com/ciscodevnet"/>
    <hyperlink ref="AY10" r:id="rId176" display="https://twitter.com/ciscolivelatam"/>
    <hyperlink ref="AY11" r:id="rId177" display="https://twitter.com/ciscolive"/>
    <hyperlink ref="AY12" r:id="rId178" display="https://twitter.com/ciscolivemel"/>
    <hyperlink ref="AY13" r:id="rId179" display="https://twitter.com/ciscoliveeurope"/>
    <hyperlink ref="AY14" r:id="rId180" display="https://twitter.com/nfvguy"/>
    <hyperlink ref="AY15" r:id="rId181" display="https://twitter.com/mrncciew"/>
    <hyperlink ref="AY16" r:id="rId182" display="https://twitter.com/santchiweb"/>
    <hyperlink ref="AY17" r:id="rId183" display="https://twitter.com/fjgotopo"/>
    <hyperlink ref="AY18" r:id="rId184" display="https://twitter.com/diivious"/>
    <hyperlink ref="AY19" r:id="rId185" display="https://twitter.com/wifibond"/>
    <hyperlink ref="AY20" r:id="rId186" display="https://twitter.com/corebtssecurity"/>
    <hyperlink ref="AY21" r:id="rId187" display="https://twitter.com/bigevilbeard"/>
    <hyperlink ref="AY22" r:id="rId188" display="https://twitter.com/al_rasheed"/>
    <hyperlink ref="AY23" r:id="rId189" display="https://twitter.com/ciscochampion"/>
    <hyperlink ref="AY24" r:id="rId190" display="https://twitter.com/conscianetsafe"/>
    <hyperlink ref="AY25" r:id="rId191" display="https://twitter.com/omniconnected"/>
    <hyperlink ref="AY26" r:id="rId192" display="https://twitter.com/cisco_support"/>
    <hyperlink ref="AY27" r:id="rId193" display="https://twitter.com/ciscopress"/>
    <hyperlink ref="AY28" r:id="rId194" display="https://twitter.com/1andonlymiket"/>
    <hyperlink ref="AY29" r:id="rId195" display="https://twitter.com/cisco_mobility"/>
    <hyperlink ref="AY30" r:id="rId196" display="https://twitter.com/ciscokiwi"/>
    <hyperlink ref="AY31" r:id="rId197" display="https://twitter.com/esharq1"/>
    <hyperlink ref="AY32" r:id="rId198" display="https://twitter.com/ciscoapac"/>
    <hyperlink ref="AY33" r:id="rId199" display="https://twitter.com/lauren"/>
    <hyperlink ref="AY34" r:id="rId200" display="https://twitter.com/ciscoenterprise"/>
    <hyperlink ref="AY35" r:id="rId201" display="https://twitter.com/ciscoanz"/>
    <hyperlink ref="AY36" r:id="rId202" display="https://twitter.com/chara_kontaxi"/>
    <hyperlink ref="AY37" r:id="rId203" display="https://twitter.com/rar_21"/>
    <hyperlink ref="AY38" r:id="rId204" display="https://twitter.com/blogciscoredes"/>
    <hyperlink ref="AY39" r:id="rId205" display="https://twitter.com/bettsyga"/>
    <hyperlink ref="AY40" r:id="rId206" display="https://twitter.com/tfonsecag"/>
    <hyperlink ref="AY41" r:id="rId207" display="https://twitter.com/cephalopodluke2"/>
    <hyperlink ref="AY42" r:id="rId208" display="https://twitter.com/crudinschi"/>
    <hyperlink ref="AY43" r:id="rId209" display="https://twitter.com/runsafesecurity"/>
    <hyperlink ref="AY44" r:id="rId210" display="https://twitter.com/joehawk10101"/>
    <hyperlink ref="AY45" r:id="rId211" display="https://twitter.com/chidambara09"/>
    <hyperlink ref="AY46" r:id="rId212" display="https://twitter.com/ecosteer"/>
    <hyperlink ref="AY47" r:id="rId213" display="https://twitter.com/pasquali_elena"/>
    <hyperlink ref="AY48" r:id="rId214" display="https://twitter.com/idc"/>
    <hyperlink ref="AY49" r:id="rId215" display="https://twitter.com/ccie49534"/>
    <hyperlink ref="AY50" r:id="rId216" display="https://twitter.com/decisionssmart"/>
  </hyperlinks>
  <printOptions/>
  <pageMargins left="0.7" right="0.7" top="0.75" bottom="0.75" header="0.3" footer="0.3"/>
  <pageSetup horizontalDpi="600" verticalDpi="600" orientation="portrait" r:id="rId221"/>
  <drawing r:id="rId220"/>
  <legacyDrawing r:id="rId218"/>
  <tableParts>
    <tablePart r:id="rId2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912</v>
      </c>
      <c r="Z2" s="13" t="s">
        <v>924</v>
      </c>
      <c r="AA2" s="13" t="s">
        <v>960</v>
      </c>
      <c r="AB2" s="13" t="s">
        <v>1016</v>
      </c>
      <c r="AC2" s="13" t="s">
        <v>1079</v>
      </c>
      <c r="AD2" s="13" t="s">
        <v>1100</v>
      </c>
      <c r="AE2" s="13" t="s">
        <v>1101</v>
      </c>
      <c r="AF2" s="13" t="s">
        <v>1112</v>
      </c>
      <c r="AG2" s="122" t="s">
        <v>1256</v>
      </c>
      <c r="AH2" s="122" t="s">
        <v>1257</v>
      </c>
      <c r="AI2" s="122" t="s">
        <v>1258</v>
      </c>
      <c r="AJ2" s="122" t="s">
        <v>1259</v>
      </c>
      <c r="AK2" s="122" t="s">
        <v>1260</v>
      </c>
      <c r="AL2" s="122" t="s">
        <v>1261</v>
      </c>
      <c r="AM2" s="122" t="s">
        <v>1262</v>
      </c>
      <c r="AN2" s="122" t="s">
        <v>1263</v>
      </c>
      <c r="AO2" s="122" t="s">
        <v>1266</v>
      </c>
    </row>
    <row r="3" spans="1:41" ht="15">
      <c r="A3" s="89" t="s">
        <v>882</v>
      </c>
      <c r="B3" s="65" t="s">
        <v>888</v>
      </c>
      <c r="C3" s="65" t="s">
        <v>56</v>
      </c>
      <c r="D3" s="106"/>
      <c r="E3" s="105"/>
      <c r="F3" s="107" t="s">
        <v>1298</v>
      </c>
      <c r="G3" s="108"/>
      <c r="H3" s="108"/>
      <c r="I3" s="109">
        <v>3</v>
      </c>
      <c r="J3" s="110"/>
      <c r="K3" s="48">
        <v>18</v>
      </c>
      <c r="L3" s="48">
        <v>65</v>
      </c>
      <c r="M3" s="48">
        <v>0</v>
      </c>
      <c r="N3" s="48">
        <v>65</v>
      </c>
      <c r="O3" s="48">
        <v>0</v>
      </c>
      <c r="P3" s="49">
        <v>0</v>
      </c>
      <c r="Q3" s="49">
        <v>0</v>
      </c>
      <c r="R3" s="48">
        <v>1</v>
      </c>
      <c r="S3" s="48">
        <v>0</v>
      </c>
      <c r="T3" s="48">
        <v>18</v>
      </c>
      <c r="U3" s="48">
        <v>65</v>
      </c>
      <c r="V3" s="48">
        <v>3</v>
      </c>
      <c r="W3" s="49">
        <v>1.506173</v>
      </c>
      <c r="X3" s="49">
        <v>0.21241830065359477</v>
      </c>
      <c r="Y3" s="78" t="s">
        <v>913</v>
      </c>
      <c r="Z3" s="78" t="s">
        <v>925</v>
      </c>
      <c r="AA3" s="78" t="s">
        <v>961</v>
      </c>
      <c r="AB3" s="86" t="s">
        <v>1017</v>
      </c>
      <c r="AC3" s="86" t="s">
        <v>1080</v>
      </c>
      <c r="AD3" s="86"/>
      <c r="AE3" s="86" t="s">
        <v>1102</v>
      </c>
      <c r="AF3" s="86" t="s">
        <v>1113</v>
      </c>
      <c r="AG3" s="119">
        <v>14</v>
      </c>
      <c r="AH3" s="123">
        <v>3.30188679245283</v>
      </c>
      <c r="AI3" s="119">
        <v>0</v>
      </c>
      <c r="AJ3" s="123">
        <v>0</v>
      </c>
      <c r="AK3" s="119">
        <v>0</v>
      </c>
      <c r="AL3" s="123">
        <v>0</v>
      </c>
      <c r="AM3" s="119">
        <v>410</v>
      </c>
      <c r="AN3" s="123">
        <v>96.69811320754717</v>
      </c>
      <c r="AO3" s="119">
        <v>424</v>
      </c>
    </row>
    <row r="4" spans="1:41" ht="15">
      <c r="A4" s="89" t="s">
        <v>883</v>
      </c>
      <c r="B4" s="65" t="s">
        <v>889</v>
      </c>
      <c r="C4" s="65" t="s">
        <v>56</v>
      </c>
      <c r="D4" s="112"/>
      <c r="E4" s="111"/>
      <c r="F4" s="113" t="s">
        <v>1299</v>
      </c>
      <c r="G4" s="114"/>
      <c r="H4" s="114"/>
      <c r="I4" s="115">
        <v>4</v>
      </c>
      <c r="J4" s="116"/>
      <c r="K4" s="48">
        <v>11</v>
      </c>
      <c r="L4" s="48">
        <v>17</v>
      </c>
      <c r="M4" s="48">
        <v>4</v>
      </c>
      <c r="N4" s="48">
        <v>21</v>
      </c>
      <c r="O4" s="48">
        <v>3</v>
      </c>
      <c r="P4" s="49">
        <v>0.13333333333333333</v>
      </c>
      <c r="Q4" s="49">
        <v>0.23529411764705882</v>
      </c>
      <c r="R4" s="48">
        <v>1</v>
      </c>
      <c r="S4" s="48">
        <v>0</v>
      </c>
      <c r="T4" s="48">
        <v>11</v>
      </c>
      <c r="U4" s="48">
        <v>21</v>
      </c>
      <c r="V4" s="48">
        <v>3</v>
      </c>
      <c r="W4" s="49">
        <v>1.768595</v>
      </c>
      <c r="X4" s="49">
        <v>0.15454545454545454</v>
      </c>
      <c r="Y4" s="78" t="s">
        <v>914</v>
      </c>
      <c r="Z4" s="78" t="s">
        <v>926</v>
      </c>
      <c r="AA4" s="78" t="s">
        <v>962</v>
      </c>
      <c r="AB4" s="86" t="s">
        <v>1018</v>
      </c>
      <c r="AC4" s="86" t="s">
        <v>1081</v>
      </c>
      <c r="AD4" s="86" t="s">
        <v>234</v>
      </c>
      <c r="AE4" s="86" t="s">
        <v>1103</v>
      </c>
      <c r="AF4" s="86" t="s">
        <v>1114</v>
      </c>
      <c r="AG4" s="119">
        <v>18</v>
      </c>
      <c r="AH4" s="123">
        <v>4.488778054862843</v>
      </c>
      <c r="AI4" s="119">
        <v>0</v>
      </c>
      <c r="AJ4" s="123">
        <v>0</v>
      </c>
      <c r="AK4" s="119">
        <v>0</v>
      </c>
      <c r="AL4" s="123">
        <v>0</v>
      </c>
      <c r="AM4" s="119">
        <v>383</v>
      </c>
      <c r="AN4" s="123">
        <v>95.51122194513715</v>
      </c>
      <c r="AO4" s="119">
        <v>401</v>
      </c>
    </row>
    <row r="5" spans="1:41" ht="15">
      <c r="A5" s="89" t="s">
        <v>884</v>
      </c>
      <c r="B5" s="65" t="s">
        <v>890</v>
      </c>
      <c r="C5" s="65" t="s">
        <v>56</v>
      </c>
      <c r="D5" s="112"/>
      <c r="E5" s="111"/>
      <c r="F5" s="113" t="s">
        <v>1300</v>
      </c>
      <c r="G5" s="114"/>
      <c r="H5" s="114"/>
      <c r="I5" s="115">
        <v>5</v>
      </c>
      <c r="J5" s="116"/>
      <c r="K5" s="48">
        <v>9</v>
      </c>
      <c r="L5" s="48">
        <v>16</v>
      </c>
      <c r="M5" s="48">
        <v>0</v>
      </c>
      <c r="N5" s="48">
        <v>16</v>
      </c>
      <c r="O5" s="48">
        <v>0</v>
      </c>
      <c r="P5" s="49">
        <v>0</v>
      </c>
      <c r="Q5" s="49">
        <v>0</v>
      </c>
      <c r="R5" s="48">
        <v>1</v>
      </c>
      <c r="S5" s="48">
        <v>0</v>
      </c>
      <c r="T5" s="48">
        <v>9</v>
      </c>
      <c r="U5" s="48">
        <v>16</v>
      </c>
      <c r="V5" s="48">
        <v>2</v>
      </c>
      <c r="W5" s="49">
        <v>1.382716</v>
      </c>
      <c r="X5" s="49">
        <v>0.2222222222222222</v>
      </c>
      <c r="Y5" s="78" t="s">
        <v>915</v>
      </c>
      <c r="Z5" s="78" t="s">
        <v>298</v>
      </c>
      <c r="AA5" s="78" t="s">
        <v>963</v>
      </c>
      <c r="AB5" s="86" t="s">
        <v>1019</v>
      </c>
      <c r="AC5" s="86" t="s">
        <v>1082</v>
      </c>
      <c r="AD5" s="86"/>
      <c r="AE5" s="86" t="s">
        <v>1104</v>
      </c>
      <c r="AF5" s="86" t="s">
        <v>1115</v>
      </c>
      <c r="AG5" s="119">
        <v>0</v>
      </c>
      <c r="AH5" s="123">
        <v>0</v>
      </c>
      <c r="AI5" s="119">
        <v>2</v>
      </c>
      <c r="AJ5" s="123">
        <v>1.7241379310344827</v>
      </c>
      <c r="AK5" s="119">
        <v>0</v>
      </c>
      <c r="AL5" s="123">
        <v>0</v>
      </c>
      <c r="AM5" s="119">
        <v>114</v>
      </c>
      <c r="AN5" s="123">
        <v>98.27586206896552</v>
      </c>
      <c r="AO5" s="119">
        <v>116</v>
      </c>
    </row>
    <row r="6" spans="1:41" ht="15">
      <c r="A6" s="89" t="s">
        <v>885</v>
      </c>
      <c r="B6" s="65" t="s">
        <v>891</v>
      </c>
      <c r="C6" s="65" t="s">
        <v>56</v>
      </c>
      <c r="D6" s="112"/>
      <c r="E6" s="111"/>
      <c r="F6" s="113" t="s">
        <v>1301</v>
      </c>
      <c r="G6" s="114"/>
      <c r="H6" s="114"/>
      <c r="I6" s="115">
        <v>6</v>
      </c>
      <c r="J6" s="116"/>
      <c r="K6" s="48">
        <v>5</v>
      </c>
      <c r="L6" s="48">
        <v>5</v>
      </c>
      <c r="M6" s="48">
        <v>0</v>
      </c>
      <c r="N6" s="48">
        <v>5</v>
      </c>
      <c r="O6" s="48">
        <v>5</v>
      </c>
      <c r="P6" s="49" t="s">
        <v>897</v>
      </c>
      <c r="Q6" s="49" t="s">
        <v>897</v>
      </c>
      <c r="R6" s="48">
        <v>5</v>
      </c>
      <c r="S6" s="48">
        <v>5</v>
      </c>
      <c r="T6" s="48">
        <v>1</v>
      </c>
      <c r="U6" s="48">
        <v>1</v>
      </c>
      <c r="V6" s="48">
        <v>0</v>
      </c>
      <c r="W6" s="49">
        <v>0</v>
      </c>
      <c r="X6" s="49">
        <v>0</v>
      </c>
      <c r="Y6" s="78" t="s">
        <v>916</v>
      </c>
      <c r="Z6" s="78" t="s">
        <v>927</v>
      </c>
      <c r="AA6" s="78" t="s">
        <v>964</v>
      </c>
      <c r="AB6" s="86" t="s">
        <v>1020</v>
      </c>
      <c r="AC6" s="86" t="s">
        <v>1083</v>
      </c>
      <c r="AD6" s="86"/>
      <c r="AE6" s="86"/>
      <c r="AF6" s="86" t="s">
        <v>1116</v>
      </c>
      <c r="AG6" s="119">
        <v>3</v>
      </c>
      <c r="AH6" s="123">
        <v>3.1914893617021276</v>
      </c>
      <c r="AI6" s="119">
        <v>1</v>
      </c>
      <c r="AJ6" s="123">
        <v>1.0638297872340425</v>
      </c>
      <c r="AK6" s="119">
        <v>0</v>
      </c>
      <c r="AL6" s="123">
        <v>0</v>
      </c>
      <c r="AM6" s="119">
        <v>90</v>
      </c>
      <c r="AN6" s="123">
        <v>95.74468085106383</v>
      </c>
      <c r="AO6" s="119">
        <v>94</v>
      </c>
    </row>
    <row r="7" spans="1:41" ht="15">
      <c r="A7" s="89" t="s">
        <v>886</v>
      </c>
      <c r="B7" s="65" t="s">
        <v>892</v>
      </c>
      <c r="C7" s="65" t="s">
        <v>56</v>
      </c>
      <c r="D7" s="112"/>
      <c r="E7" s="111"/>
      <c r="F7" s="113" t="s">
        <v>1302</v>
      </c>
      <c r="G7" s="114"/>
      <c r="H7" s="114"/>
      <c r="I7" s="115">
        <v>7</v>
      </c>
      <c r="J7" s="116"/>
      <c r="K7" s="48">
        <v>3</v>
      </c>
      <c r="L7" s="48">
        <v>3</v>
      </c>
      <c r="M7" s="48">
        <v>0</v>
      </c>
      <c r="N7" s="48">
        <v>3</v>
      </c>
      <c r="O7" s="48">
        <v>0</v>
      </c>
      <c r="P7" s="49">
        <v>0</v>
      </c>
      <c r="Q7" s="49">
        <v>0</v>
      </c>
      <c r="R7" s="48">
        <v>1</v>
      </c>
      <c r="S7" s="48">
        <v>0</v>
      </c>
      <c r="T7" s="48">
        <v>3</v>
      </c>
      <c r="U7" s="48">
        <v>3</v>
      </c>
      <c r="V7" s="48">
        <v>1</v>
      </c>
      <c r="W7" s="49">
        <v>0.666667</v>
      </c>
      <c r="X7" s="49">
        <v>0.5</v>
      </c>
      <c r="Y7" s="78" t="s">
        <v>282</v>
      </c>
      <c r="Z7" s="78" t="s">
        <v>294</v>
      </c>
      <c r="AA7" s="78" t="s">
        <v>302</v>
      </c>
      <c r="AB7" s="86" t="s">
        <v>1021</v>
      </c>
      <c r="AC7" s="86" t="s">
        <v>1084</v>
      </c>
      <c r="AD7" s="86"/>
      <c r="AE7" s="86" t="s">
        <v>249</v>
      </c>
      <c r="AF7" s="86" t="s">
        <v>1117</v>
      </c>
      <c r="AG7" s="119">
        <v>0</v>
      </c>
      <c r="AH7" s="123">
        <v>0</v>
      </c>
      <c r="AI7" s="119">
        <v>0</v>
      </c>
      <c r="AJ7" s="123">
        <v>0</v>
      </c>
      <c r="AK7" s="119">
        <v>0</v>
      </c>
      <c r="AL7" s="123">
        <v>0</v>
      </c>
      <c r="AM7" s="119">
        <v>64</v>
      </c>
      <c r="AN7" s="123">
        <v>100</v>
      </c>
      <c r="AO7" s="119">
        <v>64</v>
      </c>
    </row>
    <row r="8" spans="1:41" ht="15">
      <c r="A8" s="89" t="s">
        <v>887</v>
      </c>
      <c r="B8" s="65" t="s">
        <v>893</v>
      </c>
      <c r="C8" s="65" t="s">
        <v>56</v>
      </c>
      <c r="D8" s="112"/>
      <c r="E8" s="111"/>
      <c r="F8" s="113" t="s">
        <v>1303</v>
      </c>
      <c r="G8" s="114"/>
      <c r="H8" s="114"/>
      <c r="I8" s="115">
        <v>8</v>
      </c>
      <c r="J8" s="116"/>
      <c r="K8" s="48">
        <v>2</v>
      </c>
      <c r="L8" s="48">
        <v>2</v>
      </c>
      <c r="M8" s="48">
        <v>0</v>
      </c>
      <c r="N8" s="48">
        <v>2</v>
      </c>
      <c r="O8" s="48">
        <v>1</v>
      </c>
      <c r="P8" s="49">
        <v>0</v>
      </c>
      <c r="Q8" s="49">
        <v>0</v>
      </c>
      <c r="R8" s="48">
        <v>1</v>
      </c>
      <c r="S8" s="48">
        <v>0</v>
      </c>
      <c r="T8" s="48">
        <v>2</v>
      </c>
      <c r="U8" s="48">
        <v>2</v>
      </c>
      <c r="V8" s="48">
        <v>1</v>
      </c>
      <c r="W8" s="49">
        <v>0.5</v>
      </c>
      <c r="X8" s="49">
        <v>0.5</v>
      </c>
      <c r="Y8" s="78" t="s">
        <v>279</v>
      </c>
      <c r="Z8" s="78" t="s">
        <v>291</v>
      </c>
      <c r="AA8" s="78" t="s">
        <v>299</v>
      </c>
      <c r="AB8" s="86" t="s">
        <v>1022</v>
      </c>
      <c r="AC8" s="86" t="s">
        <v>1085</v>
      </c>
      <c r="AD8" s="86"/>
      <c r="AE8" s="86"/>
      <c r="AF8" s="86" t="s">
        <v>1118</v>
      </c>
      <c r="AG8" s="119">
        <v>0</v>
      </c>
      <c r="AH8" s="123">
        <v>0</v>
      </c>
      <c r="AI8" s="119">
        <v>0</v>
      </c>
      <c r="AJ8" s="123">
        <v>0</v>
      </c>
      <c r="AK8" s="119">
        <v>0</v>
      </c>
      <c r="AL8" s="123">
        <v>0</v>
      </c>
      <c r="AM8" s="119">
        <v>48</v>
      </c>
      <c r="AN8" s="123">
        <v>100</v>
      </c>
      <c r="AO8" s="119">
        <v>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882</v>
      </c>
      <c r="B2" s="86" t="s">
        <v>247</v>
      </c>
      <c r="C2" s="78">
        <f>VLOOKUP(GroupVertices[[#This Row],[Vertex]],Vertices[],MATCH("ID",Vertices[[#Headers],[Vertex]:[Vertex Content Word Count]],0),FALSE)</f>
        <v>49</v>
      </c>
    </row>
    <row r="3" spans="1:3" ht="15">
      <c r="A3" s="78" t="s">
        <v>882</v>
      </c>
      <c r="B3" s="86" t="s">
        <v>252</v>
      </c>
      <c r="C3" s="78">
        <f>VLOOKUP(GroupVertices[[#This Row],[Vertex]],Vertices[],MATCH("ID",Vertices[[#Headers],[Vertex]:[Vertex Content Word Count]],0),FALSE)</f>
        <v>12</v>
      </c>
    </row>
    <row r="4" spans="1:3" ht="15">
      <c r="A4" s="78" t="s">
        <v>882</v>
      </c>
      <c r="B4" s="86" t="s">
        <v>242</v>
      </c>
      <c r="C4" s="78">
        <f>VLOOKUP(GroupVertices[[#This Row],[Vertex]],Vertices[],MATCH("ID",Vertices[[#Headers],[Vertex]:[Vertex Content Word Count]],0),FALSE)</f>
        <v>39</v>
      </c>
    </row>
    <row r="5" spans="1:3" ht="15">
      <c r="A5" s="78" t="s">
        <v>882</v>
      </c>
      <c r="B5" s="86" t="s">
        <v>253</v>
      </c>
      <c r="C5" s="78">
        <f>VLOOKUP(GroupVertices[[#This Row],[Vertex]],Vertices[],MATCH("ID",Vertices[[#Headers],[Vertex]:[Vertex Content Word Count]],0),FALSE)</f>
        <v>13</v>
      </c>
    </row>
    <row r="6" spans="1:3" ht="15">
      <c r="A6" s="78" t="s">
        <v>882</v>
      </c>
      <c r="B6" s="86" t="s">
        <v>251</v>
      </c>
      <c r="C6" s="78">
        <f>VLOOKUP(GroupVertices[[#This Row],[Vertex]],Vertices[],MATCH("ID",Vertices[[#Headers],[Vertex]:[Vertex Content Word Count]],0),FALSE)</f>
        <v>11</v>
      </c>
    </row>
    <row r="7" spans="1:3" ht="15">
      <c r="A7" s="78" t="s">
        <v>882</v>
      </c>
      <c r="B7" s="86" t="s">
        <v>250</v>
      </c>
      <c r="C7" s="78">
        <f>VLOOKUP(GroupVertices[[#This Row],[Vertex]],Vertices[],MATCH("ID",Vertices[[#Headers],[Vertex]:[Vertex Content Word Count]],0),FALSE)</f>
        <v>10</v>
      </c>
    </row>
    <row r="8" spans="1:3" ht="15">
      <c r="A8" s="78" t="s">
        <v>882</v>
      </c>
      <c r="B8" s="86" t="s">
        <v>241</v>
      </c>
      <c r="C8" s="78">
        <f>VLOOKUP(GroupVertices[[#This Row],[Vertex]],Vertices[],MATCH("ID",Vertices[[#Headers],[Vertex]:[Vertex Content Word Count]],0),FALSE)</f>
        <v>7</v>
      </c>
    </row>
    <row r="9" spans="1:3" ht="15">
      <c r="A9" s="78" t="s">
        <v>882</v>
      </c>
      <c r="B9" s="86" t="s">
        <v>231</v>
      </c>
      <c r="C9" s="78">
        <f>VLOOKUP(GroupVertices[[#This Row],[Vertex]],Vertices[],MATCH("ID",Vertices[[#Headers],[Vertex]:[Vertex Content Word Count]],0),FALSE)</f>
        <v>28</v>
      </c>
    </row>
    <row r="10" spans="1:3" ht="15">
      <c r="A10" s="78" t="s">
        <v>882</v>
      </c>
      <c r="B10" s="86" t="s">
        <v>230</v>
      </c>
      <c r="C10" s="78">
        <f>VLOOKUP(GroupVertices[[#This Row],[Vertex]],Vertices[],MATCH("ID",Vertices[[#Headers],[Vertex]:[Vertex Content Word Count]],0),FALSE)</f>
        <v>27</v>
      </c>
    </row>
    <row r="11" spans="1:3" ht="15">
      <c r="A11" s="78" t="s">
        <v>882</v>
      </c>
      <c r="B11" s="86" t="s">
        <v>225</v>
      </c>
      <c r="C11" s="78">
        <f>VLOOKUP(GroupVertices[[#This Row],[Vertex]],Vertices[],MATCH("ID",Vertices[[#Headers],[Vertex]:[Vertex Content Word Count]],0),FALSE)</f>
        <v>21</v>
      </c>
    </row>
    <row r="12" spans="1:3" ht="15">
      <c r="A12" s="78" t="s">
        <v>882</v>
      </c>
      <c r="B12" s="86" t="s">
        <v>224</v>
      </c>
      <c r="C12" s="78">
        <f>VLOOKUP(GroupVertices[[#This Row],[Vertex]],Vertices[],MATCH("ID",Vertices[[#Headers],[Vertex]:[Vertex Content Word Count]],0),FALSE)</f>
        <v>20</v>
      </c>
    </row>
    <row r="13" spans="1:3" ht="15">
      <c r="A13" s="78" t="s">
        <v>882</v>
      </c>
      <c r="B13" s="86" t="s">
        <v>223</v>
      </c>
      <c r="C13" s="78">
        <f>VLOOKUP(GroupVertices[[#This Row],[Vertex]],Vertices[],MATCH("ID",Vertices[[#Headers],[Vertex]:[Vertex Content Word Count]],0),FALSE)</f>
        <v>19</v>
      </c>
    </row>
    <row r="14" spans="1:3" ht="15">
      <c r="A14" s="78" t="s">
        <v>882</v>
      </c>
      <c r="B14" s="86" t="s">
        <v>222</v>
      </c>
      <c r="C14" s="78">
        <f>VLOOKUP(GroupVertices[[#This Row],[Vertex]],Vertices[],MATCH("ID",Vertices[[#Headers],[Vertex]:[Vertex Content Word Count]],0),FALSE)</f>
        <v>18</v>
      </c>
    </row>
    <row r="15" spans="1:3" ht="15">
      <c r="A15" s="78" t="s">
        <v>882</v>
      </c>
      <c r="B15" s="86" t="s">
        <v>221</v>
      </c>
      <c r="C15" s="78">
        <f>VLOOKUP(GroupVertices[[#This Row],[Vertex]],Vertices[],MATCH("ID",Vertices[[#Headers],[Vertex]:[Vertex Content Word Count]],0),FALSE)</f>
        <v>17</v>
      </c>
    </row>
    <row r="16" spans="1:3" ht="15">
      <c r="A16" s="78" t="s">
        <v>882</v>
      </c>
      <c r="B16" s="86" t="s">
        <v>220</v>
      </c>
      <c r="C16" s="78">
        <f>VLOOKUP(GroupVertices[[#This Row],[Vertex]],Vertices[],MATCH("ID",Vertices[[#Headers],[Vertex]:[Vertex Content Word Count]],0),FALSE)</f>
        <v>16</v>
      </c>
    </row>
    <row r="17" spans="1:3" ht="15">
      <c r="A17" s="78" t="s">
        <v>882</v>
      </c>
      <c r="B17" s="86" t="s">
        <v>219</v>
      </c>
      <c r="C17" s="78">
        <f>VLOOKUP(GroupVertices[[#This Row],[Vertex]],Vertices[],MATCH("ID",Vertices[[#Headers],[Vertex]:[Vertex Content Word Count]],0),FALSE)</f>
        <v>15</v>
      </c>
    </row>
    <row r="18" spans="1:3" ht="15">
      <c r="A18" s="78" t="s">
        <v>882</v>
      </c>
      <c r="B18" s="86" t="s">
        <v>218</v>
      </c>
      <c r="C18" s="78">
        <f>VLOOKUP(GroupVertices[[#This Row],[Vertex]],Vertices[],MATCH("ID",Vertices[[#Headers],[Vertex]:[Vertex Content Word Count]],0),FALSE)</f>
        <v>14</v>
      </c>
    </row>
    <row r="19" spans="1:3" ht="15">
      <c r="A19" s="78" t="s">
        <v>882</v>
      </c>
      <c r="B19" s="86" t="s">
        <v>217</v>
      </c>
      <c r="C19" s="78">
        <f>VLOOKUP(GroupVertices[[#This Row],[Vertex]],Vertices[],MATCH("ID",Vertices[[#Headers],[Vertex]:[Vertex Content Word Count]],0),FALSE)</f>
        <v>6</v>
      </c>
    </row>
    <row r="20" spans="1:3" ht="15">
      <c r="A20" s="78" t="s">
        <v>883</v>
      </c>
      <c r="B20" s="86" t="s">
        <v>235</v>
      </c>
      <c r="C20" s="78">
        <f>VLOOKUP(GroupVertices[[#This Row],[Vertex]],Vertices[],MATCH("ID",Vertices[[#Headers],[Vertex]:[Vertex Content Word Count]],0),FALSE)</f>
        <v>9</v>
      </c>
    </row>
    <row r="21" spans="1:3" ht="15">
      <c r="A21" s="78" t="s">
        <v>883</v>
      </c>
      <c r="B21" s="86" t="s">
        <v>256</v>
      </c>
      <c r="C21" s="78">
        <f>VLOOKUP(GroupVertices[[#This Row],[Vertex]],Vertices[],MATCH("ID",Vertices[[#Headers],[Vertex]:[Vertex Content Word Count]],0),FALSE)</f>
        <v>35</v>
      </c>
    </row>
    <row r="22" spans="1:3" ht="15">
      <c r="A22" s="78" t="s">
        <v>883</v>
      </c>
      <c r="B22" s="86" t="s">
        <v>234</v>
      </c>
      <c r="C22" s="78">
        <f>VLOOKUP(GroupVertices[[#This Row],[Vertex]],Vertices[],MATCH("ID",Vertices[[#Headers],[Vertex]:[Vertex Content Word Count]],0),FALSE)</f>
        <v>30</v>
      </c>
    </row>
    <row r="23" spans="1:3" ht="15">
      <c r="A23" s="78" t="s">
        <v>883</v>
      </c>
      <c r="B23" s="86" t="s">
        <v>236</v>
      </c>
      <c r="C23" s="78">
        <f>VLOOKUP(GroupVertices[[#This Row],[Vertex]],Vertices[],MATCH("ID",Vertices[[#Headers],[Vertex]:[Vertex Content Word Count]],0),FALSE)</f>
        <v>34</v>
      </c>
    </row>
    <row r="24" spans="1:3" ht="15">
      <c r="A24" s="78" t="s">
        <v>883</v>
      </c>
      <c r="B24" s="86" t="s">
        <v>255</v>
      </c>
      <c r="C24" s="78">
        <f>VLOOKUP(GroupVertices[[#This Row],[Vertex]],Vertices[],MATCH("ID",Vertices[[#Headers],[Vertex]:[Vertex Content Word Count]],0),FALSE)</f>
        <v>33</v>
      </c>
    </row>
    <row r="25" spans="1:3" ht="15">
      <c r="A25" s="78" t="s">
        <v>883</v>
      </c>
      <c r="B25" s="86" t="s">
        <v>254</v>
      </c>
      <c r="C25" s="78">
        <f>VLOOKUP(GroupVertices[[#This Row],[Vertex]],Vertices[],MATCH("ID",Vertices[[#Headers],[Vertex]:[Vertex Content Word Count]],0),FALSE)</f>
        <v>32</v>
      </c>
    </row>
    <row r="26" spans="1:3" ht="15">
      <c r="A26" s="78" t="s">
        <v>883</v>
      </c>
      <c r="B26" s="86" t="s">
        <v>233</v>
      </c>
      <c r="C26" s="78">
        <f>VLOOKUP(GroupVertices[[#This Row],[Vertex]],Vertices[],MATCH("ID",Vertices[[#Headers],[Vertex]:[Vertex Content Word Count]],0),FALSE)</f>
        <v>31</v>
      </c>
    </row>
    <row r="27" spans="1:3" ht="15">
      <c r="A27" s="78" t="s">
        <v>883</v>
      </c>
      <c r="B27" s="86" t="s">
        <v>237</v>
      </c>
      <c r="C27" s="78">
        <f>VLOOKUP(GroupVertices[[#This Row],[Vertex]],Vertices[],MATCH("ID",Vertices[[#Headers],[Vertex]:[Vertex Content Word Count]],0),FALSE)</f>
        <v>23</v>
      </c>
    </row>
    <row r="28" spans="1:3" ht="15">
      <c r="A28" s="78" t="s">
        <v>883</v>
      </c>
      <c r="B28" s="86" t="s">
        <v>232</v>
      </c>
      <c r="C28" s="78">
        <f>VLOOKUP(GroupVertices[[#This Row],[Vertex]],Vertices[],MATCH("ID",Vertices[[#Headers],[Vertex]:[Vertex Content Word Count]],0),FALSE)</f>
        <v>29</v>
      </c>
    </row>
    <row r="29" spans="1:3" ht="15">
      <c r="A29" s="78" t="s">
        <v>883</v>
      </c>
      <c r="B29" s="86" t="s">
        <v>229</v>
      </c>
      <c r="C29" s="78">
        <f>VLOOKUP(GroupVertices[[#This Row],[Vertex]],Vertices[],MATCH("ID",Vertices[[#Headers],[Vertex]:[Vertex Content Word Count]],0),FALSE)</f>
        <v>26</v>
      </c>
    </row>
    <row r="30" spans="1:3" ht="15">
      <c r="A30" s="78" t="s">
        <v>883</v>
      </c>
      <c r="B30" s="86" t="s">
        <v>226</v>
      </c>
      <c r="C30" s="78">
        <f>VLOOKUP(GroupVertices[[#This Row],[Vertex]],Vertices[],MATCH("ID",Vertices[[#Headers],[Vertex]:[Vertex Content Word Count]],0),FALSE)</f>
        <v>22</v>
      </c>
    </row>
    <row r="31" spans="1:3" ht="15">
      <c r="A31" s="78" t="s">
        <v>884</v>
      </c>
      <c r="B31" s="86" t="s">
        <v>248</v>
      </c>
      <c r="C31" s="78">
        <f>VLOOKUP(GroupVertices[[#This Row],[Vertex]],Vertices[],MATCH("ID",Vertices[[#Headers],[Vertex]:[Vertex Content Word Count]],0),FALSE)</f>
        <v>50</v>
      </c>
    </row>
    <row r="32" spans="1:3" ht="15">
      <c r="A32" s="78" t="s">
        <v>884</v>
      </c>
      <c r="B32" s="86" t="s">
        <v>261</v>
      </c>
      <c r="C32" s="78">
        <f>VLOOKUP(GroupVertices[[#This Row],[Vertex]],Vertices[],MATCH("ID",Vertices[[#Headers],[Vertex]:[Vertex Content Word Count]],0),FALSE)</f>
        <v>48</v>
      </c>
    </row>
    <row r="33" spans="1:3" ht="15">
      <c r="A33" s="78" t="s">
        <v>884</v>
      </c>
      <c r="B33" s="86" t="s">
        <v>260</v>
      </c>
      <c r="C33" s="78">
        <f>VLOOKUP(GroupVertices[[#This Row],[Vertex]],Vertices[],MATCH("ID",Vertices[[#Headers],[Vertex]:[Vertex Content Word Count]],0),FALSE)</f>
        <v>47</v>
      </c>
    </row>
    <row r="34" spans="1:3" ht="15">
      <c r="A34" s="78" t="s">
        <v>884</v>
      </c>
      <c r="B34" s="86" t="s">
        <v>259</v>
      </c>
      <c r="C34" s="78">
        <f>VLOOKUP(GroupVertices[[#This Row],[Vertex]],Vertices[],MATCH("ID",Vertices[[#Headers],[Vertex]:[Vertex Content Word Count]],0),FALSE)</f>
        <v>46</v>
      </c>
    </row>
    <row r="35" spans="1:3" ht="15">
      <c r="A35" s="78" t="s">
        <v>884</v>
      </c>
      <c r="B35" s="86" t="s">
        <v>245</v>
      </c>
      <c r="C35" s="78">
        <f>VLOOKUP(GroupVertices[[#This Row],[Vertex]],Vertices[],MATCH("ID",Vertices[[#Headers],[Vertex]:[Vertex Content Word Count]],0),FALSE)</f>
        <v>42</v>
      </c>
    </row>
    <row r="36" spans="1:3" ht="15">
      <c r="A36" s="78" t="s">
        <v>884</v>
      </c>
      <c r="B36" s="86" t="s">
        <v>246</v>
      </c>
      <c r="C36" s="78">
        <f>VLOOKUP(GroupVertices[[#This Row],[Vertex]],Vertices[],MATCH("ID",Vertices[[#Headers],[Vertex]:[Vertex Content Word Count]],0),FALSE)</f>
        <v>45</v>
      </c>
    </row>
    <row r="37" spans="1:3" ht="15">
      <c r="A37" s="78" t="s">
        <v>884</v>
      </c>
      <c r="B37" s="86" t="s">
        <v>258</v>
      </c>
      <c r="C37" s="78">
        <f>VLOOKUP(GroupVertices[[#This Row],[Vertex]],Vertices[],MATCH("ID",Vertices[[#Headers],[Vertex]:[Vertex Content Word Count]],0),FALSE)</f>
        <v>44</v>
      </c>
    </row>
    <row r="38" spans="1:3" ht="15">
      <c r="A38" s="78" t="s">
        <v>884</v>
      </c>
      <c r="B38" s="86" t="s">
        <v>244</v>
      </c>
      <c r="C38" s="78">
        <f>VLOOKUP(GroupVertices[[#This Row],[Vertex]],Vertices[],MATCH("ID",Vertices[[#Headers],[Vertex]:[Vertex Content Word Count]],0),FALSE)</f>
        <v>41</v>
      </c>
    </row>
    <row r="39" spans="1:3" ht="15">
      <c r="A39" s="78" t="s">
        <v>884</v>
      </c>
      <c r="B39" s="86" t="s">
        <v>257</v>
      </c>
      <c r="C39" s="78">
        <f>VLOOKUP(GroupVertices[[#This Row],[Vertex]],Vertices[],MATCH("ID",Vertices[[#Headers],[Vertex]:[Vertex Content Word Count]],0),FALSE)</f>
        <v>43</v>
      </c>
    </row>
    <row r="40" spans="1:3" ht="15">
      <c r="A40" s="78" t="s">
        <v>885</v>
      </c>
      <c r="B40" s="86" t="s">
        <v>216</v>
      </c>
      <c r="C40" s="78">
        <f>VLOOKUP(GroupVertices[[#This Row],[Vertex]],Vertices[],MATCH("ID",Vertices[[#Headers],[Vertex]:[Vertex Content Word Count]],0),FALSE)</f>
        <v>5</v>
      </c>
    </row>
    <row r="41" spans="1:3" ht="15">
      <c r="A41" s="78" t="s">
        <v>885</v>
      </c>
      <c r="B41" s="86" t="s">
        <v>238</v>
      </c>
      <c r="C41" s="78">
        <f>VLOOKUP(GroupVertices[[#This Row],[Vertex]],Vertices[],MATCH("ID",Vertices[[#Headers],[Vertex]:[Vertex Content Word Count]],0),FALSE)</f>
        <v>36</v>
      </c>
    </row>
    <row r="42" spans="1:3" ht="15">
      <c r="A42" s="78" t="s">
        <v>885</v>
      </c>
      <c r="B42" s="86" t="s">
        <v>239</v>
      </c>
      <c r="C42" s="78">
        <f>VLOOKUP(GroupVertices[[#This Row],[Vertex]],Vertices[],MATCH("ID",Vertices[[#Headers],[Vertex]:[Vertex Content Word Count]],0),FALSE)</f>
        <v>37</v>
      </c>
    </row>
    <row r="43" spans="1:3" ht="15">
      <c r="A43" s="78" t="s">
        <v>885</v>
      </c>
      <c r="B43" s="86" t="s">
        <v>240</v>
      </c>
      <c r="C43" s="78">
        <f>VLOOKUP(GroupVertices[[#This Row],[Vertex]],Vertices[],MATCH("ID",Vertices[[#Headers],[Vertex]:[Vertex Content Word Count]],0),FALSE)</f>
        <v>38</v>
      </c>
    </row>
    <row r="44" spans="1:3" ht="15">
      <c r="A44" s="78" t="s">
        <v>885</v>
      </c>
      <c r="B44" s="86" t="s">
        <v>243</v>
      </c>
      <c r="C44" s="78">
        <f>VLOOKUP(GroupVertices[[#This Row],[Vertex]],Vertices[],MATCH("ID",Vertices[[#Headers],[Vertex]:[Vertex Content Word Count]],0),FALSE)</f>
        <v>40</v>
      </c>
    </row>
    <row r="45" spans="1:3" ht="15">
      <c r="A45" s="78" t="s">
        <v>886</v>
      </c>
      <c r="B45" s="86" t="s">
        <v>249</v>
      </c>
      <c r="C45" s="78">
        <f>VLOOKUP(GroupVertices[[#This Row],[Vertex]],Vertices[],MATCH("ID",Vertices[[#Headers],[Vertex]:[Vertex Content Word Count]],0),FALSE)</f>
        <v>8</v>
      </c>
    </row>
    <row r="46" spans="1:3" ht="15">
      <c r="A46" s="78" t="s">
        <v>886</v>
      </c>
      <c r="B46" s="86" t="s">
        <v>228</v>
      </c>
      <c r="C46" s="78">
        <f>VLOOKUP(GroupVertices[[#This Row],[Vertex]],Vertices[],MATCH("ID",Vertices[[#Headers],[Vertex]:[Vertex Content Word Count]],0),FALSE)</f>
        <v>25</v>
      </c>
    </row>
    <row r="47" spans="1:3" ht="15">
      <c r="A47" s="78" t="s">
        <v>886</v>
      </c>
      <c r="B47" s="86" t="s">
        <v>227</v>
      </c>
      <c r="C47" s="78">
        <f>VLOOKUP(GroupVertices[[#This Row],[Vertex]],Vertices[],MATCH("ID",Vertices[[#Headers],[Vertex]:[Vertex Content Word Count]],0),FALSE)</f>
        <v>24</v>
      </c>
    </row>
    <row r="48" spans="1:3" ht="15">
      <c r="A48" s="78" t="s">
        <v>887</v>
      </c>
      <c r="B48" s="86" t="s">
        <v>215</v>
      </c>
      <c r="C48" s="78">
        <f>VLOOKUP(GroupVertices[[#This Row],[Vertex]],Vertices[],MATCH("ID",Vertices[[#Headers],[Vertex]:[Vertex Content Word Count]],0),FALSE)</f>
        <v>4</v>
      </c>
    </row>
    <row r="49" spans="1:3" ht="15">
      <c r="A49" s="78" t="s">
        <v>887</v>
      </c>
      <c r="B49" s="86" t="s">
        <v>214</v>
      </c>
      <c r="C49"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1270</v>
      </c>
      <c r="B2" s="34" t="s">
        <v>843</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38</v>
      </c>
      <c r="L2" s="37">
        <f>MIN(Vertices[Closeness Centrality])</f>
        <v>0</v>
      </c>
      <c r="M2" s="38">
        <f>COUNTIF(Vertices[Closeness Centrality],"&gt;= "&amp;L2)-COUNTIF(Vertices[Closeness Centrality],"&gt;="&amp;L3)</f>
        <v>29</v>
      </c>
      <c r="N2" s="37">
        <f>MIN(Vertices[Eigenvector Centrality])</f>
        <v>0</v>
      </c>
      <c r="O2" s="38">
        <f>COUNTIF(Vertices[Eigenvector Centrality],"&gt;= "&amp;N2)-COUNTIF(Vertices[Eigenvector Centrality],"&gt;="&amp;N3)</f>
        <v>18</v>
      </c>
      <c r="P2" s="37">
        <f>MIN(Vertices[PageRank])</f>
        <v>0.248701</v>
      </c>
      <c r="Q2" s="38">
        <f>COUNTIF(Vertices[PageRank],"&gt;= "&amp;P2)-COUNTIF(Vertices[PageRank],"&gt;="&amp;P3)</f>
        <v>3</v>
      </c>
      <c r="R2" s="37">
        <f>MIN(Vertices[Clustering Coefficient])</f>
        <v>0</v>
      </c>
      <c r="S2" s="43">
        <f>COUNTIF(Vertices[Clustering Coefficient],"&gt;= "&amp;R2)-COUNTIF(Vertices[Clustering Coefficient],"&gt;="&amp;R3)</f>
        <v>12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0.32727272727272727</v>
      </c>
      <c r="G3" s="40">
        <f>COUNTIF(Vertices[In-Degree],"&gt;= "&amp;F3)-COUNTIF(Vertices[In-Degree],"&gt;="&amp;F4)</f>
        <v>0</v>
      </c>
      <c r="H3" s="39">
        <f aca="true" t="shared" si="3" ref="H3:H26">H2+($H$57-$H$2)/BinDivisor</f>
        <v>0.23636363636363636</v>
      </c>
      <c r="I3" s="40">
        <f>COUNTIF(Vertices[Out-Degree],"&gt;= "&amp;H3)-COUNTIF(Vertices[Out-Degree],"&gt;="&amp;H4)</f>
        <v>0</v>
      </c>
      <c r="J3" s="39">
        <f aca="true" t="shared" si="4" ref="J3:J26">J2+($J$57-$J$2)/BinDivisor</f>
        <v>4.574025981818182</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8</v>
      </c>
      <c r="N3" s="39">
        <f aca="true" t="shared" si="6" ref="N3:N26">N2+($N$57-$N$2)/BinDivisor</f>
        <v>0.0013678363636363637</v>
      </c>
      <c r="O3" s="40">
        <f>COUNTIF(Vertices[Eigenvector Centrality],"&gt;= "&amp;N3)-COUNTIF(Vertices[Eigenvector Centrality],"&gt;="&amp;N4)</f>
        <v>0</v>
      </c>
      <c r="P3" s="39">
        <f aca="true" t="shared" si="7" ref="P3:P26">P2+($P$57-$P$2)/BinDivisor</f>
        <v>0.295399</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48</v>
      </c>
      <c r="D4" s="32">
        <f t="shared" si="1"/>
        <v>0</v>
      </c>
      <c r="E4" s="3">
        <f>COUNTIF(Vertices[Degree],"&gt;= "&amp;D4)-COUNTIF(Vertices[Degree],"&gt;="&amp;D5)</f>
        <v>0</v>
      </c>
      <c r="F4" s="37">
        <f t="shared" si="2"/>
        <v>0.6545454545454545</v>
      </c>
      <c r="G4" s="38">
        <f>COUNTIF(Vertices[In-Degree],"&gt;= "&amp;F4)-COUNTIF(Vertices[In-Degree],"&gt;="&amp;F5)</f>
        <v>0</v>
      </c>
      <c r="H4" s="37">
        <f t="shared" si="3"/>
        <v>0.4727272727272727</v>
      </c>
      <c r="I4" s="38">
        <f>COUNTIF(Vertices[Out-Degree],"&gt;= "&amp;H4)-COUNTIF(Vertices[Out-Degree],"&gt;="&amp;H5)</f>
        <v>0</v>
      </c>
      <c r="J4" s="37">
        <f t="shared" si="4"/>
        <v>9.148051963636364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0.0027356727272727275</v>
      </c>
      <c r="O4" s="38">
        <f>COUNTIF(Vertices[Eigenvector Centrality],"&gt;= "&amp;N4)-COUNTIF(Vertices[Eigenvector Centrality],"&gt;="&amp;N5)</f>
        <v>2</v>
      </c>
      <c r="P4" s="37">
        <f t="shared" si="7"/>
        <v>0.34209700000000004</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0.9818181818181818</v>
      </c>
      <c r="G5" s="40">
        <f>COUNTIF(Vertices[In-Degree],"&gt;= "&amp;F5)-COUNTIF(Vertices[In-Degree],"&gt;="&amp;F6)</f>
        <v>6</v>
      </c>
      <c r="H5" s="39">
        <f t="shared" si="3"/>
        <v>0.7090909090909091</v>
      </c>
      <c r="I5" s="40">
        <f>COUNTIF(Vertices[Out-Degree],"&gt;= "&amp;H5)-COUNTIF(Vertices[Out-Degree],"&gt;="&amp;H6)</f>
        <v>0</v>
      </c>
      <c r="J5" s="39">
        <f t="shared" si="4"/>
        <v>13.722077945454547</v>
      </c>
      <c r="K5" s="40">
        <f>COUNTIF(Vertices[Betweenness Centrality],"&gt;= "&amp;J5)-COUNTIF(Vertices[Betweenness Centrality],"&gt;="&amp;J6)</f>
        <v>0</v>
      </c>
      <c r="L5" s="39">
        <f t="shared" si="5"/>
        <v>0.05454545454545454</v>
      </c>
      <c r="M5" s="40">
        <f>COUNTIF(Vertices[Closeness Centrality],"&gt;= "&amp;L5)-COUNTIF(Vertices[Closeness Centrality],"&gt;="&amp;L6)</f>
        <v>2</v>
      </c>
      <c r="N5" s="39">
        <f t="shared" si="6"/>
        <v>0.004103509090909091</v>
      </c>
      <c r="O5" s="40">
        <f>COUNTIF(Vertices[Eigenvector Centrality],"&gt;= "&amp;N5)-COUNTIF(Vertices[Eigenvector Centrality],"&gt;="&amp;N6)</f>
        <v>3</v>
      </c>
      <c r="P5" s="39">
        <f t="shared" si="7"/>
        <v>0.38879500000000006</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144</v>
      </c>
      <c r="D6" s="32">
        <f t="shared" si="1"/>
        <v>0</v>
      </c>
      <c r="E6" s="3">
        <f>COUNTIF(Vertices[Degree],"&gt;= "&amp;D6)-COUNTIF(Vertices[Degree],"&gt;="&amp;D7)</f>
        <v>0</v>
      </c>
      <c r="F6" s="37">
        <f t="shared" si="2"/>
        <v>1.309090909090909</v>
      </c>
      <c r="G6" s="38">
        <f>COUNTIF(Vertices[In-Degree],"&gt;= "&amp;F6)-COUNTIF(Vertices[In-Degree],"&gt;="&amp;F7)</f>
        <v>0</v>
      </c>
      <c r="H6" s="37">
        <f t="shared" si="3"/>
        <v>0.9454545454545454</v>
      </c>
      <c r="I6" s="38">
        <f>COUNTIF(Vertices[Out-Degree],"&gt;= "&amp;H6)-COUNTIF(Vertices[Out-Degree],"&gt;="&amp;H7)</f>
        <v>14</v>
      </c>
      <c r="J6" s="37">
        <f t="shared" si="4"/>
        <v>18.29610392727273</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0.005471345454545455</v>
      </c>
      <c r="O6" s="38">
        <f>COUNTIF(Vertices[Eigenvector Centrality],"&gt;= "&amp;N6)-COUNTIF(Vertices[Eigenvector Centrality],"&gt;="&amp;N7)</f>
        <v>0</v>
      </c>
      <c r="P6" s="37">
        <f t="shared" si="7"/>
        <v>0.4354930000000001</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20</v>
      </c>
      <c r="D7" s="32">
        <f t="shared" si="1"/>
        <v>0</v>
      </c>
      <c r="E7" s="3">
        <f>COUNTIF(Vertices[Degree],"&gt;= "&amp;D7)-COUNTIF(Vertices[Degree],"&gt;="&amp;D8)</f>
        <v>0</v>
      </c>
      <c r="F7" s="39">
        <f t="shared" si="2"/>
        <v>1.6363636363636362</v>
      </c>
      <c r="G7" s="40">
        <f>COUNTIF(Vertices[In-Degree],"&gt;= "&amp;F7)-COUNTIF(Vertices[In-Degree],"&gt;="&amp;F8)</f>
        <v>0</v>
      </c>
      <c r="H7" s="39">
        <f t="shared" si="3"/>
        <v>1.1818181818181819</v>
      </c>
      <c r="I7" s="40">
        <f>COUNTIF(Vertices[Out-Degree],"&gt;= "&amp;H7)-COUNTIF(Vertices[Out-Degree],"&gt;="&amp;H8)</f>
        <v>0</v>
      </c>
      <c r="J7" s="39">
        <f t="shared" si="4"/>
        <v>22.87012990909091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0.006839181818181819</v>
      </c>
      <c r="O7" s="40">
        <f>COUNTIF(Vertices[Eigenvector Centrality],"&gt;= "&amp;N7)-COUNTIF(Vertices[Eigenvector Centrality],"&gt;="&amp;N8)</f>
        <v>0</v>
      </c>
      <c r="P7" s="39">
        <f t="shared" si="7"/>
        <v>0.4821910000000001</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164</v>
      </c>
      <c r="D8" s="32">
        <f t="shared" si="1"/>
        <v>0</v>
      </c>
      <c r="E8" s="3">
        <f>COUNTIF(Vertices[Degree],"&gt;= "&amp;D8)-COUNTIF(Vertices[Degree],"&gt;="&amp;D9)</f>
        <v>0</v>
      </c>
      <c r="F8" s="37">
        <f t="shared" si="2"/>
        <v>1.9636363636363634</v>
      </c>
      <c r="G8" s="38">
        <f>COUNTIF(Vertices[In-Degree],"&gt;= "&amp;F8)-COUNTIF(Vertices[In-Degree],"&gt;="&amp;F9)</f>
        <v>7</v>
      </c>
      <c r="H8" s="37">
        <f t="shared" si="3"/>
        <v>1.4181818181818182</v>
      </c>
      <c r="I8" s="38">
        <f>COUNTIF(Vertices[Out-Degree],"&gt;= "&amp;H8)-COUNTIF(Vertices[Out-Degree],"&gt;="&amp;H9)</f>
        <v>0</v>
      </c>
      <c r="J8" s="37">
        <f t="shared" si="4"/>
        <v>27.44415589090909</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0.008207018181818182</v>
      </c>
      <c r="O8" s="38">
        <f>COUNTIF(Vertices[Eigenvector Centrality],"&gt;= "&amp;N8)-COUNTIF(Vertices[Eigenvector Centrality],"&gt;="&amp;N9)</f>
        <v>0</v>
      </c>
      <c r="P8" s="37">
        <f t="shared" si="7"/>
        <v>0.528889</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26"/>
      <c r="B9" s="126"/>
      <c r="D9" s="32">
        <f t="shared" si="1"/>
        <v>0</v>
      </c>
      <c r="E9" s="3">
        <f>COUNTIF(Vertices[Degree],"&gt;= "&amp;D9)-COUNTIF(Vertices[Degree],"&gt;="&amp;D10)</f>
        <v>0</v>
      </c>
      <c r="F9" s="39">
        <f t="shared" si="2"/>
        <v>2.2909090909090906</v>
      </c>
      <c r="G9" s="40">
        <f>COUNTIF(Vertices[In-Degree],"&gt;= "&amp;F9)-COUNTIF(Vertices[In-Degree],"&gt;="&amp;F10)</f>
        <v>0</v>
      </c>
      <c r="H9" s="39">
        <f t="shared" si="3"/>
        <v>1.6545454545454545</v>
      </c>
      <c r="I9" s="40">
        <f>COUNTIF(Vertices[Out-Degree],"&gt;= "&amp;H9)-COUNTIF(Vertices[Out-Degree],"&gt;="&amp;H10)</f>
        <v>0</v>
      </c>
      <c r="J9" s="39">
        <f t="shared" si="4"/>
        <v>32.018181872727276</v>
      </c>
      <c r="K9" s="40">
        <f>COUNTIF(Vertices[Betweenness Centrality],"&gt;= "&amp;J9)-COUNTIF(Vertices[Betweenness Centrality],"&gt;="&amp;J10)</f>
        <v>5</v>
      </c>
      <c r="L9" s="39">
        <f t="shared" si="5"/>
        <v>0.1272727272727273</v>
      </c>
      <c r="M9" s="40">
        <f>COUNTIF(Vertices[Closeness Centrality],"&gt;= "&amp;L9)-COUNTIF(Vertices[Closeness Centrality],"&gt;="&amp;L10)</f>
        <v>0</v>
      </c>
      <c r="N9" s="39">
        <f t="shared" si="6"/>
        <v>0.009574854545454545</v>
      </c>
      <c r="O9" s="40">
        <f>COUNTIF(Vertices[Eigenvector Centrality],"&gt;= "&amp;N9)-COUNTIF(Vertices[Eigenvector Centrality],"&gt;="&amp;N10)</f>
        <v>3</v>
      </c>
      <c r="P9" s="39">
        <f t="shared" si="7"/>
        <v>0.5755870000000001</v>
      </c>
      <c r="Q9" s="40">
        <f>COUNTIF(Vertices[PageRank],"&gt;= "&amp;P9)-COUNTIF(Vertices[PageRank],"&gt;="&amp;P10)</f>
        <v>0</v>
      </c>
      <c r="R9" s="39">
        <f t="shared" si="8"/>
        <v>0.1272727272727273</v>
      </c>
      <c r="S9" s="44">
        <f>COUNTIF(Vertices[Clustering Coefficient],"&gt;= "&amp;R9)-COUNTIF(Vertices[Clustering Coefficient],"&gt;="&amp;R10)</f>
        <v>5</v>
      </c>
      <c r="T9" s="39" t="e">
        <f ca="1" t="shared" si="9"/>
        <v>#REF!</v>
      </c>
      <c r="U9" s="40" t="e">
        <f ca="1" t="shared" si="0"/>
        <v>#REF!</v>
      </c>
    </row>
    <row r="10" spans="1:21" ht="15">
      <c r="A10" s="34" t="s">
        <v>151</v>
      </c>
      <c r="B10" s="34">
        <v>9</v>
      </c>
      <c r="D10" s="32">
        <f t="shared" si="1"/>
        <v>0</v>
      </c>
      <c r="E10" s="3">
        <f>COUNTIF(Vertices[Degree],"&gt;= "&amp;D10)-COUNTIF(Vertices[Degree],"&gt;="&amp;D11)</f>
        <v>0</v>
      </c>
      <c r="F10" s="37">
        <f t="shared" si="2"/>
        <v>2.6181818181818177</v>
      </c>
      <c r="G10" s="38">
        <f>COUNTIF(Vertices[In-Degree],"&gt;= "&amp;F10)-COUNTIF(Vertices[In-Degree],"&gt;="&amp;F11)</f>
        <v>0</v>
      </c>
      <c r="H10" s="37">
        <f t="shared" si="3"/>
        <v>1.8909090909090909</v>
      </c>
      <c r="I10" s="38">
        <f>COUNTIF(Vertices[Out-Degree],"&gt;= "&amp;H10)-COUNTIF(Vertices[Out-Degree],"&gt;="&amp;H11)</f>
        <v>1</v>
      </c>
      <c r="J10" s="37">
        <f t="shared" si="4"/>
        <v>36.59220785454546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0.010942690909090908</v>
      </c>
      <c r="O10" s="38">
        <f>COUNTIF(Vertices[Eigenvector Centrality],"&gt;= "&amp;N10)-COUNTIF(Vertices[Eigenvector Centrality],"&gt;="&amp;N11)</f>
        <v>1</v>
      </c>
      <c r="P10" s="37">
        <f t="shared" si="7"/>
        <v>0.6222850000000001</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2.945454545454545</v>
      </c>
      <c r="G11" s="40">
        <f>COUNTIF(Vertices[In-Degree],"&gt;= "&amp;F11)-COUNTIF(Vertices[In-Degree],"&gt;="&amp;F12)</f>
        <v>4</v>
      </c>
      <c r="H11" s="39">
        <f t="shared" si="3"/>
        <v>2.1272727272727274</v>
      </c>
      <c r="I11" s="40">
        <f>COUNTIF(Vertices[Out-Degree],"&gt;= "&amp;H11)-COUNTIF(Vertices[Out-Degree],"&gt;="&amp;H12)</f>
        <v>0</v>
      </c>
      <c r="J11" s="39">
        <f t="shared" si="4"/>
        <v>41.16623383636364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0.012310527272727271</v>
      </c>
      <c r="O11" s="40">
        <f>COUNTIF(Vertices[Eigenvector Centrality],"&gt;= "&amp;N11)-COUNTIF(Vertices[Eigenvector Centrality],"&gt;="&amp;N12)</f>
        <v>0</v>
      </c>
      <c r="P11" s="39">
        <f t="shared" si="7"/>
        <v>0.6689830000000001</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0.02097902097902098</v>
      </c>
      <c r="D12" s="32">
        <f t="shared" si="1"/>
        <v>0</v>
      </c>
      <c r="E12" s="3">
        <f>COUNTIF(Vertices[Degree],"&gt;= "&amp;D12)-COUNTIF(Vertices[Degree],"&gt;="&amp;D13)</f>
        <v>0</v>
      </c>
      <c r="F12" s="37">
        <f t="shared" si="2"/>
        <v>3.272727272727272</v>
      </c>
      <c r="G12" s="38">
        <f>COUNTIF(Vertices[In-Degree],"&gt;= "&amp;F12)-COUNTIF(Vertices[In-Degree],"&gt;="&amp;F13)</f>
        <v>0</v>
      </c>
      <c r="H12" s="37">
        <f t="shared" si="3"/>
        <v>2.3636363636363638</v>
      </c>
      <c r="I12" s="38">
        <f>COUNTIF(Vertices[Out-Degree],"&gt;= "&amp;H12)-COUNTIF(Vertices[Out-Degree],"&gt;="&amp;H13)</f>
        <v>0</v>
      </c>
      <c r="J12" s="37">
        <f t="shared" si="4"/>
        <v>45.74025981818182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0.013678363636363634</v>
      </c>
      <c r="O12" s="38">
        <f>COUNTIF(Vertices[Eigenvector Centrality],"&gt;= "&amp;N12)-COUNTIF(Vertices[Eigenvector Centrality],"&gt;="&amp;N13)</f>
        <v>0</v>
      </c>
      <c r="P12" s="37">
        <f t="shared" si="7"/>
        <v>0.7156810000000001</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0.0410958904109589</v>
      </c>
      <c r="D13" s="32">
        <f t="shared" si="1"/>
        <v>0</v>
      </c>
      <c r="E13" s="3">
        <f>COUNTIF(Vertices[Degree],"&gt;= "&amp;D13)-COUNTIF(Vertices[Degree],"&gt;="&amp;D14)</f>
        <v>0</v>
      </c>
      <c r="F13" s="39">
        <f t="shared" si="2"/>
        <v>3.599999999999999</v>
      </c>
      <c r="G13" s="40">
        <f>COUNTIF(Vertices[In-Degree],"&gt;= "&amp;F13)-COUNTIF(Vertices[In-Degree],"&gt;="&amp;F14)</f>
        <v>0</v>
      </c>
      <c r="H13" s="39">
        <f t="shared" si="3"/>
        <v>2.6</v>
      </c>
      <c r="I13" s="40">
        <f>COUNTIF(Vertices[Out-Degree],"&gt;= "&amp;H13)-COUNTIF(Vertices[Out-Degree],"&gt;="&amp;H14)</f>
        <v>0</v>
      </c>
      <c r="J13" s="39">
        <f t="shared" si="4"/>
        <v>50.3142858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0.015046199999999997</v>
      </c>
      <c r="O13" s="40">
        <f>COUNTIF(Vertices[Eigenvector Centrality],"&gt;= "&amp;N13)-COUNTIF(Vertices[Eigenvector Centrality],"&gt;="&amp;N14)</f>
        <v>0</v>
      </c>
      <c r="P13" s="39">
        <f t="shared" si="7"/>
        <v>0.7623790000000001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3.9272727272727264</v>
      </c>
      <c r="G14" s="38">
        <f>COUNTIF(Vertices[In-Degree],"&gt;= "&amp;F14)-COUNTIF(Vertices[In-Degree],"&gt;="&amp;F15)</f>
        <v>1</v>
      </c>
      <c r="H14" s="37">
        <f t="shared" si="3"/>
        <v>2.8363636363636364</v>
      </c>
      <c r="I14" s="38">
        <f>COUNTIF(Vertices[Out-Degree],"&gt;= "&amp;H14)-COUNTIF(Vertices[Out-Degree],"&gt;="&amp;H15)</f>
        <v>1</v>
      </c>
      <c r="J14" s="37">
        <f t="shared" si="4"/>
        <v>54.88831178181818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0.01641403636363636</v>
      </c>
      <c r="O14" s="38">
        <f>COUNTIF(Vertices[Eigenvector Centrality],"&gt;= "&amp;N14)-COUNTIF(Vertices[Eigenvector Centrality],"&gt;="&amp;N15)</f>
        <v>0</v>
      </c>
      <c r="P14" s="37">
        <f t="shared" si="7"/>
        <v>0.8090770000000002</v>
      </c>
      <c r="Q14" s="38">
        <f>COUNTIF(Vertices[PageRank],"&gt;= "&amp;P14)-COUNTIF(Vertices[PageRank],"&gt;="&amp;P15)</f>
        <v>15</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8</v>
      </c>
      <c r="D15" s="32">
        <f t="shared" si="1"/>
        <v>0</v>
      </c>
      <c r="E15" s="3">
        <f>COUNTIF(Vertices[Degree],"&gt;= "&amp;D15)-COUNTIF(Vertices[Degree],"&gt;="&amp;D16)</f>
        <v>0</v>
      </c>
      <c r="F15" s="39">
        <f t="shared" si="2"/>
        <v>4.254545454545454</v>
      </c>
      <c r="G15" s="40">
        <f>COUNTIF(Vertices[In-Degree],"&gt;= "&amp;F15)-COUNTIF(Vertices[In-Degree],"&gt;="&amp;F16)</f>
        <v>0</v>
      </c>
      <c r="H15" s="39">
        <f t="shared" si="3"/>
        <v>3.0727272727272728</v>
      </c>
      <c r="I15" s="40">
        <f>COUNTIF(Vertices[Out-Degree],"&gt;= "&amp;H15)-COUNTIF(Vertices[Out-Degree],"&gt;="&amp;H16)</f>
        <v>0</v>
      </c>
      <c r="J15" s="39">
        <f t="shared" si="4"/>
        <v>59.46233776363636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0.017781872727272725</v>
      </c>
      <c r="O15" s="40">
        <f>COUNTIF(Vertices[Eigenvector Centrality],"&gt;= "&amp;N15)-COUNTIF(Vertices[Eigenvector Centrality],"&gt;="&amp;N16)</f>
        <v>0</v>
      </c>
      <c r="P15" s="39">
        <f t="shared" si="7"/>
        <v>0.8557750000000002</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4.581818181818181</v>
      </c>
      <c r="G16" s="38">
        <f>COUNTIF(Vertices[In-Degree],"&gt;= "&amp;F16)-COUNTIF(Vertices[In-Degree],"&gt;="&amp;F17)</f>
        <v>0</v>
      </c>
      <c r="H16" s="37">
        <f t="shared" si="3"/>
        <v>3.309090909090909</v>
      </c>
      <c r="I16" s="38">
        <f>COUNTIF(Vertices[Out-Degree],"&gt;= "&amp;H16)-COUNTIF(Vertices[Out-Degree],"&gt;="&amp;H17)</f>
        <v>0</v>
      </c>
      <c r="J16" s="37">
        <f t="shared" si="4"/>
        <v>64.03636374545455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0.01914970909090909</v>
      </c>
      <c r="O16" s="38">
        <f>COUNTIF(Vertices[Eigenvector Centrality],"&gt;= "&amp;N16)-COUNTIF(Vertices[Eigenvector Centrality],"&gt;="&amp;N17)</f>
        <v>0</v>
      </c>
      <c r="P16" s="37">
        <f t="shared" si="7"/>
        <v>0.9024730000000002</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32</v>
      </c>
      <c r="D17" s="32">
        <f t="shared" si="1"/>
        <v>0</v>
      </c>
      <c r="E17" s="3">
        <f>COUNTIF(Vertices[Degree],"&gt;= "&amp;D17)-COUNTIF(Vertices[Degree],"&gt;="&amp;D18)</f>
        <v>0</v>
      </c>
      <c r="F17" s="39">
        <f t="shared" si="2"/>
        <v>4.909090909090908</v>
      </c>
      <c r="G17" s="40">
        <f>COUNTIF(Vertices[In-Degree],"&gt;= "&amp;F17)-COUNTIF(Vertices[In-Degree],"&gt;="&amp;F18)</f>
        <v>1</v>
      </c>
      <c r="H17" s="39">
        <f t="shared" si="3"/>
        <v>3.5454545454545454</v>
      </c>
      <c r="I17" s="40">
        <f>COUNTIF(Vertices[Out-Degree],"&gt;= "&amp;H17)-COUNTIF(Vertices[Out-Degree],"&gt;="&amp;H18)</f>
        <v>0</v>
      </c>
      <c r="J17" s="39">
        <f t="shared" si="4"/>
        <v>68.61038972727273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0.020517545454545455</v>
      </c>
      <c r="O17" s="40">
        <f>COUNTIF(Vertices[Eigenvector Centrality],"&gt;= "&amp;N17)-COUNTIF(Vertices[Eigenvector Centrality],"&gt;="&amp;N18)</f>
        <v>0</v>
      </c>
      <c r="P17" s="39">
        <f t="shared" si="7"/>
        <v>0.9491710000000002</v>
      </c>
      <c r="Q17" s="40">
        <f>COUNTIF(Vertices[PageRank],"&gt;= "&amp;P17)-COUNTIF(Vertices[PageRank],"&gt;="&amp;P18)</f>
        <v>0</v>
      </c>
      <c r="R17" s="39">
        <f t="shared" si="8"/>
        <v>0.27272727272727276</v>
      </c>
      <c r="S17" s="44">
        <f>COUNTIF(Vertices[Clustering Coefficient],"&gt;= "&amp;R17)-COUNTIF(Vertices[Clustering Coefficient],"&gt;="&amp;R18)</f>
        <v>12</v>
      </c>
      <c r="T17" s="39" t="e">
        <f ca="1" t="shared" si="9"/>
        <v>#REF!</v>
      </c>
      <c r="U17" s="40" t="e">
        <f ca="1" t="shared" si="0"/>
        <v>#REF!</v>
      </c>
    </row>
    <row r="18" spans="1:21" ht="15">
      <c r="A18" s="34" t="s">
        <v>155</v>
      </c>
      <c r="B18" s="34">
        <v>141</v>
      </c>
      <c r="D18" s="32">
        <f t="shared" si="1"/>
        <v>0</v>
      </c>
      <c r="E18" s="3">
        <f>COUNTIF(Vertices[Degree],"&gt;= "&amp;D18)-COUNTIF(Vertices[Degree],"&gt;="&amp;D19)</f>
        <v>0</v>
      </c>
      <c r="F18" s="37">
        <f t="shared" si="2"/>
        <v>5.236363636363635</v>
      </c>
      <c r="G18" s="38">
        <f>COUNTIF(Vertices[In-Degree],"&gt;= "&amp;F18)-COUNTIF(Vertices[In-Degree],"&gt;="&amp;F19)</f>
        <v>0</v>
      </c>
      <c r="H18" s="37">
        <f t="shared" si="3"/>
        <v>3.7818181818181817</v>
      </c>
      <c r="I18" s="38">
        <f>COUNTIF(Vertices[Out-Degree],"&gt;= "&amp;H18)-COUNTIF(Vertices[Out-Degree],"&gt;="&amp;H19)</f>
        <v>2</v>
      </c>
      <c r="J18" s="37">
        <f t="shared" si="4"/>
        <v>73.18441570909091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0.02188538181818182</v>
      </c>
      <c r="O18" s="38">
        <f>COUNTIF(Vertices[Eigenvector Centrality],"&gt;= "&amp;N18)-COUNTIF(Vertices[Eigenvector Centrality],"&gt;="&amp;N19)</f>
        <v>0</v>
      </c>
      <c r="P18" s="37">
        <f t="shared" si="7"/>
        <v>0.9958690000000002</v>
      </c>
      <c r="Q18" s="38">
        <f>COUNTIF(Vertices[PageRank],"&gt;= "&amp;P18)-COUNTIF(Vertices[PageRank],"&gt;="&amp;P19)</f>
        <v>5</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5.563636363636363</v>
      </c>
      <c r="G19" s="40">
        <f>COUNTIF(Vertices[In-Degree],"&gt;= "&amp;F19)-COUNTIF(Vertices[In-Degree],"&gt;="&amp;F20)</f>
        <v>0</v>
      </c>
      <c r="H19" s="39">
        <f t="shared" si="3"/>
        <v>4.0181818181818185</v>
      </c>
      <c r="I19" s="40">
        <f>COUNTIF(Vertices[Out-Degree],"&gt;= "&amp;H19)-COUNTIF(Vertices[Out-Degree],"&gt;="&amp;H20)</f>
        <v>0</v>
      </c>
      <c r="J19" s="39">
        <f t="shared" si="4"/>
        <v>77.7584416909091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0.023253218181818185</v>
      </c>
      <c r="O19" s="40">
        <f>COUNTIF(Vertices[Eigenvector Centrality],"&gt;= "&amp;N19)-COUNTIF(Vertices[Eigenvector Centrality],"&gt;="&amp;N20)</f>
        <v>0</v>
      </c>
      <c r="P19" s="39">
        <f t="shared" si="7"/>
        <v>1.0425670000000002</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5.89090909090909</v>
      </c>
      <c r="G20" s="38">
        <f>COUNTIF(Vertices[In-Degree],"&gt;= "&amp;F20)-COUNTIF(Vertices[In-Degree],"&gt;="&amp;F21)</f>
        <v>0</v>
      </c>
      <c r="H20" s="37">
        <f t="shared" si="3"/>
        <v>4.254545454545455</v>
      </c>
      <c r="I20" s="38">
        <f>COUNTIF(Vertices[Out-Degree],"&gt;= "&amp;H20)-COUNTIF(Vertices[Out-Degree],"&gt;="&amp;H21)</f>
        <v>0</v>
      </c>
      <c r="J20" s="37">
        <f t="shared" si="4"/>
        <v>82.33246767272728</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0.02462105454545455</v>
      </c>
      <c r="O20" s="38">
        <f>COUNTIF(Vertices[Eigenvector Centrality],"&gt;= "&amp;N20)-COUNTIF(Vertices[Eigenvector Centrality],"&gt;="&amp;N21)</f>
        <v>0</v>
      </c>
      <c r="P20" s="37">
        <f t="shared" si="7"/>
        <v>1.0892650000000001</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1.868941</v>
      </c>
      <c r="D21" s="32">
        <f t="shared" si="1"/>
        <v>0</v>
      </c>
      <c r="E21" s="3">
        <f>COUNTIF(Vertices[Degree],"&gt;= "&amp;D21)-COUNTIF(Vertices[Degree],"&gt;="&amp;D22)</f>
        <v>0</v>
      </c>
      <c r="F21" s="39">
        <f t="shared" si="2"/>
        <v>6.218181818181817</v>
      </c>
      <c r="G21" s="40">
        <f>COUNTIF(Vertices[In-Degree],"&gt;= "&amp;F21)-COUNTIF(Vertices[In-Degree],"&gt;="&amp;F22)</f>
        <v>0</v>
      </c>
      <c r="H21" s="39">
        <f t="shared" si="3"/>
        <v>4.490909090909091</v>
      </c>
      <c r="I21" s="40">
        <f>COUNTIF(Vertices[Out-Degree],"&gt;= "&amp;H21)-COUNTIF(Vertices[Out-Degree],"&gt;="&amp;H22)</f>
        <v>0</v>
      </c>
      <c r="J21" s="39">
        <f t="shared" si="4"/>
        <v>86.90649365454546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0.025988890909090914</v>
      </c>
      <c r="O21" s="40">
        <f>COUNTIF(Vertices[Eigenvector Centrality],"&gt;= "&amp;N21)-COUNTIF(Vertices[Eigenvector Centrality],"&gt;="&amp;N22)</f>
        <v>0</v>
      </c>
      <c r="P21" s="39">
        <f t="shared" si="7"/>
        <v>1.135963</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6.545454545454544</v>
      </c>
      <c r="G22" s="38">
        <f>COUNTIF(Vertices[In-Degree],"&gt;= "&amp;F22)-COUNTIF(Vertices[In-Degree],"&gt;="&amp;F23)</f>
        <v>0</v>
      </c>
      <c r="H22" s="37">
        <f t="shared" si="3"/>
        <v>4.7272727272727275</v>
      </c>
      <c r="I22" s="38">
        <f>COUNTIF(Vertices[Out-Degree],"&gt;= "&amp;H22)-COUNTIF(Vertices[Out-Degree],"&gt;="&amp;H23)</f>
        <v>0</v>
      </c>
      <c r="J22" s="37">
        <f t="shared" si="4"/>
        <v>91.48051963636364</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0.02735672727272728</v>
      </c>
      <c r="O22" s="38">
        <f>COUNTIF(Vertices[Eigenvector Centrality],"&gt;= "&amp;N22)-COUNTIF(Vertices[Eigenvector Centrality],"&gt;="&amp;N23)</f>
        <v>0</v>
      </c>
      <c r="P22" s="37">
        <f t="shared" si="7"/>
        <v>1.182661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0.06471631205673758</v>
      </c>
      <c r="D23" s="32">
        <f t="shared" si="1"/>
        <v>0</v>
      </c>
      <c r="E23" s="3">
        <f>COUNTIF(Vertices[Degree],"&gt;= "&amp;D23)-COUNTIF(Vertices[Degree],"&gt;="&amp;D24)</f>
        <v>0</v>
      </c>
      <c r="F23" s="39">
        <f t="shared" si="2"/>
        <v>6.872727272727271</v>
      </c>
      <c r="G23" s="40">
        <f>COUNTIF(Vertices[In-Degree],"&gt;= "&amp;F23)-COUNTIF(Vertices[In-Degree],"&gt;="&amp;F24)</f>
        <v>0</v>
      </c>
      <c r="H23" s="39">
        <f t="shared" si="3"/>
        <v>4.963636363636364</v>
      </c>
      <c r="I23" s="40">
        <f>COUNTIF(Vertices[Out-Degree],"&gt;= "&amp;H23)-COUNTIF(Vertices[Out-Degree],"&gt;="&amp;H24)</f>
        <v>1</v>
      </c>
      <c r="J23" s="39">
        <f t="shared" si="4"/>
        <v>96.05454561818182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0.028724563636363644</v>
      </c>
      <c r="O23" s="40">
        <f>COUNTIF(Vertices[Eigenvector Centrality],"&gt;= "&amp;N23)-COUNTIF(Vertices[Eigenvector Centrality],"&gt;="&amp;N24)</f>
        <v>0</v>
      </c>
      <c r="P23" s="39">
        <f t="shared" si="7"/>
        <v>1.2293589999999999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1271</v>
      </c>
      <c r="B24" s="34">
        <v>0.315456</v>
      </c>
      <c r="D24" s="32">
        <f t="shared" si="1"/>
        <v>0</v>
      </c>
      <c r="E24" s="3">
        <f>COUNTIF(Vertices[Degree],"&gt;= "&amp;D24)-COUNTIF(Vertices[Degree],"&gt;="&amp;D25)</f>
        <v>0</v>
      </c>
      <c r="F24" s="37">
        <f t="shared" si="2"/>
        <v>7.199999999999998</v>
      </c>
      <c r="G24" s="38">
        <f>COUNTIF(Vertices[In-Degree],"&gt;= "&amp;F24)-COUNTIF(Vertices[In-Degree],"&gt;="&amp;F25)</f>
        <v>0</v>
      </c>
      <c r="H24" s="37">
        <f t="shared" si="3"/>
        <v>5.2</v>
      </c>
      <c r="I24" s="38">
        <f>COUNTIF(Vertices[Out-Degree],"&gt;= "&amp;H24)-COUNTIF(Vertices[Out-Degree],"&gt;="&amp;H25)</f>
        <v>0</v>
      </c>
      <c r="J24" s="37">
        <f t="shared" si="4"/>
        <v>100.6285716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0.03009240000000001</v>
      </c>
      <c r="O24" s="38">
        <f>COUNTIF(Vertices[Eigenvector Centrality],"&gt;= "&amp;N24)-COUNTIF(Vertices[Eigenvector Centrality],"&gt;="&amp;N25)</f>
        <v>0</v>
      </c>
      <c r="P24" s="37">
        <f t="shared" si="7"/>
        <v>1.2760569999999998</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7.527272727272726</v>
      </c>
      <c r="G25" s="40">
        <f>COUNTIF(Vertices[In-Degree],"&gt;= "&amp;F25)-COUNTIF(Vertices[In-Degree],"&gt;="&amp;F26)</f>
        <v>0</v>
      </c>
      <c r="H25" s="39">
        <f t="shared" si="3"/>
        <v>5.4363636363636365</v>
      </c>
      <c r="I25" s="40">
        <f>COUNTIF(Vertices[Out-Degree],"&gt;= "&amp;H25)-COUNTIF(Vertices[Out-Degree],"&gt;="&amp;H26)</f>
        <v>0</v>
      </c>
      <c r="J25" s="39">
        <f t="shared" si="4"/>
        <v>105.20259758181818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0.031460236363636374</v>
      </c>
      <c r="O25" s="40">
        <f>COUNTIF(Vertices[Eigenvector Centrality],"&gt;= "&amp;N25)-COUNTIF(Vertices[Eigenvector Centrality],"&gt;="&amp;N26)</f>
        <v>0</v>
      </c>
      <c r="P25" s="39">
        <f t="shared" si="7"/>
        <v>1.3227549999999997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1272</v>
      </c>
      <c r="B26" s="34" t="s">
        <v>1282</v>
      </c>
      <c r="D26" s="32">
        <f t="shared" si="1"/>
        <v>0</v>
      </c>
      <c r="E26" s="3">
        <f>COUNTIF(Vertices[Degree],"&gt;= "&amp;D26)-COUNTIF(Vertices[Degree],"&gt;="&amp;D28)</f>
        <v>0</v>
      </c>
      <c r="F26" s="37">
        <f t="shared" si="2"/>
        <v>7.854545454545453</v>
      </c>
      <c r="G26" s="38">
        <f>COUNTIF(Vertices[In-Degree],"&gt;= "&amp;F26)-COUNTIF(Vertices[In-Degree],"&gt;="&amp;F28)</f>
        <v>0</v>
      </c>
      <c r="H26" s="37">
        <f t="shared" si="3"/>
        <v>5.672727272727273</v>
      </c>
      <c r="I26" s="38">
        <f>COUNTIF(Vertices[Out-Degree],"&gt;= "&amp;H26)-COUNTIF(Vertices[Out-Degree],"&gt;="&amp;H28)</f>
        <v>0</v>
      </c>
      <c r="J26" s="37">
        <f t="shared" si="4"/>
        <v>109.77662356363636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0.032828072727272735</v>
      </c>
      <c r="O26" s="38">
        <f>COUNTIF(Vertices[Eigenvector Centrality],"&gt;= "&amp;N26)-COUNTIF(Vertices[Eigenvector Centrality],"&gt;="&amp;N28)</f>
        <v>0</v>
      </c>
      <c r="P26" s="37">
        <f t="shared" si="7"/>
        <v>1.3694529999999996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-7</v>
      </c>
      <c r="H27" s="61"/>
      <c r="I27" s="62">
        <f>COUNTIF(Vertices[Out-Degree],"&gt;= "&amp;H27)-COUNTIF(Vertices[Out-Degree],"&gt;="&amp;H28)</f>
        <v>-16</v>
      </c>
      <c r="J27" s="61"/>
      <c r="K27" s="62">
        <f>COUNTIF(Vertices[Betweenness Centrality],"&gt;= "&amp;J27)-COUNTIF(Vertices[Betweenness Centrality],"&gt;="&amp;J28)</f>
        <v>-4</v>
      </c>
      <c r="L27" s="61"/>
      <c r="M27" s="62">
        <f>COUNTIF(Vertices[Closeness Centrality],"&gt;= "&amp;L27)-COUNTIF(Vertices[Closeness Centrality],"&gt;="&amp;L28)</f>
        <v>-2</v>
      </c>
      <c r="N27" s="61"/>
      <c r="O27" s="62">
        <f>COUNTIF(Vertices[Eigenvector Centrality],"&gt;= "&amp;N27)-COUNTIF(Vertices[Eigenvector Centrality],"&gt;="&amp;N28)</f>
        <v>-21</v>
      </c>
      <c r="P27" s="61"/>
      <c r="Q27" s="62">
        <f>COUNTIF(Vertices[Eigenvector Centrality],"&gt;= "&amp;P27)-COUNTIF(Vertices[Eigenvector Centrality],"&gt;="&amp;P28)</f>
        <v>0</v>
      </c>
      <c r="R27" s="61"/>
      <c r="S27" s="63">
        <f>COUNTIF(Vertices[Clustering Coefficient],"&gt;= "&amp;R27)-COUNTIF(Vertices[Clustering Coefficient],"&gt;="&amp;R28)</f>
        <v>-7</v>
      </c>
      <c r="T27" s="61"/>
      <c r="U27" s="62">
        <f ca="1">COUNTIF(Vertices[Clustering Coefficient],"&gt;= "&amp;T27)-COUNTIF(Vertices[Clustering Coefficient],"&gt;="&amp;T28)</f>
        <v>0</v>
      </c>
    </row>
    <row r="28" spans="1:21" ht="15">
      <c r="A28" s="34" t="s">
        <v>1273</v>
      </c>
      <c r="B28" s="34" t="s">
        <v>85</v>
      </c>
      <c r="D28" s="32">
        <f>D26+($D$57-$D$2)/BinDivisor</f>
        <v>0</v>
      </c>
      <c r="E28" s="3">
        <f>COUNTIF(Vertices[Degree],"&gt;= "&amp;D28)-COUNTIF(Vertices[Degree],"&gt;="&amp;D40)</f>
        <v>0</v>
      </c>
      <c r="F28" s="39">
        <f>F26+($F$57-$F$2)/BinDivisor</f>
        <v>8.18181818181818</v>
      </c>
      <c r="G28" s="40">
        <f>COUNTIF(Vertices[In-Degree],"&gt;= "&amp;F28)-COUNTIF(Vertices[In-Degree],"&gt;="&amp;F40)</f>
        <v>0</v>
      </c>
      <c r="H28" s="39">
        <f>H26+($H$57-$H$2)/BinDivisor</f>
        <v>5.909090909090909</v>
      </c>
      <c r="I28" s="40">
        <f>COUNTIF(Vertices[Out-Degree],"&gt;= "&amp;H28)-COUNTIF(Vertices[Out-Degree],"&gt;="&amp;H40)</f>
        <v>1</v>
      </c>
      <c r="J28" s="39">
        <f>J26+($J$57-$J$2)/BinDivisor</f>
        <v>114.35064954545454</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0.034195909090909096</v>
      </c>
      <c r="O28" s="40">
        <f>COUNTIF(Vertices[Eigenvector Centrality],"&gt;= "&amp;N28)-COUNTIF(Vertices[Eigenvector Centrality],"&gt;="&amp;N40)</f>
        <v>12</v>
      </c>
      <c r="P28" s="39">
        <f>P26+($P$57-$P$2)/BinDivisor</f>
        <v>1.4161509999999995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1274</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1275</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1276</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1270</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1277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1278</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1279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1280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1281</v>
      </c>
      <c r="B38" s="34" t="s">
        <v>85</v>
      </c>
      <c r="D38" s="32"/>
      <c r="E38" s="3">
        <f>COUNTIF(Vertices[Degree],"&gt;= "&amp;D38)-COUNTIF(Vertices[Degree],"&gt;="&amp;D40)</f>
        <v>0</v>
      </c>
      <c r="F38" s="61"/>
      <c r="G38" s="62">
        <f>COUNTIF(Vertices[In-Degree],"&gt;= "&amp;F38)-COUNTIF(Vertices[In-Degree],"&gt;="&amp;F40)</f>
        <v>-7</v>
      </c>
      <c r="H38" s="61"/>
      <c r="I38" s="62">
        <f>COUNTIF(Vertices[Out-Degree],"&gt;= "&amp;H38)-COUNTIF(Vertices[Out-Degree],"&gt;="&amp;H40)</f>
        <v>-15</v>
      </c>
      <c r="J38" s="61"/>
      <c r="K38" s="62">
        <f>COUNTIF(Vertices[Betweenness Centrality],"&gt;= "&amp;J38)-COUNTIF(Vertices[Betweenness Centrality],"&gt;="&amp;J40)</f>
        <v>-3</v>
      </c>
      <c r="L38" s="61"/>
      <c r="M38" s="62">
        <f>COUNTIF(Vertices[Closeness Centrality],"&gt;= "&amp;L38)-COUNTIF(Vertices[Closeness Centrality],"&gt;="&amp;L40)</f>
        <v>-2</v>
      </c>
      <c r="N38" s="61"/>
      <c r="O38" s="62">
        <f>COUNTIF(Vertices[Eigenvector Centrality],"&gt;= "&amp;N38)-COUNTIF(Vertices[Eigenvector Centrality],"&gt;="&amp;N40)</f>
        <v>-9</v>
      </c>
      <c r="P38" s="61"/>
      <c r="Q38" s="62">
        <f>COUNTIF(Vertices[Eigenvector Centrality],"&gt;= "&amp;P38)-COUNTIF(Vertices[Eigenvector Centrality],"&gt;="&amp;P40)</f>
        <v>0</v>
      </c>
      <c r="R38" s="61"/>
      <c r="S38" s="63">
        <f>COUNTIF(Vertices[Clustering Coefficient],"&gt;= "&amp;R38)-COUNTIF(Vertices[Clustering Coefficient],"&gt;="&amp;R40)</f>
        <v>-7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-7</v>
      </c>
      <c r="H39" s="61"/>
      <c r="I39" s="62">
        <f>COUNTIF(Vertices[Out-Degree],"&gt;= "&amp;H39)-COUNTIF(Vertices[Out-Degree],"&gt;="&amp;H40)</f>
        <v>-15</v>
      </c>
      <c r="J39" s="61"/>
      <c r="K39" s="62">
        <f>COUNTIF(Vertices[Betweenness Centrality],"&gt;= "&amp;J39)-COUNTIF(Vertices[Betweenness Centrality],"&gt;="&amp;J40)</f>
        <v>-3</v>
      </c>
      <c r="L39" s="61"/>
      <c r="M39" s="62">
        <f>COUNTIF(Vertices[Closeness Centrality],"&gt;= "&amp;L39)-COUNTIF(Vertices[Closeness Centrality],"&gt;="&amp;L40)</f>
        <v>-2</v>
      </c>
      <c r="N39" s="61"/>
      <c r="O39" s="62">
        <f>COUNTIF(Vertices[Eigenvector Centrality],"&gt;= "&amp;N39)-COUNTIF(Vertices[Eigenvector Centrality],"&gt;="&amp;N40)</f>
        <v>-9</v>
      </c>
      <c r="P39" s="61"/>
      <c r="Q39" s="62">
        <f>COUNTIF(Vertices[Eigenvector Centrality],"&gt;= "&amp;P39)-COUNTIF(Vertices[Eigenvector Centrality],"&gt;="&amp;P40)</f>
        <v>0</v>
      </c>
      <c r="R39" s="61"/>
      <c r="S39" s="63">
        <f>COUNTIF(Vertices[Clustering Coefficient],"&gt;= "&amp;R39)-COUNTIF(Vertices[Clustering Coefficient],"&gt;="&amp;R40)</f>
        <v>-7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8.509090909090908</v>
      </c>
      <c r="G40" s="38">
        <f>COUNTIF(Vertices[In-Degree],"&gt;= "&amp;F40)-COUNTIF(Vertices[In-Degree],"&gt;="&amp;F41)</f>
        <v>0</v>
      </c>
      <c r="H40" s="37">
        <f>H28+($H$57-$H$2)/BinDivisor</f>
        <v>6.1454545454545455</v>
      </c>
      <c r="I40" s="38">
        <f>COUNTIF(Vertices[Out-Degree],"&gt;= "&amp;H40)-COUNTIF(Vertices[Out-Degree],"&gt;="&amp;H41)</f>
        <v>0</v>
      </c>
      <c r="J40" s="37">
        <f>J28+($J$57-$J$2)/BinDivisor</f>
        <v>118.92467552727273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0.03556374545454546</v>
      </c>
      <c r="O40" s="38">
        <f>COUNTIF(Vertices[Eigenvector Centrality],"&gt;= "&amp;N40)-COUNTIF(Vertices[Eigenvector Centrality],"&gt;="&amp;N41)</f>
        <v>0</v>
      </c>
      <c r="P40" s="37">
        <f>P28+($P$57-$P$2)/BinDivisor</f>
        <v>1.4628489999999994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8.836363636363636</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123.4987015090909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0.03693158181818182</v>
      </c>
      <c r="O41" s="40">
        <f>COUNTIF(Vertices[Eigenvector Centrality],"&gt;= "&amp;N41)-COUNTIF(Vertices[Eigenvector Centrality],"&gt;="&amp;N42)</f>
        <v>0</v>
      </c>
      <c r="P41" s="39">
        <f aca="true" t="shared" si="16" ref="P41:P56">P40+($P$57-$P$2)/BinDivisor</f>
        <v>1.5095469999999993</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9.163636363636364</v>
      </c>
      <c r="G42" s="38">
        <f>COUNTIF(Vertices[In-Degree],"&gt;= "&amp;F42)-COUNTIF(Vertices[In-Degree],"&gt;="&amp;F43)</f>
        <v>0</v>
      </c>
      <c r="H42" s="37">
        <f t="shared" si="12"/>
        <v>6.618181818181818</v>
      </c>
      <c r="I42" s="38">
        <f>COUNTIF(Vertices[Out-Degree],"&gt;= "&amp;H42)-COUNTIF(Vertices[Out-Degree],"&gt;="&amp;H43)</f>
        <v>0</v>
      </c>
      <c r="J42" s="37">
        <f t="shared" si="13"/>
        <v>128.0727274909091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0.03829941818181818</v>
      </c>
      <c r="O42" s="38">
        <f>COUNTIF(Vertices[Eigenvector Centrality],"&gt;= "&amp;N42)-COUNTIF(Vertices[Eigenvector Centrality],"&gt;="&amp;N43)</f>
        <v>1</v>
      </c>
      <c r="P42" s="37">
        <f t="shared" si="16"/>
        <v>1.5562449999999992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9.490909090909092</v>
      </c>
      <c r="G43" s="40">
        <f>COUNTIF(Vertices[In-Degree],"&gt;= "&amp;F43)-COUNTIF(Vertices[In-Degree],"&gt;="&amp;F44)</f>
        <v>0</v>
      </c>
      <c r="H43" s="39">
        <f t="shared" si="12"/>
        <v>6.8545454545454545</v>
      </c>
      <c r="I43" s="40">
        <f>COUNTIF(Vertices[Out-Degree],"&gt;= "&amp;H43)-COUNTIF(Vertices[Out-Degree],"&gt;="&amp;H44)</f>
        <v>13</v>
      </c>
      <c r="J43" s="39">
        <f t="shared" si="13"/>
        <v>132.64675347272728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0.03966725454545454</v>
      </c>
      <c r="O43" s="40">
        <f>COUNTIF(Vertices[Eigenvector Centrality],"&gt;= "&amp;N43)-COUNTIF(Vertices[Eigenvector Centrality],"&gt;="&amp;N44)</f>
        <v>0</v>
      </c>
      <c r="P43" s="39">
        <f t="shared" si="16"/>
        <v>1.6029429999999991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9.81818181818182</v>
      </c>
      <c r="G44" s="38">
        <f>COUNTIF(Vertices[In-Degree],"&gt;= "&amp;F44)-COUNTIF(Vertices[In-Degree],"&gt;="&amp;F45)</f>
        <v>0</v>
      </c>
      <c r="H44" s="37">
        <f t="shared" si="12"/>
        <v>7.090909090909091</v>
      </c>
      <c r="I44" s="38">
        <f>COUNTIF(Vertices[Out-Degree],"&gt;= "&amp;H44)-COUNTIF(Vertices[Out-Degree],"&gt;="&amp;H45)</f>
        <v>0</v>
      </c>
      <c r="J44" s="37">
        <f t="shared" si="13"/>
        <v>137.22077945454546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0.0410350909090909</v>
      </c>
      <c r="O44" s="38">
        <f>COUNTIF(Vertices[Eigenvector Centrality],"&gt;= "&amp;N44)-COUNTIF(Vertices[Eigenvector Centrality],"&gt;="&amp;N45)</f>
        <v>0</v>
      </c>
      <c r="P44" s="37">
        <f t="shared" si="16"/>
        <v>1.649640999999999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10.145454545454548</v>
      </c>
      <c r="G45" s="40">
        <f>COUNTIF(Vertices[In-Degree],"&gt;= "&amp;F45)-COUNTIF(Vertices[In-Degree],"&gt;="&amp;F46)</f>
        <v>0</v>
      </c>
      <c r="H45" s="39">
        <f t="shared" si="12"/>
        <v>7.327272727272727</v>
      </c>
      <c r="I45" s="40">
        <f>COUNTIF(Vertices[Out-Degree],"&gt;= "&amp;H45)-COUNTIF(Vertices[Out-Degree],"&gt;="&amp;H46)</f>
        <v>0</v>
      </c>
      <c r="J45" s="39">
        <f t="shared" si="13"/>
        <v>141.79480543636365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0.042402927272727264</v>
      </c>
      <c r="O45" s="40">
        <f>COUNTIF(Vertices[Eigenvector Centrality],"&gt;= "&amp;N45)-COUNTIF(Vertices[Eigenvector Centrality],"&gt;="&amp;N46)</f>
        <v>0</v>
      </c>
      <c r="P45" s="39">
        <f t="shared" si="16"/>
        <v>1.696338999999999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10.472727272727276</v>
      </c>
      <c r="G46" s="38">
        <f>COUNTIF(Vertices[In-Degree],"&gt;= "&amp;F46)-COUNTIF(Vertices[In-Degree],"&gt;="&amp;F47)</f>
        <v>0</v>
      </c>
      <c r="H46" s="37">
        <f t="shared" si="12"/>
        <v>7.5636363636363635</v>
      </c>
      <c r="I46" s="38">
        <f>COUNTIF(Vertices[Out-Degree],"&gt;= "&amp;H46)-COUNTIF(Vertices[Out-Degree],"&gt;="&amp;H47)</f>
        <v>0</v>
      </c>
      <c r="J46" s="37">
        <f t="shared" si="13"/>
        <v>146.36883141818183</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0.043770763636363626</v>
      </c>
      <c r="O46" s="38">
        <f>COUNTIF(Vertices[Eigenvector Centrality],"&gt;= "&amp;N46)-COUNTIF(Vertices[Eigenvector Centrality],"&gt;="&amp;N47)</f>
        <v>0</v>
      </c>
      <c r="P46" s="37">
        <f t="shared" si="16"/>
        <v>1.7430369999999988</v>
      </c>
      <c r="Q46" s="38">
        <f>COUNTIF(Vertices[PageRank],"&gt;= "&amp;P46)-COUNTIF(Vertices[PageRank],"&gt;="&amp;P47)</f>
        <v>3</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10.800000000000004</v>
      </c>
      <c r="G47" s="40">
        <f>COUNTIF(Vertices[In-Degree],"&gt;= "&amp;F47)-COUNTIF(Vertices[In-Degree],"&gt;="&amp;F48)</f>
        <v>0</v>
      </c>
      <c r="H47" s="39">
        <f t="shared" si="12"/>
        <v>7.8</v>
      </c>
      <c r="I47" s="40">
        <f>COUNTIF(Vertices[Out-Degree],"&gt;= "&amp;H47)-COUNTIF(Vertices[Out-Degree],"&gt;="&amp;H48)</f>
        <v>0</v>
      </c>
      <c r="J47" s="39">
        <f t="shared" si="13"/>
        <v>150.9428574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0.04513859999999999</v>
      </c>
      <c r="O47" s="40">
        <f>COUNTIF(Vertices[Eigenvector Centrality],"&gt;= "&amp;N47)-COUNTIF(Vertices[Eigenvector Centrality],"&gt;="&amp;N48)</f>
        <v>0</v>
      </c>
      <c r="P47" s="39">
        <f t="shared" si="16"/>
        <v>1.7897349999999987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11.127272727272732</v>
      </c>
      <c r="G48" s="38">
        <f>COUNTIF(Vertices[In-Degree],"&gt;= "&amp;F48)-COUNTIF(Vertices[In-Degree],"&gt;="&amp;F49)</f>
        <v>0</v>
      </c>
      <c r="H48" s="37">
        <f t="shared" si="12"/>
        <v>8.036363636363637</v>
      </c>
      <c r="I48" s="38">
        <f>COUNTIF(Vertices[Out-Degree],"&gt;= "&amp;H48)-COUNTIF(Vertices[Out-Degree],"&gt;="&amp;H49)</f>
        <v>0</v>
      </c>
      <c r="J48" s="37">
        <f t="shared" si="13"/>
        <v>155.5168833818182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0.04650643636363635</v>
      </c>
      <c r="O48" s="38">
        <f>COUNTIF(Vertices[Eigenvector Centrality],"&gt;= "&amp;N48)-COUNTIF(Vertices[Eigenvector Centrality],"&gt;="&amp;N49)</f>
        <v>1</v>
      </c>
      <c r="P48" s="37">
        <f t="shared" si="16"/>
        <v>1.8364329999999986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11.45454545454546</v>
      </c>
      <c r="G49" s="40">
        <f>COUNTIF(Vertices[In-Degree],"&gt;= "&amp;F49)-COUNTIF(Vertices[In-Degree],"&gt;="&amp;F50)</f>
        <v>0</v>
      </c>
      <c r="H49" s="39">
        <f t="shared" si="12"/>
        <v>8.272727272727273</v>
      </c>
      <c r="I49" s="40">
        <f>COUNTIF(Vertices[Out-Degree],"&gt;= "&amp;H49)-COUNTIF(Vertices[Out-Degree],"&gt;="&amp;H50)</f>
        <v>0</v>
      </c>
      <c r="J49" s="39">
        <f t="shared" si="13"/>
        <v>160.09090936363637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0.04787427272727271</v>
      </c>
      <c r="O49" s="40">
        <f>COUNTIF(Vertices[Eigenvector Centrality],"&gt;= "&amp;N49)-COUNTIF(Vertices[Eigenvector Centrality],"&gt;="&amp;N50)</f>
        <v>0</v>
      </c>
      <c r="P49" s="39">
        <f t="shared" si="16"/>
        <v>1.8831309999999986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11.781818181818188</v>
      </c>
      <c r="G50" s="38">
        <f>COUNTIF(Vertices[In-Degree],"&gt;= "&amp;F50)-COUNTIF(Vertices[In-Degree],"&gt;="&amp;F51)</f>
        <v>0</v>
      </c>
      <c r="H50" s="37">
        <f t="shared" si="12"/>
        <v>8.50909090909091</v>
      </c>
      <c r="I50" s="38">
        <f>COUNTIF(Vertices[Out-Degree],"&gt;= "&amp;H50)-COUNTIF(Vertices[Out-Degree],"&gt;="&amp;H51)</f>
        <v>0</v>
      </c>
      <c r="J50" s="37">
        <f t="shared" si="13"/>
        <v>164.66493534545455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0.04924210909090907</v>
      </c>
      <c r="O50" s="38">
        <f>COUNTIF(Vertices[Eigenvector Centrality],"&gt;= "&amp;N50)-COUNTIF(Vertices[Eigenvector Centrality],"&gt;="&amp;N51)</f>
        <v>0</v>
      </c>
      <c r="P50" s="37">
        <f t="shared" si="16"/>
        <v>1.9298289999999985</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12.109090909090916</v>
      </c>
      <c r="G51" s="40">
        <f>COUNTIF(Vertices[In-Degree],"&gt;= "&amp;F51)-COUNTIF(Vertices[In-Degree],"&gt;="&amp;F52)</f>
        <v>0</v>
      </c>
      <c r="H51" s="39">
        <f t="shared" si="12"/>
        <v>8.745454545454546</v>
      </c>
      <c r="I51" s="40">
        <f>COUNTIF(Vertices[Out-Degree],"&gt;= "&amp;H51)-COUNTIF(Vertices[Out-Degree],"&gt;="&amp;H52)</f>
        <v>0</v>
      </c>
      <c r="J51" s="39">
        <f t="shared" si="13"/>
        <v>169.23896132727273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0.05060994545454543</v>
      </c>
      <c r="O51" s="40">
        <f>COUNTIF(Vertices[Eigenvector Centrality],"&gt;= "&amp;N51)-COUNTIF(Vertices[Eigenvector Centrality],"&gt;="&amp;N52)</f>
        <v>0</v>
      </c>
      <c r="P51" s="39">
        <f t="shared" si="16"/>
        <v>1.9765269999999984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12.436363636363645</v>
      </c>
      <c r="G52" s="38">
        <f>COUNTIF(Vertices[In-Degree],"&gt;= "&amp;F52)-COUNTIF(Vertices[In-Degree],"&gt;="&amp;F53)</f>
        <v>0</v>
      </c>
      <c r="H52" s="37">
        <f t="shared" si="12"/>
        <v>8.981818181818182</v>
      </c>
      <c r="I52" s="38">
        <f>COUNTIF(Vertices[Out-Degree],"&gt;= "&amp;H52)-COUNTIF(Vertices[Out-Degree],"&gt;="&amp;H53)</f>
        <v>0</v>
      </c>
      <c r="J52" s="37">
        <f t="shared" si="13"/>
        <v>173.81298730909091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0.051977781818181794</v>
      </c>
      <c r="O52" s="38">
        <f>COUNTIF(Vertices[Eigenvector Centrality],"&gt;= "&amp;N52)-COUNTIF(Vertices[Eigenvector Centrality],"&gt;="&amp;N53)</f>
        <v>0</v>
      </c>
      <c r="P52" s="37">
        <f t="shared" si="16"/>
        <v>2.0232249999999983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12.763636363636373</v>
      </c>
      <c r="G53" s="40">
        <f>COUNTIF(Vertices[In-Degree],"&gt;= "&amp;F53)-COUNTIF(Vertices[In-Degree],"&gt;="&amp;F54)</f>
        <v>0</v>
      </c>
      <c r="H53" s="39">
        <f t="shared" si="12"/>
        <v>9.218181818181819</v>
      </c>
      <c r="I53" s="40">
        <f>COUNTIF(Vertices[Out-Degree],"&gt;= "&amp;H53)-COUNTIF(Vertices[Out-Degree],"&gt;="&amp;H54)</f>
        <v>0</v>
      </c>
      <c r="J53" s="39">
        <f t="shared" si="13"/>
        <v>178.3870132909091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0.053345618181818155</v>
      </c>
      <c r="O53" s="40">
        <f>COUNTIF(Vertices[Eigenvector Centrality],"&gt;= "&amp;N53)-COUNTIF(Vertices[Eigenvector Centrality],"&gt;="&amp;N54)</f>
        <v>0</v>
      </c>
      <c r="P53" s="39">
        <f t="shared" si="16"/>
        <v>2.0699229999999984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13.0909090909091</v>
      </c>
      <c r="G54" s="38">
        <f>COUNTIF(Vertices[In-Degree],"&gt;= "&amp;F54)-COUNTIF(Vertices[In-Degree],"&gt;="&amp;F55)</f>
        <v>0</v>
      </c>
      <c r="H54" s="37">
        <f t="shared" si="12"/>
        <v>9.454545454545455</v>
      </c>
      <c r="I54" s="38">
        <f>COUNTIF(Vertices[Out-Degree],"&gt;= "&amp;H54)-COUNTIF(Vertices[Out-Degree],"&gt;="&amp;H55)</f>
        <v>0</v>
      </c>
      <c r="J54" s="37">
        <f t="shared" si="13"/>
        <v>182.96103927272728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0.05471345454545452</v>
      </c>
      <c r="O54" s="38">
        <f>COUNTIF(Vertices[Eigenvector Centrality],"&gt;= "&amp;N54)-COUNTIF(Vertices[Eigenvector Centrality],"&gt;="&amp;N55)</f>
        <v>5</v>
      </c>
      <c r="P54" s="37">
        <f t="shared" si="16"/>
        <v>2.1166209999999985</v>
      </c>
      <c r="Q54" s="38">
        <f>COUNTIF(Vertices[PageRank],"&gt;= "&amp;P54)-COUNTIF(Vertices[PageRank],"&gt;="&amp;P55)</f>
        <v>3</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13.418181818181829</v>
      </c>
      <c r="G55" s="40">
        <f>COUNTIF(Vertices[In-Degree],"&gt;= "&amp;F55)-COUNTIF(Vertices[In-Degree],"&gt;="&amp;F56)</f>
        <v>0</v>
      </c>
      <c r="H55" s="39">
        <f t="shared" si="12"/>
        <v>9.690909090909091</v>
      </c>
      <c r="I55" s="40">
        <f>COUNTIF(Vertices[Out-Degree],"&gt;= "&amp;H55)-COUNTIF(Vertices[Out-Degree],"&gt;="&amp;H56)</f>
        <v>0</v>
      </c>
      <c r="J55" s="39">
        <f t="shared" si="13"/>
        <v>187.53506525454546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0.05608129090909088</v>
      </c>
      <c r="O55" s="40">
        <f>COUNTIF(Vertices[Eigenvector Centrality],"&gt;= "&amp;N55)-COUNTIF(Vertices[Eigenvector Centrality],"&gt;="&amp;N56)</f>
        <v>0</v>
      </c>
      <c r="P55" s="39">
        <f t="shared" si="16"/>
        <v>2.1633189999999987</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13.745454545454557</v>
      </c>
      <c r="G56" s="38">
        <f>COUNTIF(Vertices[In-Degree],"&gt;= "&amp;F56)-COUNTIF(Vertices[In-Degree],"&gt;="&amp;F57)</f>
        <v>6</v>
      </c>
      <c r="H56" s="37">
        <f t="shared" si="12"/>
        <v>9.927272727272728</v>
      </c>
      <c r="I56" s="38">
        <f>COUNTIF(Vertices[Out-Degree],"&gt;= "&amp;H56)-COUNTIF(Vertices[Out-Degree],"&gt;="&amp;H57)</f>
        <v>1</v>
      </c>
      <c r="J56" s="37">
        <f t="shared" si="13"/>
        <v>192.10909123636364</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0.05744912727272724</v>
      </c>
      <c r="O56" s="38">
        <f>COUNTIF(Vertices[Eigenvector Centrality],"&gt;= "&amp;N56)-COUNTIF(Vertices[Eigenvector Centrality],"&gt;="&amp;N57)</f>
        <v>1</v>
      </c>
      <c r="P56" s="37">
        <f t="shared" si="16"/>
        <v>2.210016999999999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18</v>
      </c>
      <c r="G57" s="42">
        <f>COUNTIF(Vertices[In-Degree],"&gt;= "&amp;F57)-COUNTIF(Vertices[In-Degree],"&gt;="&amp;F58)</f>
        <v>1</v>
      </c>
      <c r="H57" s="41">
        <f>MAX(Vertices[Out-Degree])</f>
        <v>13</v>
      </c>
      <c r="I57" s="42">
        <f>COUNTIF(Vertices[Out-Degree],"&gt;= "&amp;H57)-COUNTIF(Vertices[Out-Degree],"&gt;="&amp;H58)</f>
        <v>1</v>
      </c>
      <c r="J57" s="41">
        <f>MAX(Vertices[Betweenness Centrality])</f>
        <v>251.571429</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0.075231</v>
      </c>
      <c r="O57" s="42">
        <f>COUNTIF(Vertices[Eigenvector Centrality],"&gt;= "&amp;N57)-COUNTIF(Vertices[Eigenvector Centrality],"&gt;="&amp;N58)</f>
        <v>1</v>
      </c>
      <c r="P57" s="41">
        <f>MAX(Vertices[PageRank])</f>
        <v>2.817091</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18</v>
      </c>
    </row>
    <row r="71" spans="1:2" ht="15">
      <c r="A71" s="33" t="s">
        <v>90</v>
      </c>
      <c r="B71" s="47">
        <f>_xlfn.IFERROR(AVERAGE(Vertices[In-Degree]),NoMetricMessage)</f>
        <v>3.2083333333333335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3.2083333333333335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251.571429</v>
      </c>
    </row>
    <row r="99" spans="1:2" ht="15">
      <c r="A99" s="33" t="s">
        <v>102</v>
      </c>
      <c r="B99" s="47">
        <f>_xlfn.IFERROR(AVERAGE(Vertices[Betweenness Centrality]),NoMetricMessage)</f>
        <v>21.166666729166668</v>
      </c>
    </row>
    <row r="100" spans="1:2" ht="15">
      <c r="A100" s="33" t="s">
        <v>103</v>
      </c>
      <c r="B100" s="47">
        <f>_xlfn.IFERROR(MEDIAN(Vertices[Betweenness Centrality]),NoMetricMessage)</f>
        <v>2</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0.0683955833333333</v>
      </c>
    </row>
    <row r="114" spans="1:2" ht="15">
      <c r="A114" s="33" t="s">
        <v>109</v>
      </c>
      <c r="B114" s="47">
        <f>_xlfn.IFERROR(MEDIAN(Vertices[Closeness Centrality]),NoMetricMessage)</f>
        <v>0.016949</v>
      </c>
    </row>
    <row r="125" spans="1:2" ht="15">
      <c r="A125" s="33" t="s">
        <v>112</v>
      </c>
      <c r="B125" s="47">
        <f>IF(COUNT(Vertices[Eigenvector Centrality])&gt;0,N2,NoMetricMessage)</f>
        <v>0</v>
      </c>
    </row>
    <row r="126" spans="1:2" ht="15">
      <c r="A126" s="33" t="s">
        <v>113</v>
      </c>
      <c r="B126" s="47">
        <f>IF(COUNT(Vertices[Eigenvector Centrality])&gt;0,N57,NoMetricMessage)</f>
        <v>0.075231</v>
      </c>
    </row>
    <row r="127" spans="1:2" ht="15">
      <c r="A127" s="33" t="s">
        <v>114</v>
      </c>
      <c r="B127" s="47">
        <f>_xlfn.IFERROR(AVERAGE(Vertices[Eigenvector Centrality]),NoMetricMessage)</f>
        <v>0.020833416666666663</v>
      </c>
    </row>
    <row r="128" spans="1:2" ht="15">
      <c r="A128" s="33" t="s">
        <v>115</v>
      </c>
      <c r="B128" s="47">
        <f>_xlfn.IFERROR(MEDIAN(Vertices[Eigenvector Centrality]),NoMetricMessage)</f>
        <v>0.010189</v>
      </c>
    </row>
    <row r="139" spans="1:2" ht="15">
      <c r="A139" s="33" t="s">
        <v>140</v>
      </c>
      <c r="B139" s="47">
        <f>IF(COUNT(Vertices[PageRank])&gt;0,P2,NoMetricMessage)</f>
        <v>0.248701</v>
      </c>
    </row>
    <row r="140" spans="1:2" ht="15">
      <c r="A140" s="33" t="s">
        <v>141</v>
      </c>
      <c r="B140" s="47">
        <f>IF(COUNT(Vertices[PageRank])&gt;0,P57,NoMetricMessage)</f>
        <v>2.817091</v>
      </c>
    </row>
    <row r="141" spans="1:2" ht="15">
      <c r="A141" s="33" t="s">
        <v>142</v>
      </c>
      <c r="B141" s="47">
        <f>_xlfn.IFERROR(AVERAGE(Vertices[PageRank]),NoMetricMessage)</f>
        <v>0.9999888124999998</v>
      </c>
    </row>
    <row r="142" spans="1:2" ht="15">
      <c r="A142" s="33" t="s">
        <v>143</v>
      </c>
      <c r="B142" s="47">
        <f>_xlfn.IFERROR(MEDIAN(Vertices[PageRank]),NoMetricMessage)</f>
        <v>0.821572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0.2524535274831832</v>
      </c>
    </row>
    <row r="156" spans="1:2" ht="15">
      <c r="A156" s="33" t="s">
        <v>121</v>
      </c>
      <c r="B156" s="47">
        <f>_xlfn.IFERROR(MEDIAN(Vertices[Clustering Coefficient]),NoMetricMessage)</f>
        <v>0.26785714285714285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845</v>
      </c>
      <c r="K7" s="13" t="s">
        <v>846</v>
      </c>
    </row>
    <row r="8" spans="1:11" ht="409.5">
      <c r="A8"/>
      <c r="B8">
        <v>2</v>
      </c>
      <c r="C8">
        <v>2</v>
      </c>
      <c r="D8" t="s">
        <v>61</v>
      </c>
      <c r="E8" t="s">
        <v>61</v>
      </c>
      <c r="H8" t="s">
        <v>73</v>
      </c>
      <c r="J8" t="s">
        <v>847</v>
      </c>
      <c r="K8" s="13" t="s">
        <v>848</v>
      </c>
    </row>
    <row r="9" spans="1:11" ht="409.5">
      <c r="A9"/>
      <c r="B9">
        <v>3</v>
      </c>
      <c r="C9">
        <v>4</v>
      </c>
      <c r="D9" t="s">
        <v>62</v>
      </c>
      <c r="E9" t="s">
        <v>62</v>
      </c>
      <c r="H9" t="s">
        <v>74</v>
      </c>
      <c r="J9" t="s">
        <v>849</v>
      </c>
      <c r="K9" s="104" t="s">
        <v>850</v>
      </c>
    </row>
    <row r="10" spans="1:11" ht="409.5">
      <c r="A10"/>
      <c r="B10">
        <v>4</v>
      </c>
      <c r="D10" t="s">
        <v>63</v>
      </c>
      <c r="E10" t="s">
        <v>63</v>
      </c>
      <c r="H10" t="s">
        <v>75</v>
      </c>
      <c r="J10" t="s">
        <v>851</v>
      </c>
      <c r="K10" s="13" t="s">
        <v>852</v>
      </c>
    </row>
    <row r="11" spans="1:11" ht="15">
      <c r="A11"/>
      <c r="B11">
        <v>5</v>
      </c>
      <c r="D11" t="s">
        <v>46</v>
      </c>
      <c r="E11">
        <v>1</v>
      </c>
      <c r="H11" t="s">
        <v>76</v>
      </c>
      <c r="J11" t="s">
        <v>853</v>
      </c>
      <c r="K11" t="s">
        <v>854</v>
      </c>
    </row>
    <row r="12" spans="1:11" ht="15">
      <c r="A12"/>
      <c r="B12"/>
      <c r="D12" t="s">
        <v>64</v>
      </c>
      <c r="E12">
        <v>2</v>
      </c>
      <c r="H12">
        <v>0</v>
      </c>
      <c r="J12" t="s">
        <v>855</v>
      </c>
      <c r="K12" t="s">
        <v>856</v>
      </c>
    </row>
    <row r="13" spans="1:11" ht="15">
      <c r="A13"/>
      <c r="B13"/>
      <c r="D13">
        <v>1</v>
      </c>
      <c r="E13">
        <v>3</v>
      </c>
      <c r="H13">
        <v>1</v>
      </c>
      <c r="J13" t="s">
        <v>857</v>
      </c>
      <c r="K13" t="s">
        <v>858</v>
      </c>
    </row>
    <row r="14" spans="4:11" ht="15">
      <c r="D14">
        <v>2</v>
      </c>
      <c r="E14">
        <v>4</v>
      </c>
      <c r="H14">
        <v>2</v>
      </c>
      <c r="J14" t="s">
        <v>859</v>
      </c>
      <c r="K14" t="s">
        <v>860</v>
      </c>
    </row>
    <row r="15" spans="4:11" ht="15">
      <c r="D15">
        <v>3</v>
      </c>
      <c r="E15">
        <v>5</v>
      </c>
      <c r="H15">
        <v>3</v>
      </c>
      <c r="J15" t="s">
        <v>861</v>
      </c>
      <c r="K15" t="s">
        <v>862</v>
      </c>
    </row>
    <row r="16" spans="4:11" ht="15">
      <c r="D16">
        <v>4</v>
      </c>
      <c r="E16">
        <v>6</v>
      </c>
      <c r="H16">
        <v>4</v>
      </c>
      <c r="J16" t="s">
        <v>863</v>
      </c>
      <c r="K16" t="s">
        <v>864</v>
      </c>
    </row>
    <row r="17" spans="4:11" ht="15">
      <c r="D17">
        <v>5</v>
      </c>
      <c r="E17">
        <v>7</v>
      </c>
      <c r="H17">
        <v>5</v>
      </c>
      <c r="J17" t="s">
        <v>865</v>
      </c>
      <c r="K17" t="s">
        <v>866</v>
      </c>
    </row>
    <row r="18" spans="4:11" ht="15">
      <c r="D18">
        <v>6</v>
      </c>
      <c r="E18">
        <v>8</v>
      </c>
      <c r="H18">
        <v>6</v>
      </c>
      <c r="J18" t="s">
        <v>867</v>
      </c>
      <c r="K18" t="s">
        <v>868</v>
      </c>
    </row>
    <row r="19" spans="4:11" ht="15">
      <c r="D19">
        <v>7</v>
      </c>
      <c r="E19">
        <v>9</v>
      </c>
      <c r="H19">
        <v>7</v>
      </c>
      <c r="J19" t="s">
        <v>869</v>
      </c>
      <c r="K19" t="s">
        <v>870</v>
      </c>
    </row>
    <row r="20" spans="4:11" ht="15">
      <c r="D20">
        <v>8</v>
      </c>
      <c r="H20">
        <v>8</v>
      </c>
      <c r="J20" t="s">
        <v>871</v>
      </c>
      <c r="K20" t="s">
        <v>872</v>
      </c>
    </row>
    <row r="21" spans="4:11" ht="409.5">
      <c r="D21">
        <v>9</v>
      </c>
      <c r="H21">
        <v>9</v>
      </c>
      <c r="J21" t="s">
        <v>873</v>
      </c>
      <c r="K21" s="13" t="s">
        <v>874</v>
      </c>
    </row>
    <row r="22" spans="4:11" ht="409.5">
      <c r="D22">
        <v>10</v>
      </c>
      <c r="J22" t="s">
        <v>875</v>
      </c>
      <c r="K22" s="13" t="s">
        <v>876</v>
      </c>
    </row>
    <row r="23" spans="4:11" ht="409.5">
      <c r="D23">
        <v>11</v>
      </c>
      <c r="J23" t="s">
        <v>877</v>
      </c>
      <c r="K23" s="13" t="s">
        <v>878</v>
      </c>
    </row>
    <row r="24" spans="10:11" ht="409.5">
      <c r="J24" t="s">
        <v>879</v>
      </c>
      <c r="K24" s="13" t="s">
        <v>1307</v>
      </c>
    </row>
    <row r="25" spans="10:11" ht="15">
      <c r="J25" t="s">
        <v>880</v>
      </c>
      <c r="K25" t="b">
        <v>0</v>
      </c>
    </row>
    <row r="26" spans="10:11" ht="15">
      <c r="J26" t="s">
        <v>1304</v>
      </c>
      <c r="K26" t="s">
        <v>1305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898</v>
      </c>
      <c r="B1" s="13" t="s">
        <v>899</v>
      </c>
      <c r="C1" s="13" t="s">
        <v>900</v>
      </c>
      <c r="D1" s="13" t="s">
        <v>902</v>
      </c>
      <c r="E1" s="13" t="s">
        <v>901</v>
      </c>
      <c r="F1" s="13" t="s">
        <v>904</v>
      </c>
      <c r="G1" s="13" t="s">
        <v>903</v>
      </c>
      <c r="H1" s="13" t="s">
        <v>906</v>
      </c>
      <c r="I1" s="13" t="s">
        <v>905</v>
      </c>
      <c r="J1" s="13" t="s">
        <v>908</v>
      </c>
      <c r="K1" s="13" t="s">
        <v>907</v>
      </c>
      <c r="L1" s="13" t="s">
        <v>910</v>
      </c>
      <c r="M1" s="13" t="s">
        <v>909</v>
      </c>
      <c r="N1" s="13" t="s">
        <v>911</v>
      </c>
    </row>
    <row r="2" spans="1:14" ht="15">
      <c r="A2" s="82" t="s">
        <v>281</v>
      </c>
      <c r="B2" s="78">
        <v>17</v>
      </c>
      <c r="C2" s="82" t="s">
        <v>281</v>
      </c>
      <c r="D2" s="78">
        <v>13</v>
      </c>
      <c r="E2" s="82" t="s">
        <v>281</v>
      </c>
      <c r="F2" s="78">
        <v>4</v>
      </c>
      <c r="G2" s="82" t="s">
        <v>289</v>
      </c>
      <c r="H2" s="78">
        <v>3</v>
      </c>
      <c r="I2" s="82" t="s">
        <v>286</v>
      </c>
      <c r="J2" s="78">
        <v>2</v>
      </c>
      <c r="K2" s="82" t="s">
        <v>282</v>
      </c>
      <c r="L2" s="78">
        <v>1</v>
      </c>
      <c r="M2" s="82" t="s">
        <v>279</v>
      </c>
      <c r="N2" s="78">
        <v>1</v>
      </c>
    </row>
    <row r="3" spans="1:14" ht="15">
      <c r="A3" s="82" t="s">
        <v>289</v>
      </c>
      <c r="B3" s="78">
        <v>3</v>
      </c>
      <c r="C3" s="82" t="s">
        <v>290</v>
      </c>
      <c r="D3" s="78">
        <v>1</v>
      </c>
      <c r="E3" s="82" t="s">
        <v>283</v>
      </c>
      <c r="F3" s="78">
        <v>1</v>
      </c>
      <c r="G3" s="82" t="s">
        <v>288</v>
      </c>
      <c r="H3" s="78">
        <v>1</v>
      </c>
      <c r="I3" s="82" t="s">
        <v>280</v>
      </c>
      <c r="J3" s="78">
        <v>1</v>
      </c>
      <c r="K3" s="78"/>
      <c r="L3" s="78"/>
      <c r="M3" s="78"/>
      <c r="N3" s="78"/>
    </row>
    <row r="4" spans="1:14" ht="15">
      <c r="A4" s="82" t="s">
        <v>286</v>
      </c>
      <c r="B4" s="78">
        <v>2</v>
      </c>
      <c r="C4" s="78"/>
      <c r="D4" s="78"/>
      <c r="E4" s="82" t="s">
        <v>284</v>
      </c>
      <c r="F4" s="78">
        <v>1</v>
      </c>
      <c r="G4" s="78"/>
      <c r="H4" s="78"/>
      <c r="I4" s="82" t="s">
        <v>285</v>
      </c>
      <c r="J4" s="78">
        <v>1</v>
      </c>
      <c r="K4" s="78"/>
      <c r="L4" s="78"/>
      <c r="M4" s="78"/>
      <c r="N4" s="78"/>
    </row>
    <row r="5" spans="1:14" ht="15">
      <c r="A5" s="82" t="s">
        <v>290</v>
      </c>
      <c r="B5" s="78">
        <v>1</v>
      </c>
      <c r="C5" s="78"/>
      <c r="D5" s="78"/>
      <c r="E5" s="78"/>
      <c r="F5" s="78"/>
      <c r="G5" s="78"/>
      <c r="H5" s="78"/>
      <c r="I5" s="82" t="s">
        <v>287</v>
      </c>
      <c r="J5" s="78">
        <v>1</v>
      </c>
      <c r="K5" s="78"/>
      <c r="L5" s="78"/>
      <c r="M5" s="78"/>
      <c r="N5" s="78"/>
    </row>
    <row r="6" spans="1:14" ht="15">
      <c r="A6" s="82" t="s">
        <v>288</v>
      </c>
      <c r="B6" s="78">
        <v>1</v>
      </c>
      <c r="C6" s="78"/>
      <c r="D6" s="78"/>
      <c r="E6" s="78"/>
      <c r="F6" s="78"/>
      <c r="G6" s="78"/>
      <c r="H6" s="78"/>
      <c r="I6" s="78"/>
      <c r="J6" s="78"/>
      <c r="K6" s="78"/>
      <c r="L6" s="78"/>
      <c r="M6" s="78"/>
      <c r="N6" s="78"/>
    </row>
    <row r="7" spans="1:14" ht="15">
      <c r="A7" s="82" t="s">
        <v>287</v>
      </c>
      <c r="B7" s="78">
        <v>1</v>
      </c>
      <c r="C7" s="78"/>
      <c r="D7" s="78"/>
      <c r="E7" s="78"/>
      <c r="F7" s="78"/>
      <c r="G7" s="78"/>
      <c r="H7" s="78"/>
      <c r="I7" s="78"/>
      <c r="J7" s="78"/>
      <c r="K7" s="78"/>
      <c r="L7" s="78"/>
      <c r="M7" s="78"/>
      <c r="N7" s="78"/>
    </row>
    <row r="8" spans="1:14" ht="15">
      <c r="A8" s="82" t="s">
        <v>285</v>
      </c>
      <c r="B8" s="78">
        <v>1</v>
      </c>
      <c r="C8" s="78"/>
      <c r="D8" s="78"/>
      <c r="E8" s="78"/>
      <c r="F8" s="78"/>
      <c r="G8" s="78"/>
      <c r="H8" s="78"/>
      <c r="I8" s="78"/>
      <c r="J8" s="78"/>
      <c r="K8" s="78"/>
      <c r="L8" s="78"/>
      <c r="M8" s="78"/>
      <c r="N8" s="78"/>
    </row>
    <row r="9" spans="1:14" ht="15">
      <c r="A9" s="82" t="s">
        <v>283</v>
      </c>
      <c r="B9" s="78">
        <v>1</v>
      </c>
      <c r="C9" s="78"/>
      <c r="D9" s="78"/>
      <c r="E9" s="78"/>
      <c r="F9" s="78"/>
      <c r="G9" s="78"/>
      <c r="H9" s="78"/>
      <c r="I9" s="78"/>
      <c r="J9" s="78"/>
      <c r="K9" s="78"/>
      <c r="L9" s="78"/>
      <c r="M9" s="78"/>
      <c r="N9" s="78"/>
    </row>
    <row r="10" spans="1:14" ht="15">
      <c r="A10" s="82" t="s">
        <v>284</v>
      </c>
      <c r="B10" s="78">
        <v>1</v>
      </c>
      <c r="C10" s="78"/>
      <c r="D10" s="78"/>
      <c r="E10" s="78"/>
      <c r="F10" s="78"/>
      <c r="G10" s="78"/>
      <c r="H10" s="78"/>
      <c r="I10" s="78"/>
      <c r="J10" s="78"/>
      <c r="K10" s="78"/>
      <c r="L10" s="78"/>
      <c r="M10" s="78"/>
      <c r="N10" s="78"/>
    </row>
    <row r="11" spans="1:14" ht="15">
      <c r="A11" s="82" t="s">
        <v>282</v>
      </c>
      <c r="B11" s="78">
        <v>1</v>
      </c>
      <c r="C11" s="78"/>
      <c r="D11" s="78"/>
      <c r="E11" s="78"/>
      <c r="F11" s="78"/>
      <c r="G11" s="78"/>
      <c r="H11" s="78"/>
      <c r="I11" s="78"/>
      <c r="J11" s="78"/>
      <c r="K11" s="78"/>
      <c r="L11" s="78"/>
      <c r="M11" s="78"/>
      <c r="N11" s="78"/>
    </row>
    <row r="14" spans="1:14" ht="15" customHeight="1">
      <c r="A14" s="13" t="s">
        <v>917</v>
      </c>
      <c r="B14" s="13" t="s">
        <v>899</v>
      </c>
      <c r="C14" s="13" t="s">
        <v>918</v>
      </c>
      <c r="D14" s="13" t="s">
        <v>902</v>
      </c>
      <c r="E14" s="13" t="s">
        <v>919</v>
      </c>
      <c r="F14" s="13" t="s">
        <v>904</v>
      </c>
      <c r="G14" s="13" t="s">
        <v>920</v>
      </c>
      <c r="H14" s="13" t="s">
        <v>906</v>
      </c>
      <c r="I14" s="13" t="s">
        <v>921</v>
      </c>
      <c r="J14" s="13" t="s">
        <v>908</v>
      </c>
      <c r="K14" s="13" t="s">
        <v>922</v>
      </c>
      <c r="L14" s="13" t="s">
        <v>910</v>
      </c>
      <c r="M14" s="13" t="s">
        <v>923</v>
      </c>
      <c r="N14" s="13" t="s">
        <v>911</v>
      </c>
    </row>
    <row r="15" spans="1:14" ht="15">
      <c r="A15" s="78" t="s">
        <v>293</v>
      </c>
      <c r="B15" s="78">
        <v>17</v>
      </c>
      <c r="C15" s="78" t="s">
        <v>293</v>
      </c>
      <c r="D15" s="78">
        <v>13</v>
      </c>
      <c r="E15" s="78" t="s">
        <v>293</v>
      </c>
      <c r="F15" s="78">
        <v>4</v>
      </c>
      <c r="G15" s="78" t="s">
        <v>298</v>
      </c>
      <c r="H15" s="78">
        <v>4</v>
      </c>
      <c r="I15" s="78" t="s">
        <v>297</v>
      </c>
      <c r="J15" s="78">
        <v>2</v>
      </c>
      <c r="K15" s="78" t="s">
        <v>294</v>
      </c>
      <c r="L15" s="78">
        <v>1</v>
      </c>
      <c r="M15" s="78" t="s">
        <v>291</v>
      </c>
      <c r="N15" s="78">
        <v>1</v>
      </c>
    </row>
    <row r="16" spans="1:14" ht="15">
      <c r="A16" s="78" t="s">
        <v>298</v>
      </c>
      <c r="B16" s="78">
        <v>4</v>
      </c>
      <c r="C16" s="78" t="s">
        <v>296</v>
      </c>
      <c r="D16" s="78">
        <v>1</v>
      </c>
      <c r="E16" s="78" t="s">
        <v>295</v>
      </c>
      <c r="F16" s="78">
        <v>2</v>
      </c>
      <c r="G16" s="78"/>
      <c r="H16" s="78"/>
      <c r="I16" s="78" t="s">
        <v>292</v>
      </c>
      <c r="J16" s="78">
        <v>1</v>
      </c>
      <c r="K16" s="78"/>
      <c r="L16" s="78"/>
      <c r="M16" s="78"/>
      <c r="N16" s="78"/>
    </row>
    <row r="17" spans="1:14" ht="15">
      <c r="A17" s="78" t="s">
        <v>296</v>
      </c>
      <c r="B17" s="78">
        <v>2</v>
      </c>
      <c r="C17" s="78"/>
      <c r="D17" s="78"/>
      <c r="E17" s="78"/>
      <c r="F17" s="78"/>
      <c r="G17" s="78"/>
      <c r="H17" s="78"/>
      <c r="I17" s="78" t="s">
        <v>296</v>
      </c>
      <c r="J17" s="78">
        <v>1</v>
      </c>
      <c r="K17" s="78"/>
      <c r="L17" s="78"/>
      <c r="M17" s="78"/>
      <c r="N17" s="78"/>
    </row>
    <row r="18" spans="1:14" ht="15">
      <c r="A18" s="78" t="s">
        <v>291</v>
      </c>
      <c r="B18" s="78">
        <v>2</v>
      </c>
      <c r="C18" s="78"/>
      <c r="D18" s="78"/>
      <c r="E18" s="78"/>
      <c r="F18" s="78"/>
      <c r="G18" s="78"/>
      <c r="H18" s="78"/>
      <c r="I18" s="78" t="s">
        <v>291</v>
      </c>
      <c r="J18" s="78">
        <v>1</v>
      </c>
      <c r="K18" s="78"/>
      <c r="L18" s="78"/>
      <c r="M18" s="78"/>
      <c r="N18" s="78"/>
    </row>
    <row r="19" spans="1:14" ht="15">
      <c r="A19" s="78" t="s">
        <v>297</v>
      </c>
      <c r="B19" s="78">
        <v>2</v>
      </c>
      <c r="C19" s="78"/>
      <c r="D19" s="78"/>
      <c r="E19" s="78"/>
      <c r="F19" s="78"/>
      <c r="G19" s="78"/>
      <c r="H19" s="78"/>
      <c r="I19" s="78"/>
      <c r="J19" s="78"/>
      <c r="K19" s="78"/>
      <c r="L19" s="78"/>
      <c r="M19" s="78"/>
      <c r="N19" s="78"/>
    </row>
    <row r="20" spans="1:14" ht="15">
      <c r="A20" s="78" t="s">
        <v>295</v>
      </c>
      <c r="B20" s="78">
        <v>2</v>
      </c>
      <c r="C20" s="78"/>
      <c r="D20" s="78"/>
      <c r="E20" s="78"/>
      <c r="F20" s="78"/>
      <c r="G20" s="78"/>
      <c r="H20" s="78"/>
      <c r="I20" s="78"/>
      <c r="J20" s="78"/>
      <c r="K20" s="78"/>
      <c r="L20" s="78"/>
      <c r="M20" s="78"/>
      <c r="N20" s="78"/>
    </row>
    <row r="21" spans="1:14" ht="15">
      <c r="A21" s="78" t="s">
        <v>294</v>
      </c>
      <c r="B21" s="78">
        <v>1</v>
      </c>
      <c r="C21" s="78"/>
      <c r="D21" s="78"/>
      <c r="E21" s="78"/>
      <c r="F21" s="78"/>
      <c r="G21" s="78"/>
      <c r="H21" s="78"/>
      <c r="I21" s="78"/>
      <c r="J21" s="78"/>
      <c r="K21" s="78"/>
      <c r="L21" s="78"/>
      <c r="M21" s="78"/>
      <c r="N21" s="78"/>
    </row>
    <row r="22" spans="1:14" ht="15">
      <c r="A22" s="78" t="s">
        <v>292</v>
      </c>
      <c r="B22" s="78">
        <v>1</v>
      </c>
      <c r="C22" s="78"/>
      <c r="D22" s="78"/>
      <c r="E22" s="78"/>
      <c r="F22" s="78"/>
      <c r="G22" s="78"/>
      <c r="H22" s="78"/>
      <c r="I22" s="78"/>
      <c r="J22" s="78"/>
      <c r="K22" s="78"/>
      <c r="L22" s="78"/>
      <c r="M22" s="78"/>
      <c r="N22" s="78"/>
    </row>
    <row r="25" spans="1:14" ht="15" customHeight="1">
      <c r="A25" s="13" t="s">
        <v>928</v>
      </c>
      <c r="B25" s="13" t="s">
        <v>899</v>
      </c>
      <c r="C25" s="13" t="s">
        <v>932</v>
      </c>
      <c r="D25" s="13" t="s">
        <v>902</v>
      </c>
      <c r="E25" s="13" t="s">
        <v>938</v>
      </c>
      <c r="F25" s="13" t="s">
        <v>904</v>
      </c>
      <c r="G25" s="13" t="s">
        <v>941</v>
      </c>
      <c r="H25" s="13" t="s">
        <v>906</v>
      </c>
      <c r="I25" s="13" t="s">
        <v>948</v>
      </c>
      <c r="J25" s="13" t="s">
        <v>908</v>
      </c>
      <c r="K25" s="13" t="s">
        <v>950</v>
      </c>
      <c r="L25" s="13" t="s">
        <v>910</v>
      </c>
      <c r="M25" s="13" t="s">
        <v>957</v>
      </c>
      <c r="N25" s="13" t="s">
        <v>911</v>
      </c>
    </row>
    <row r="26" spans="1:14" ht="15">
      <c r="A26" s="78" t="s">
        <v>251</v>
      </c>
      <c r="B26" s="78">
        <v>29</v>
      </c>
      <c r="C26" s="78" t="s">
        <v>251</v>
      </c>
      <c r="D26" s="78">
        <v>14</v>
      </c>
      <c r="E26" s="78" t="s">
        <v>251</v>
      </c>
      <c r="F26" s="78">
        <v>6</v>
      </c>
      <c r="G26" s="78" t="s">
        <v>312</v>
      </c>
      <c r="H26" s="78">
        <v>4</v>
      </c>
      <c r="I26" s="78" t="s">
        <v>251</v>
      </c>
      <c r="J26" s="78">
        <v>5</v>
      </c>
      <c r="K26" s="78" t="s">
        <v>251</v>
      </c>
      <c r="L26" s="78">
        <v>1</v>
      </c>
      <c r="M26" s="78" t="s">
        <v>300</v>
      </c>
      <c r="N26" s="78">
        <v>2</v>
      </c>
    </row>
    <row r="27" spans="1:14" ht="15">
      <c r="A27" s="78" t="s">
        <v>301</v>
      </c>
      <c r="B27" s="78">
        <v>7</v>
      </c>
      <c r="C27" s="78" t="s">
        <v>933</v>
      </c>
      <c r="D27" s="78">
        <v>1</v>
      </c>
      <c r="E27" s="78" t="s">
        <v>303</v>
      </c>
      <c r="F27" s="78">
        <v>4</v>
      </c>
      <c r="G27" s="78" t="s">
        <v>251</v>
      </c>
      <c r="H27" s="78">
        <v>2</v>
      </c>
      <c r="I27" s="78" t="s">
        <v>301</v>
      </c>
      <c r="J27" s="78">
        <v>2</v>
      </c>
      <c r="K27" s="78" t="s">
        <v>249</v>
      </c>
      <c r="L27" s="78">
        <v>1</v>
      </c>
      <c r="M27" s="78" t="s">
        <v>958</v>
      </c>
      <c r="N27" s="78">
        <v>1</v>
      </c>
    </row>
    <row r="28" spans="1:14" ht="15">
      <c r="A28" s="78" t="s">
        <v>929</v>
      </c>
      <c r="B28" s="78">
        <v>5</v>
      </c>
      <c r="C28" s="78" t="s">
        <v>249</v>
      </c>
      <c r="D28" s="78">
        <v>1</v>
      </c>
      <c r="E28" s="78" t="s">
        <v>301</v>
      </c>
      <c r="F28" s="78">
        <v>4</v>
      </c>
      <c r="G28" s="78" t="s">
        <v>929</v>
      </c>
      <c r="H28" s="78">
        <v>2</v>
      </c>
      <c r="I28" s="78" t="s">
        <v>237</v>
      </c>
      <c r="J28" s="78">
        <v>2</v>
      </c>
      <c r="K28" s="78" t="s">
        <v>951</v>
      </c>
      <c r="L28" s="78">
        <v>1</v>
      </c>
      <c r="M28" s="78" t="s">
        <v>959</v>
      </c>
      <c r="N28" s="78">
        <v>1</v>
      </c>
    </row>
    <row r="29" spans="1:14" ht="15">
      <c r="A29" s="78" t="s">
        <v>312</v>
      </c>
      <c r="B29" s="78">
        <v>4</v>
      </c>
      <c r="C29" s="78" t="s">
        <v>301</v>
      </c>
      <c r="D29" s="78">
        <v>1</v>
      </c>
      <c r="E29" s="78" t="s">
        <v>930</v>
      </c>
      <c r="F29" s="78">
        <v>2</v>
      </c>
      <c r="G29" s="78" t="s">
        <v>310</v>
      </c>
      <c r="H29" s="78">
        <v>2</v>
      </c>
      <c r="I29" s="78" t="s">
        <v>949</v>
      </c>
      <c r="J29" s="78">
        <v>1</v>
      </c>
      <c r="K29" s="78" t="s">
        <v>952</v>
      </c>
      <c r="L29" s="78">
        <v>1</v>
      </c>
      <c r="M29" s="78" t="s">
        <v>251</v>
      </c>
      <c r="N29" s="78">
        <v>1</v>
      </c>
    </row>
    <row r="30" spans="1:14" ht="15">
      <c r="A30" s="78" t="s">
        <v>303</v>
      </c>
      <c r="B30" s="78">
        <v>4</v>
      </c>
      <c r="C30" s="78" t="s">
        <v>931</v>
      </c>
      <c r="D30" s="78">
        <v>1</v>
      </c>
      <c r="E30" s="78" t="s">
        <v>929</v>
      </c>
      <c r="F30" s="78">
        <v>2</v>
      </c>
      <c r="G30" s="78" t="s">
        <v>942</v>
      </c>
      <c r="H30" s="78">
        <v>1</v>
      </c>
      <c r="I30" s="78"/>
      <c r="J30" s="78"/>
      <c r="K30" s="78" t="s">
        <v>953</v>
      </c>
      <c r="L30" s="78">
        <v>1</v>
      </c>
      <c r="M30" s="78"/>
      <c r="N30" s="78"/>
    </row>
    <row r="31" spans="1:14" ht="15">
      <c r="A31" s="78" t="s">
        <v>237</v>
      </c>
      <c r="B31" s="78">
        <v>3</v>
      </c>
      <c r="C31" s="78" t="s">
        <v>934</v>
      </c>
      <c r="D31" s="78">
        <v>1</v>
      </c>
      <c r="E31" s="78" t="s">
        <v>931</v>
      </c>
      <c r="F31" s="78">
        <v>1</v>
      </c>
      <c r="G31" s="78" t="s">
        <v>943</v>
      </c>
      <c r="H31" s="78">
        <v>1</v>
      </c>
      <c r="I31" s="78"/>
      <c r="J31" s="78"/>
      <c r="K31" s="78" t="s">
        <v>954</v>
      </c>
      <c r="L31" s="78">
        <v>1</v>
      </c>
      <c r="M31" s="78"/>
      <c r="N31" s="78"/>
    </row>
    <row r="32" spans="1:14" ht="15">
      <c r="A32" s="78" t="s">
        <v>930</v>
      </c>
      <c r="B32" s="78">
        <v>3</v>
      </c>
      <c r="C32" s="78" t="s">
        <v>935</v>
      </c>
      <c r="D32" s="78">
        <v>1</v>
      </c>
      <c r="E32" s="78" t="s">
        <v>937</v>
      </c>
      <c r="F32" s="78">
        <v>1</v>
      </c>
      <c r="G32" s="78" t="s">
        <v>944</v>
      </c>
      <c r="H32" s="78">
        <v>1</v>
      </c>
      <c r="I32" s="78"/>
      <c r="J32" s="78"/>
      <c r="K32" s="78" t="s">
        <v>955</v>
      </c>
      <c r="L32" s="78">
        <v>1</v>
      </c>
      <c r="M32" s="78"/>
      <c r="N32" s="78"/>
    </row>
    <row r="33" spans="1:14" ht="15">
      <c r="A33" s="78" t="s">
        <v>249</v>
      </c>
      <c r="B33" s="78">
        <v>2</v>
      </c>
      <c r="C33" s="78" t="s">
        <v>936</v>
      </c>
      <c r="D33" s="78">
        <v>1</v>
      </c>
      <c r="E33" s="78" t="s">
        <v>939</v>
      </c>
      <c r="F33" s="78">
        <v>1</v>
      </c>
      <c r="G33" s="78" t="s">
        <v>945</v>
      </c>
      <c r="H33" s="78">
        <v>1</v>
      </c>
      <c r="I33" s="78"/>
      <c r="J33" s="78"/>
      <c r="K33" s="78" t="s">
        <v>956</v>
      </c>
      <c r="L33" s="78">
        <v>1</v>
      </c>
      <c r="M33" s="78"/>
      <c r="N33" s="78"/>
    </row>
    <row r="34" spans="1:14" ht="15">
      <c r="A34" s="78" t="s">
        <v>310</v>
      </c>
      <c r="B34" s="78">
        <v>2</v>
      </c>
      <c r="C34" s="78" t="s">
        <v>937</v>
      </c>
      <c r="D34" s="78">
        <v>1</v>
      </c>
      <c r="E34" s="78" t="s">
        <v>940</v>
      </c>
      <c r="F34" s="78">
        <v>1</v>
      </c>
      <c r="G34" s="78" t="s">
        <v>946</v>
      </c>
      <c r="H34" s="78">
        <v>1</v>
      </c>
      <c r="I34" s="78"/>
      <c r="J34" s="78"/>
      <c r="K34" s="78"/>
      <c r="L34" s="78"/>
      <c r="M34" s="78"/>
      <c r="N34" s="78"/>
    </row>
    <row r="35" spans="1:14" ht="15">
      <c r="A35" s="78" t="s">
        <v>931</v>
      </c>
      <c r="B35" s="78">
        <v>2</v>
      </c>
      <c r="C35" s="78" t="s">
        <v>930</v>
      </c>
      <c r="D35" s="78">
        <v>1</v>
      </c>
      <c r="E35" s="78" t="s">
        <v>237</v>
      </c>
      <c r="F35" s="78">
        <v>1</v>
      </c>
      <c r="G35" s="78" t="s">
        <v>947</v>
      </c>
      <c r="H35" s="78">
        <v>1</v>
      </c>
      <c r="I35" s="78"/>
      <c r="J35" s="78"/>
      <c r="K35" s="78"/>
      <c r="L35" s="78"/>
      <c r="M35" s="78"/>
      <c r="N35" s="78"/>
    </row>
    <row r="38" spans="1:14" ht="15" customHeight="1">
      <c r="A38" s="13" t="s">
        <v>965</v>
      </c>
      <c r="B38" s="13" t="s">
        <v>899</v>
      </c>
      <c r="C38" s="13" t="s">
        <v>975</v>
      </c>
      <c r="D38" s="13" t="s">
        <v>902</v>
      </c>
      <c r="E38" s="13" t="s">
        <v>982</v>
      </c>
      <c r="F38" s="13" t="s">
        <v>904</v>
      </c>
      <c r="G38" s="13" t="s">
        <v>985</v>
      </c>
      <c r="H38" s="13" t="s">
        <v>906</v>
      </c>
      <c r="I38" s="13" t="s">
        <v>993</v>
      </c>
      <c r="J38" s="13" t="s">
        <v>908</v>
      </c>
      <c r="K38" s="13" t="s">
        <v>999</v>
      </c>
      <c r="L38" s="13" t="s">
        <v>910</v>
      </c>
      <c r="M38" s="13" t="s">
        <v>1008</v>
      </c>
      <c r="N38" s="13" t="s">
        <v>911</v>
      </c>
    </row>
    <row r="39" spans="1:14" ht="15">
      <c r="A39" s="86" t="s">
        <v>966</v>
      </c>
      <c r="B39" s="86">
        <v>35</v>
      </c>
      <c r="C39" s="86" t="s">
        <v>249</v>
      </c>
      <c r="D39" s="86">
        <v>14</v>
      </c>
      <c r="E39" s="86" t="s">
        <v>972</v>
      </c>
      <c r="F39" s="86">
        <v>18</v>
      </c>
      <c r="G39" s="86" t="s">
        <v>986</v>
      </c>
      <c r="H39" s="86">
        <v>5</v>
      </c>
      <c r="I39" s="86" t="s">
        <v>971</v>
      </c>
      <c r="J39" s="86">
        <v>5</v>
      </c>
      <c r="K39" s="86" t="s">
        <v>249</v>
      </c>
      <c r="L39" s="86">
        <v>6</v>
      </c>
      <c r="M39" s="86" t="s">
        <v>1009</v>
      </c>
      <c r="N39" s="86">
        <v>2</v>
      </c>
    </row>
    <row r="40" spans="1:14" ht="15">
      <c r="A40" s="86" t="s">
        <v>967</v>
      </c>
      <c r="B40" s="86">
        <v>3</v>
      </c>
      <c r="C40" s="86" t="s">
        <v>252</v>
      </c>
      <c r="D40" s="86">
        <v>14</v>
      </c>
      <c r="E40" s="86" t="s">
        <v>971</v>
      </c>
      <c r="F40" s="86">
        <v>12</v>
      </c>
      <c r="G40" s="86" t="s">
        <v>971</v>
      </c>
      <c r="H40" s="86">
        <v>5</v>
      </c>
      <c r="I40" s="86" t="s">
        <v>994</v>
      </c>
      <c r="J40" s="86">
        <v>2</v>
      </c>
      <c r="K40" s="86" t="s">
        <v>1000</v>
      </c>
      <c r="L40" s="86">
        <v>2</v>
      </c>
      <c r="M40" s="86" t="s">
        <v>1010</v>
      </c>
      <c r="N40" s="86">
        <v>2</v>
      </c>
    </row>
    <row r="41" spans="1:14" ht="15">
      <c r="A41" s="86" t="s">
        <v>968</v>
      </c>
      <c r="B41" s="86">
        <v>0</v>
      </c>
      <c r="C41" s="86" t="s">
        <v>971</v>
      </c>
      <c r="D41" s="86">
        <v>14</v>
      </c>
      <c r="E41" s="86" t="s">
        <v>980</v>
      </c>
      <c r="F41" s="86">
        <v>10</v>
      </c>
      <c r="G41" s="86" t="s">
        <v>973</v>
      </c>
      <c r="H41" s="86">
        <v>5</v>
      </c>
      <c r="I41" s="86" t="s">
        <v>974</v>
      </c>
      <c r="J41" s="86">
        <v>2</v>
      </c>
      <c r="K41" s="86" t="s">
        <v>1001</v>
      </c>
      <c r="L41" s="86">
        <v>2</v>
      </c>
      <c r="M41" s="86" t="s">
        <v>972</v>
      </c>
      <c r="N41" s="86">
        <v>2</v>
      </c>
    </row>
    <row r="42" spans="1:14" ht="15">
      <c r="A42" s="86" t="s">
        <v>969</v>
      </c>
      <c r="B42" s="86">
        <v>1109</v>
      </c>
      <c r="C42" s="86" t="s">
        <v>976</v>
      </c>
      <c r="D42" s="86">
        <v>13</v>
      </c>
      <c r="E42" s="86" t="s">
        <v>974</v>
      </c>
      <c r="F42" s="86">
        <v>10</v>
      </c>
      <c r="G42" s="86" t="s">
        <v>987</v>
      </c>
      <c r="H42" s="86">
        <v>3</v>
      </c>
      <c r="I42" s="86" t="s">
        <v>995</v>
      </c>
      <c r="J42" s="86">
        <v>2</v>
      </c>
      <c r="K42" s="86" t="s">
        <v>1002</v>
      </c>
      <c r="L42" s="86">
        <v>2</v>
      </c>
      <c r="M42" s="86" t="s">
        <v>1011</v>
      </c>
      <c r="N42" s="86">
        <v>2</v>
      </c>
    </row>
    <row r="43" spans="1:14" ht="15">
      <c r="A43" s="86" t="s">
        <v>970</v>
      </c>
      <c r="B43" s="86">
        <v>1147</v>
      </c>
      <c r="C43" s="86" t="s">
        <v>977</v>
      </c>
      <c r="D43" s="86">
        <v>13</v>
      </c>
      <c r="E43" s="86" t="s">
        <v>983</v>
      </c>
      <c r="F43" s="86">
        <v>9</v>
      </c>
      <c r="G43" s="86" t="s">
        <v>988</v>
      </c>
      <c r="H43" s="86">
        <v>3</v>
      </c>
      <c r="I43" s="86" t="s">
        <v>978</v>
      </c>
      <c r="J43" s="86">
        <v>2</v>
      </c>
      <c r="K43" s="86" t="s">
        <v>1003</v>
      </c>
      <c r="L43" s="86">
        <v>2</v>
      </c>
      <c r="M43" s="86" t="s">
        <v>959</v>
      </c>
      <c r="N43" s="86">
        <v>2</v>
      </c>
    </row>
    <row r="44" spans="1:14" ht="15">
      <c r="A44" s="86" t="s">
        <v>971</v>
      </c>
      <c r="B44" s="86">
        <v>40</v>
      </c>
      <c r="C44" s="86" t="s">
        <v>978</v>
      </c>
      <c r="D44" s="86">
        <v>13</v>
      </c>
      <c r="E44" s="86" t="s">
        <v>973</v>
      </c>
      <c r="F44" s="86">
        <v>9</v>
      </c>
      <c r="G44" s="86" t="s">
        <v>989</v>
      </c>
      <c r="H44" s="86">
        <v>3</v>
      </c>
      <c r="I44" s="86" t="s">
        <v>996</v>
      </c>
      <c r="J44" s="86">
        <v>2</v>
      </c>
      <c r="K44" s="86" t="s">
        <v>1004</v>
      </c>
      <c r="L44" s="86">
        <v>2</v>
      </c>
      <c r="M44" s="86" t="s">
        <v>1012</v>
      </c>
      <c r="N44" s="86">
        <v>2</v>
      </c>
    </row>
    <row r="45" spans="1:14" ht="15">
      <c r="A45" s="86" t="s">
        <v>972</v>
      </c>
      <c r="B45" s="86">
        <v>34</v>
      </c>
      <c r="C45" s="86" t="s">
        <v>979</v>
      </c>
      <c r="D45" s="86">
        <v>13</v>
      </c>
      <c r="E45" s="86" t="s">
        <v>976</v>
      </c>
      <c r="F45" s="86">
        <v>7</v>
      </c>
      <c r="G45" s="86" t="s">
        <v>990</v>
      </c>
      <c r="H45" s="86">
        <v>3</v>
      </c>
      <c r="I45" s="86" t="s">
        <v>997</v>
      </c>
      <c r="J45" s="86">
        <v>2</v>
      </c>
      <c r="K45" s="86" t="s">
        <v>1005</v>
      </c>
      <c r="L45" s="86">
        <v>2</v>
      </c>
      <c r="M45" s="86" t="s">
        <v>300</v>
      </c>
      <c r="N45" s="86">
        <v>2</v>
      </c>
    </row>
    <row r="46" spans="1:14" ht="15">
      <c r="A46" s="86" t="s">
        <v>973</v>
      </c>
      <c r="B46" s="86">
        <v>27</v>
      </c>
      <c r="C46" s="86" t="s">
        <v>980</v>
      </c>
      <c r="D46" s="86">
        <v>13</v>
      </c>
      <c r="E46" s="86" t="s">
        <v>977</v>
      </c>
      <c r="F46" s="86">
        <v>7</v>
      </c>
      <c r="G46" s="86" t="s">
        <v>991</v>
      </c>
      <c r="H46" s="86">
        <v>3</v>
      </c>
      <c r="I46" s="86" t="s">
        <v>998</v>
      </c>
      <c r="J46" s="86">
        <v>2</v>
      </c>
      <c r="K46" s="86" t="s">
        <v>1006</v>
      </c>
      <c r="L46" s="86">
        <v>2</v>
      </c>
      <c r="M46" s="86" t="s">
        <v>1013</v>
      </c>
      <c r="N46" s="86">
        <v>2</v>
      </c>
    </row>
    <row r="47" spans="1:14" ht="15">
      <c r="A47" s="86" t="s">
        <v>974</v>
      </c>
      <c r="B47" s="86">
        <v>25</v>
      </c>
      <c r="C47" s="86" t="s">
        <v>972</v>
      </c>
      <c r="D47" s="86">
        <v>13</v>
      </c>
      <c r="E47" s="86" t="s">
        <v>978</v>
      </c>
      <c r="F47" s="86">
        <v>7</v>
      </c>
      <c r="G47" s="86" t="s">
        <v>992</v>
      </c>
      <c r="H47" s="86">
        <v>3</v>
      </c>
      <c r="I47" s="86"/>
      <c r="J47" s="86"/>
      <c r="K47" s="86" t="s">
        <v>1007</v>
      </c>
      <c r="L47" s="86">
        <v>2</v>
      </c>
      <c r="M47" s="86" t="s">
        <v>1014</v>
      </c>
      <c r="N47" s="86">
        <v>2</v>
      </c>
    </row>
    <row r="48" spans="1:14" ht="15">
      <c r="A48" s="86" t="s">
        <v>249</v>
      </c>
      <c r="B48" s="86">
        <v>24</v>
      </c>
      <c r="C48" s="86" t="s">
        <v>981</v>
      </c>
      <c r="D48" s="86">
        <v>13</v>
      </c>
      <c r="E48" s="86" t="s">
        <v>984</v>
      </c>
      <c r="F48" s="86">
        <v>7</v>
      </c>
      <c r="G48" s="86" t="s">
        <v>261</v>
      </c>
      <c r="H48" s="86">
        <v>3</v>
      </c>
      <c r="I48" s="86"/>
      <c r="J48" s="86"/>
      <c r="K48" s="86" t="s">
        <v>953</v>
      </c>
      <c r="L48" s="86">
        <v>2</v>
      </c>
      <c r="M48" s="86" t="s">
        <v>1015</v>
      </c>
      <c r="N48" s="86">
        <v>2</v>
      </c>
    </row>
    <row r="51" spans="1:14" ht="15" customHeight="1">
      <c r="A51" s="13" t="s">
        <v>1023</v>
      </c>
      <c r="B51" s="13" t="s">
        <v>899</v>
      </c>
      <c r="C51" s="13" t="s">
        <v>1034</v>
      </c>
      <c r="D51" s="13" t="s">
        <v>902</v>
      </c>
      <c r="E51" s="13" t="s">
        <v>1039</v>
      </c>
      <c r="F51" s="13" t="s">
        <v>904</v>
      </c>
      <c r="G51" s="13" t="s">
        <v>1043</v>
      </c>
      <c r="H51" s="13" t="s">
        <v>906</v>
      </c>
      <c r="I51" s="13" t="s">
        <v>1054</v>
      </c>
      <c r="J51" s="13" t="s">
        <v>908</v>
      </c>
      <c r="K51" s="13" t="s">
        <v>1057</v>
      </c>
      <c r="L51" s="13" t="s">
        <v>910</v>
      </c>
      <c r="M51" s="13" t="s">
        <v>1068</v>
      </c>
      <c r="N51" s="13" t="s">
        <v>911</v>
      </c>
    </row>
    <row r="52" spans="1:14" ht="15">
      <c r="A52" s="86" t="s">
        <v>1024</v>
      </c>
      <c r="B52" s="86">
        <v>23</v>
      </c>
      <c r="C52" s="86" t="s">
        <v>1031</v>
      </c>
      <c r="D52" s="86">
        <v>13</v>
      </c>
      <c r="E52" s="86" t="s">
        <v>1024</v>
      </c>
      <c r="F52" s="86">
        <v>10</v>
      </c>
      <c r="G52" s="86" t="s">
        <v>1044</v>
      </c>
      <c r="H52" s="86">
        <v>3</v>
      </c>
      <c r="I52" s="86" t="s">
        <v>1055</v>
      </c>
      <c r="J52" s="86">
        <v>2</v>
      </c>
      <c r="K52" s="86" t="s">
        <v>1058</v>
      </c>
      <c r="L52" s="86">
        <v>2</v>
      </c>
      <c r="M52" s="86" t="s">
        <v>1069</v>
      </c>
      <c r="N52" s="86">
        <v>2</v>
      </c>
    </row>
    <row r="53" spans="1:14" ht="15">
      <c r="A53" s="86" t="s">
        <v>1025</v>
      </c>
      <c r="B53" s="86">
        <v>22</v>
      </c>
      <c r="C53" s="86" t="s">
        <v>1026</v>
      </c>
      <c r="D53" s="86">
        <v>13</v>
      </c>
      <c r="E53" s="86" t="s">
        <v>1026</v>
      </c>
      <c r="F53" s="86">
        <v>7</v>
      </c>
      <c r="G53" s="86" t="s">
        <v>1045</v>
      </c>
      <c r="H53" s="86">
        <v>3</v>
      </c>
      <c r="I53" s="86" t="s">
        <v>1025</v>
      </c>
      <c r="J53" s="86">
        <v>2</v>
      </c>
      <c r="K53" s="86" t="s">
        <v>1059</v>
      </c>
      <c r="L53" s="86">
        <v>2</v>
      </c>
      <c r="M53" s="86" t="s">
        <v>1070</v>
      </c>
      <c r="N53" s="86">
        <v>2</v>
      </c>
    </row>
    <row r="54" spans="1:14" ht="15">
      <c r="A54" s="86" t="s">
        <v>1026</v>
      </c>
      <c r="B54" s="86">
        <v>20</v>
      </c>
      <c r="C54" s="86" t="s">
        <v>1025</v>
      </c>
      <c r="D54" s="86">
        <v>13</v>
      </c>
      <c r="E54" s="86" t="s">
        <v>1025</v>
      </c>
      <c r="F54" s="86">
        <v>7</v>
      </c>
      <c r="G54" s="86" t="s">
        <v>1046</v>
      </c>
      <c r="H54" s="86">
        <v>3</v>
      </c>
      <c r="I54" s="86" t="s">
        <v>1056</v>
      </c>
      <c r="J54" s="86">
        <v>2</v>
      </c>
      <c r="K54" s="86" t="s">
        <v>1060</v>
      </c>
      <c r="L54" s="86">
        <v>2</v>
      </c>
      <c r="M54" s="86" t="s">
        <v>1071</v>
      </c>
      <c r="N54" s="86">
        <v>2</v>
      </c>
    </row>
    <row r="55" spans="1:14" ht="15">
      <c r="A55" s="86" t="s">
        <v>1027</v>
      </c>
      <c r="B55" s="86">
        <v>18</v>
      </c>
      <c r="C55" s="86" t="s">
        <v>1032</v>
      </c>
      <c r="D55" s="86">
        <v>13</v>
      </c>
      <c r="E55" s="86" t="s">
        <v>1030</v>
      </c>
      <c r="F55" s="86">
        <v>5</v>
      </c>
      <c r="G55" s="86" t="s">
        <v>1047</v>
      </c>
      <c r="H55" s="86">
        <v>3</v>
      </c>
      <c r="I55" s="86"/>
      <c r="J55" s="86"/>
      <c r="K55" s="86" t="s">
        <v>1061</v>
      </c>
      <c r="L55" s="86">
        <v>2</v>
      </c>
      <c r="M55" s="86" t="s">
        <v>1072</v>
      </c>
      <c r="N55" s="86">
        <v>2</v>
      </c>
    </row>
    <row r="56" spans="1:14" ht="15">
      <c r="A56" s="86" t="s">
        <v>1028</v>
      </c>
      <c r="B56" s="86">
        <v>18</v>
      </c>
      <c r="C56" s="86" t="s">
        <v>1033</v>
      </c>
      <c r="D56" s="86">
        <v>13</v>
      </c>
      <c r="E56" s="86" t="s">
        <v>1027</v>
      </c>
      <c r="F56" s="86">
        <v>5</v>
      </c>
      <c r="G56" s="86" t="s">
        <v>1048</v>
      </c>
      <c r="H56" s="86">
        <v>3</v>
      </c>
      <c r="I56" s="86"/>
      <c r="J56" s="86"/>
      <c r="K56" s="86" t="s">
        <v>1062</v>
      </c>
      <c r="L56" s="86">
        <v>2</v>
      </c>
      <c r="M56" s="86" t="s">
        <v>1073</v>
      </c>
      <c r="N56" s="86">
        <v>2</v>
      </c>
    </row>
    <row r="57" spans="1:14" ht="15">
      <c r="A57" s="86" t="s">
        <v>1029</v>
      </c>
      <c r="B57" s="86">
        <v>18</v>
      </c>
      <c r="C57" s="86" t="s">
        <v>1024</v>
      </c>
      <c r="D57" s="86">
        <v>13</v>
      </c>
      <c r="E57" s="86" t="s">
        <v>1028</v>
      </c>
      <c r="F57" s="86">
        <v>5</v>
      </c>
      <c r="G57" s="86" t="s">
        <v>1049</v>
      </c>
      <c r="H57" s="86">
        <v>3</v>
      </c>
      <c r="I57" s="86"/>
      <c r="J57" s="86"/>
      <c r="K57" s="86" t="s">
        <v>1063</v>
      </c>
      <c r="L57" s="86">
        <v>2</v>
      </c>
      <c r="M57" s="86" t="s">
        <v>1074</v>
      </c>
      <c r="N57" s="86">
        <v>2</v>
      </c>
    </row>
    <row r="58" spans="1:14" ht="15">
      <c r="A58" s="86" t="s">
        <v>1030</v>
      </c>
      <c r="B58" s="86">
        <v>18</v>
      </c>
      <c r="C58" s="86" t="s">
        <v>1035</v>
      </c>
      <c r="D58" s="86">
        <v>13</v>
      </c>
      <c r="E58" s="86" t="s">
        <v>1029</v>
      </c>
      <c r="F58" s="86">
        <v>5</v>
      </c>
      <c r="G58" s="86" t="s">
        <v>1050</v>
      </c>
      <c r="H58" s="86">
        <v>3</v>
      </c>
      <c r="I58" s="86"/>
      <c r="J58" s="86"/>
      <c r="K58" s="86" t="s">
        <v>1064</v>
      </c>
      <c r="L58" s="86">
        <v>2</v>
      </c>
      <c r="M58" s="86" t="s">
        <v>1075</v>
      </c>
      <c r="N58" s="86">
        <v>2</v>
      </c>
    </row>
    <row r="59" spans="1:14" ht="15">
      <c r="A59" s="86" t="s">
        <v>1031</v>
      </c>
      <c r="B59" s="86">
        <v>16</v>
      </c>
      <c r="C59" s="86" t="s">
        <v>1036</v>
      </c>
      <c r="D59" s="86">
        <v>13</v>
      </c>
      <c r="E59" s="86" t="s">
        <v>1040</v>
      </c>
      <c r="F59" s="86">
        <v>4</v>
      </c>
      <c r="G59" s="86" t="s">
        <v>1051</v>
      </c>
      <c r="H59" s="86">
        <v>3</v>
      </c>
      <c r="I59" s="86"/>
      <c r="J59" s="86"/>
      <c r="K59" s="86" t="s">
        <v>1065</v>
      </c>
      <c r="L59" s="86">
        <v>2</v>
      </c>
      <c r="M59" s="86" t="s">
        <v>1076</v>
      </c>
      <c r="N59" s="86">
        <v>2</v>
      </c>
    </row>
    <row r="60" spans="1:14" ht="15">
      <c r="A60" s="86" t="s">
        <v>1032</v>
      </c>
      <c r="B60" s="86">
        <v>16</v>
      </c>
      <c r="C60" s="86" t="s">
        <v>1037</v>
      </c>
      <c r="D60" s="86">
        <v>13</v>
      </c>
      <c r="E60" s="86" t="s">
        <v>1041</v>
      </c>
      <c r="F60" s="86">
        <v>4</v>
      </c>
      <c r="G60" s="86" t="s">
        <v>1052</v>
      </c>
      <c r="H60" s="86">
        <v>3</v>
      </c>
      <c r="I60" s="86"/>
      <c r="J60" s="86"/>
      <c r="K60" s="86" t="s">
        <v>1066</v>
      </c>
      <c r="L60" s="86">
        <v>2</v>
      </c>
      <c r="M60" s="86" t="s">
        <v>1077</v>
      </c>
      <c r="N60" s="86">
        <v>2</v>
      </c>
    </row>
    <row r="61" spans="1:14" ht="15">
      <c r="A61" s="86" t="s">
        <v>1033</v>
      </c>
      <c r="B61" s="86">
        <v>16</v>
      </c>
      <c r="C61" s="86" t="s">
        <v>1038</v>
      </c>
      <c r="D61" s="86">
        <v>13</v>
      </c>
      <c r="E61" s="86" t="s">
        <v>1042</v>
      </c>
      <c r="F61" s="86">
        <v>4</v>
      </c>
      <c r="G61" s="86" t="s">
        <v>1053</v>
      </c>
      <c r="H61" s="86">
        <v>3</v>
      </c>
      <c r="I61" s="86"/>
      <c r="J61" s="86"/>
      <c r="K61" s="86" t="s">
        <v>1067</v>
      </c>
      <c r="L61" s="86">
        <v>2</v>
      </c>
      <c r="M61" s="86" t="s">
        <v>1078</v>
      </c>
      <c r="N61" s="86">
        <v>2</v>
      </c>
    </row>
    <row r="64" spans="1:14" ht="15" customHeight="1">
      <c r="A64" s="13" t="s">
        <v>1086</v>
      </c>
      <c r="B64" s="13" t="s">
        <v>899</v>
      </c>
      <c r="C64" s="78" t="s">
        <v>1088</v>
      </c>
      <c r="D64" s="78" t="s">
        <v>902</v>
      </c>
      <c r="E64" s="13" t="s">
        <v>1089</v>
      </c>
      <c r="F64" s="13" t="s">
        <v>904</v>
      </c>
      <c r="G64" s="78" t="s">
        <v>1092</v>
      </c>
      <c r="H64" s="78" t="s">
        <v>906</v>
      </c>
      <c r="I64" s="78" t="s">
        <v>1094</v>
      </c>
      <c r="J64" s="78" t="s">
        <v>908</v>
      </c>
      <c r="K64" s="78" t="s">
        <v>1096</v>
      </c>
      <c r="L64" s="78" t="s">
        <v>910</v>
      </c>
      <c r="M64" s="78" t="s">
        <v>1098</v>
      </c>
      <c r="N64" s="78" t="s">
        <v>911</v>
      </c>
    </row>
    <row r="65" spans="1:14" ht="15">
      <c r="A65" s="78" t="s">
        <v>234</v>
      </c>
      <c r="B65" s="78">
        <v>2</v>
      </c>
      <c r="C65" s="78"/>
      <c r="D65" s="78"/>
      <c r="E65" s="78" t="s">
        <v>234</v>
      </c>
      <c r="F65" s="78">
        <v>2</v>
      </c>
      <c r="G65" s="78"/>
      <c r="H65" s="78"/>
      <c r="I65" s="78"/>
      <c r="J65" s="78"/>
      <c r="K65" s="78"/>
      <c r="L65" s="78"/>
      <c r="M65" s="78"/>
      <c r="N65" s="78"/>
    </row>
    <row r="68" spans="1:14" ht="15" customHeight="1">
      <c r="A68" s="13" t="s">
        <v>1087</v>
      </c>
      <c r="B68" s="13" t="s">
        <v>899</v>
      </c>
      <c r="C68" s="13" t="s">
        <v>1090</v>
      </c>
      <c r="D68" s="13" t="s">
        <v>902</v>
      </c>
      <c r="E68" s="13" t="s">
        <v>1091</v>
      </c>
      <c r="F68" s="13" t="s">
        <v>904</v>
      </c>
      <c r="G68" s="13" t="s">
        <v>1093</v>
      </c>
      <c r="H68" s="13" t="s">
        <v>906</v>
      </c>
      <c r="I68" s="78" t="s">
        <v>1095</v>
      </c>
      <c r="J68" s="78" t="s">
        <v>908</v>
      </c>
      <c r="K68" s="13" t="s">
        <v>1097</v>
      </c>
      <c r="L68" s="13" t="s">
        <v>910</v>
      </c>
      <c r="M68" s="78" t="s">
        <v>1099</v>
      </c>
      <c r="N68" s="78" t="s">
        <v>911</v>
      </c>
    </row>
    <row r="69" spans="1:14" ht="15">
      <c r="A69" s="78" t="s">
        <v>252</v>
      </c>
      <c r="B69" s="78">
        <v>19</v>
      </c>
      <c r="C69" s="78" t="s">
        <v>252</v>
      </c>
      <c r="D69" s="78">
        <v>14</v>
      </c>
      <c r="E69" s="78" t="s">
        <v>252</v>
      </c>
      <c r="F69" s="78">
        <v>5</v>
      </c>
      <c r="G69" s="78" t="s">
        <v>261</v>
      </c>
      <c r="H69" s="78">
        <v>3</v>
      </c>
      <c r="I69" s="78"/>
      <c r="J69" s="78"/>
      <c r="K69" s="78" t="s">
        <v>249</v>
      </c>
      <c r="L69" s="78">
        <v>2</v>
      </c>
      <c r="M69" s="78"/>
      <c r="N69" s="78"/>
    </row>
    <row r="70" spans="1:14" ht="15">
      <c r="A70" s="78" t="s">
        <v>253</v>
      </c>
      <c r="B70" s="78">
        <v>18</v>
      </c>
      <c r="C70" s="78" t="s">
        <v>253</v>
      </c>
      <c r="D70" s="78">
        <v>13</v>
      </c>
      <c r="E70" s="78" t="s">
        <v>251</v>
      </c>
      <c r="F70" s="78">
        <v>5</v>
      </c>
      <c r="G70" s="78" t="s">
        <v>260</v>
      </c>
      <c r="H70" s="78">
        <v>3</v>
      </c>
      <c r="I70" s="78"/>
      <c r="J70" s="78"/>
      <c r="K70" s="78"/>
      <c r="L70" s="78"/>
      <c r="M70" s="78"/>
      <c r="N70" s="78"/>
    </row>
    <row r="71" spans="1:14" ht="15">
      <c r="A71" s="78" t="s">
        <v>251</v>
      </c>
      <c r="B71" s="78">
        <v>18</v>
      </c>
      <c r="C71" s="78" t="s">
        <v>251</v>
      </c>
      <c r="D71" s="78">
        <v>13</v>
      </c>
      <c r="E71" s="78" t="s">
        <v>253</v>
      </c>
      <c r="F71" s="78">
        <v>5</v>
      </c>
      <c r="G71" s="78" t="s">
        <v>259</v>
      </c>
      <c r="H71" s="78">
        <v>3</v>
      </c>
      <c r="I71" s="78"/>
      <c r="J71" s="78"/>
      <c r="K71" s="78"/>
      <c r="L71" s="78"/>
      <c r="M71" s="78"/>
      <c r="N71" s="78"/>
    </row>
    <row r="72" spans="1:14" ht="15">
      <c r="A72" s="78" t="s">
        <v>249</v>
      </c>
      <c r="B72" s="78">
        <v>18</v>
      </c>
      <c r="C72" s="78" t="s">
        <v>250</v>
      </c>
      <c r="D72" s="78">
        <v>13</v>
      </c>
      <c r="E72" s="78" t="s">
        <v>250</v>
      </c>
      <c r="F72" s="78">
        <v>3</v>
      </c>
      <c r="G72" s="78" t="s">
        <v>258</v>
      </c>
      <c r="H72" s="78">
        <v>2</v>
      </c>
      <c r="I72" s="78"/>
      <c r="J72" s="78"/>
      <c r="K72" s="78"/>
      <c r="L72" s="78"/>
      <c r="M72" s="78"/>
      <c r="N72" s="78"/>
    </row>
    <row r="73" spans="1:14" ht="15">
      <c r="A73" s="78" t="s">
        <v>250</v>
      </c>
      <c r="B73" s="78">
        <v>16</v>
      </c>
      <c r="C73" s="78" t="s">
        <v>235</v>
      </c>
      <c r="D73" s="78">
        <v>13</v>
      </c>
      <c r="E73" s="78" t="s">
        <v>235</v>
      </c>
      <c r="F73" s="78">
        <v>3</v>
      </c>
      <c r="G73" s="78" t="s">
        <v>257</v>
      </c>
      <c r="H73" s="78">
        <v>2</v>
      </c>
      <c r="I73" s="78"/>
      <c r="J73" s="78"/>
      <c r="K73" s="78"/>
      <c r="L73" s="78"/>
      <c r="M73" s="78"/>
      <c r="N73" s="78"/>
    </row>
    <row r="74" spans="1:14" ht="15">
      <c r="A74" s="78" t="s">
        <v>235</v>
      </c>
      <c r="B74" s="78">
        <v>16</v>
      </c>
      <c r="C74" s="78" t="s">
        <v>249</v>
      </c>
      <c r="D74" s="78">
        <v>13</v>
      </c>
      <c r="E74" s="78" t="s">
        <v>249</v>
      </c>
      <c r="F74" s="78">
        <v>3</v>
      </c>
      <c r="G74" s="78"/>
      <c r="H74" s="78"/>
      <c r="I74" s="78"/>
      <c r="J74" s="78"/>
      <c r="K74" s="78"/>
      <c r="L74" s="78"/>
      <c r="M74" s="78"/>
      <c r="N74" s="78"/>
    </row>
    <row r="75" spans="1:14" ht="15">
      <c r="A75" s="78" t="s">
        <v>261</v>
      </c>
      <c r="B75" s="78">
        <v>3</v>
      </c>
      <c r="C75" s="78"/>
      <c r="D75" s="78"/>
      <c r="E75" s="78" t="s">
        <v>256</v>
      </c>
      <c r="F75" s="78">
        <v>2</v>
      </c>
      <c r="G75" s="78"/>
      <c r="H75" s="78"/>
      <c r="I75" s="78"/>
      <c r="J75" s="78"/>
      <c r="K75" s="78"/>
      <c r="L75" s="78"/>
      <c r="M75" s="78"/>
      <c r="N75" s="78"/>
    </row>
    <row r="76" spans="1:14" ht="15">
      <c r="A76" s="78" t="s">
        <v>260</v>
      </c>
      <c r="B76" s="78">
        <v>3</v>
      </c>
      <c r="C76" s="78"/>
      <c r="D76" s="78"/>
      <c r="E76" s="78" t="s">
        <v>237</v>
      </c>
      <c r="F76" s="78">
        <v>2</v>
      </c>
      <c r="G76" s="78"/>
      <c r="H76" s="78"/>
      <c r="I76" s="78"/>
      <c r="J76" s="78"/>
      <c r="K76" s="78"/>
      <c r="L76" s="78"/>
      <c r="M76" s="78"/>
      <c r="N76" s="78"/>
    </row>
    <row r="77" spans="1:14" ht="15">
      <c r="A77" s="78" t="s">
        <v>259</v>
      </c>
      <c r="B77" s="78">
        <v>3</v>
      </c>
      <c r="C77" s="78"/>
      <c r="D77" s="78"/>
      <c r="E77" s="78" t="s">
        <v>241</v>
      </c>
      <c r="F77" s="78">
        <v>2</v>
      </c>
      <c r="G77" s="78"/>
      <c r="H77" s="78"/>
      <c r="I77" s="78"/>
      <c r="J77" s="78"/>
      <c r="K77" s="78"/>
      <c r="L77" s="78"/>
      <c r="M77" s="78"/>
      <c r="N77" s="78"/>
    </row>
    <row r="78" spans="1:14" ht="15">
      <c r="A78" s="78" t="s">
        <v>258</v>
      </c>
      <c r="B78" s="78">
        <v>2</v>
      </c>
      <c r="C78" s="78"/>
      <c r="D78" s="78"/>
      <c r="E78" s="78" t="s">
        <v>236</v>
      </c>
      <c r="F78" s="78">
        <v>2</v>
      </c>
      <c r="G78" s="78"/>
      <c r="H78" s="78"/>
      <c r="I78" s="78"/>
      <c r="J78" s="78"/>
      <c r="K78" s="78"/>
      <c r="L78" s="78"/>
      <c r="M78" s="78"/>
      <c r="N78" s="78"/>
    </row>
    <row r="81" spans="1:14" ht="15" customHeight="1">
      <c r="A81" s="13" t="s">
        <v>1105</v>
      </c>
      <c r="B81" s="13" t="s">
        <v>899</v>
      </c>
      <c r="C81" s="13" t="s">
        <v>1106</v>
      </c>
      <c r="D81" s="13" t="s">
        <v>902</v>
      </c>
      <c r="E81" s="13" t="s">
        <v>1107</v>
      </c>
      <c r="F81" s="13" t="s">
        <v>904</v>
      </c>
      <c r="G81" s="13" t="s">
        <v>1108</v>
      </c>
      <c r="H81" s="13" t="s">
        <v>906</v>
      </c>
      <c r="I81" s="13" t="s">
        <v>1109</v>
      </c>
      <c r="J81" s="13" t="s">
        <v>908</v>
      </c>
      <c r="K81" s="13" t="s">
        <v>1110</v>
      </c>
      <c r="L81" s="13" t="s">
        <v>910</v>
      </c>
      <c r="M81" s="13" t="s">
        <v>1111</v>
      </c>
      <c r="N81" s="13" t="s">
        <v>911</v>
      </c>
    </row>
    <row r="82" spans="1:14" ht="15">
      <c r="A82" s="117" t="s">
        <v>246</v>
      </c>
      <c r="B82" s="78">
        <v>755683</v>
      </c>
      <c r="C82" s="117" t="s">
        <v>220</v>
      </c>
      <c r="D82" s="78">
        <v>492830</v>
      </c>
      <c r="E82" s="117" t="s">
        <v>226</v>
      </c>
      <c r="F82" s="78">
        <v>32498</v>
      </c>
      <c r="G82" s="117" t="s">
        <v>246</v>
      </c>
      <c r="H82" s="78">
        <v>755683</v>
      </c>
      <c r="I82" s="117" t="s">
        <v>216</v>
      </c>
      <c r="J82" s="78">
        <v>4142</v>
      </c>
      <c r="K82" s="117" t="s">
        <v>249</v>
      </c>
      <c r="L82" s="78">
        <v>17067</v>
      </c>
      <c r="M82" s="117" t="s">
        <v>215</v>
      </c>
      <c r="N82" s="78">
        <v>4015</v>
      </c>
    </row>
    <row r="83" spans="1:14" ht="15">
      <c r="A83" s="117" t="s">
        <v>220</v>
      </c>
      <c r="B83" s="78">
        <v>492830</v>
      </c>
      <c r="C83" s="117" t="s">
        <v>217</v>
      </c>
      <c r="D83" s="78">
        <v>452786</v>
      </c>
      <c r="E83" s="117" t="s">
        <v>235</v>
      </c>
      <c r="F83" s="78">
        <v>17839</v>
      </c>
      <c r="G83" s="117" t="s">
        <v>244</v>
      </c>
      <c r="H83" s="78">
        <v>56012</v>
      </c>
      <c r="I83" s="117" t="s">
        <v>238</v>
      </c>
      <c r="J83" s="78">
        <v>2652</v>
      </c>
      <c r="K83" s="117" t="s">
        <v>228</v>
      </c>
      <c r="L83" s="78">
        <v>3579</v>
      </c>
      <c r="M83" s="117" t="s">
        <v>214</v>
      </c>
      <c r="N83" s="78">
        <v>606</v>
      </c>
    </row>
    <row r="84" spans="1:14" ht="15">
      <c r="A84" s="117" t="s">
        <v>217</v>
      </c>
      <c r="B84" s="78">
        <v>452786</v>
      </c>
      <c r="C84" s="117" t="s">
        <v>251</v>
      </c>
      <c r="D84" s="78">
        <v>92186</v>
      </c>
      <c r="E84" s="117" t="s">
        <v>229</v>
      </c>
      <c r="F84" s="78">
        <v>17092</v>
      </c>
      <c r="G84" s="117" t="s">
        <v>261</v>
      </c>
      <c r="H84" s="78">
        <v>11487</v>
      </c>
      <c r="I84" s="117" t="s">
        <v>239</v>
      </c>
      <c r="J84" s="78">
        <v>1177</v>
      </c>
      <c r="K84" s="117" t="s">
        <v>227</v>
      </c>
      <c r="L84" s="78">
        <v>533</v>
      </c>
      <c r="M84" s="117"/>
      <c r="N84" s="78"/>
    </row>
    <row r="85" spans="1:14" ht="15">
      <c r="A85" s="117" t="s">
        <v>251</v>
      </c>
      <c r="B85" s="78">
        <v>92186</v>
      </c>
      <c r="C85" s="117" t="s">
        <v>241</v>
      </c>
      <c r="D85" s="78">
        <v>24737</v>
      </c>
      <c r="E85" s="117" t="s">
        <v>232</v>
      </c>
      <c r="F85" s="78">
        <v>14764</v>
      </c>
      <c r="G85" s="117" t="s">
        <v>248</v>
      </c>
      <c r="H85" s="78">
        <v>9438</v>
      </c>
      <c r="I85" s="117" t="s">
        <v>240</v>
      </c>
      <c r="J85" s="78">
        <v>699</v>
      </c>
      <c r="K85" s="117"/>
      <c r="L85" s="78"/>
      <c r="M85" s="117"/>
      <c r="N85" s="78"/>
    </row>
    <row r="86" spans="1:14" ht="15">
      <c r="A86" s="117" t="s">
        <v>244</v>
      </c>
      <c r="B86" s="78">
        <v>56012</v>
      </c>
      <c r="C86" s="117" t="s">
        <v>253</v>
      </c>
      <c r="D86" s="78">
        <v>16969</v>
      </c>
      <c r="E86" s="117" t="s">
        <v>255</v>
      </c>
      <c r="F86" s="78">
        <v>14447</v>
      </c>
      <c r="G86" s="117" t="s">
        <v>245</v>
      </c>
      <c r="H86" s="78">
        <v>8273</v>
      </c>
      <c r="I86" s="117" t="s">
        <v>243</v>
      </c>
      <c r="J86" s="78">
        <v>201</v>
      </c>
      <c r="K86" s="117"/>
      <c r="L86" s="78"/>
      <c r="M86" s="117"/>
      <c r="N86" s="78"/>
    </row>
    <row r="87" spans="1:14" ht="15">
      <c r="A87" s="117" t="s">
        <v>226</v>
      </c>
      <c r="B87" s="78">
        <v>32498</v>
      </c>
      <c r="C87" s="117" t="s">
        <v>242</v>
      </c>
      <c r="D87" s="78">
        <v>13401</v>
      </c>
      <c r="E87" s="117" t="s">
        <v>254</v>
      </c>
      <c r="F87" s="78">
        <v>11742</v>
      </c>
      <c r="G87" s="117" t="s">
        <v>259</v>
      </c>
      <c r="H87" s="78">
        <v>2321</v>
      </c>
      <c r="I87" s="117"/>
      <c r="J87" s="78"/>
      <c r="K87" s="117"/>
      <c r="L87" s="78"/>
      <c r="M87" s="117"/>
      <c r="N87" s="78"/>
    </row>
    <row r="88" spans="1:14" ht="15">
      <c r="A88" s="117" t="s">
        <v>241</v>
      </c>
      <c r="B88" s="78">
        <v>24737</v>
      </c>
      <c r="C88" s="117" t="s">
        <v>230</v>
      </c>
      <c r="D88" s="78">
        <v>11183</v>
      </c>
      <c r="E88" s="117" t="s">
        <v>236</v>
      </c>
      <c r="F88" s="78">
        <v>10022</v>
      </c>
      <c r="G88" s="117" t="s">
        <v>257</v>
      </c>
      <c r="H88" s="78">
        <v>745</v>
      </c>
      <c r="I88" s="117"/>
      <c r="J88" s="78"/>
      <c r="K88" s="117"/>
      <c r="L88" s="78"/>
      <c r="M88" s="117"/>
      <c r="N88" s="78"/>
    </row>
    <row r="89" spans="1:14" ht="15">
      <c r="A89" s="117" t="s">
        <v>235</v>
      </c>
      <c r="B89" s="78">
        <v>17839</v>
      </c>
      <c r="C89" s="117" t="s">
        <v>252</v>
      </c>
      <c r="D89" s="78">
        <v>9024</v>
      </c>
      <c r="E89" s="117" t="s">
        <v>256</v>
      </c>
      <c r="F89" s="78">
        <v>4917</v>
      </c>
      <c r="G89" s="117" t="s">
        <v>260</v>
      </c>
      <c r="H89" s="78">
        <v>77</v>
      </c>
      <c r="I89" s="117"/>
      <c r="J89" s="78"/>
      <c r="K89" s="117"/>
      <c r="L89" s="78"/>
      <c r="M89" s="117"/>
      <c r="N89" s="78"/>
    </row>
    <row r="90" spans="1:14" ht="15">
      <c r="A90" s="117" t="s">
        <v>229</v>
      </c>
      <c r="B90" s="78">
        <v>17092</v>
      </c>
      <c r="C90" s="117" t="s">
        <v>222</v>
      </c>
      <c r="D90" s="78">
        <v>8349</v>
      </c>
      <c r="E90" s="117" t="s">
        <v>234</v>
      </c>
      <c r="F90" s="78">
        <v>4409</v>
      </c>
      <c r="G90" s="117" t="s">
        <v>258</v>
      </c>
      <c r="H90" s="78">
        <v>31</v>
      </c>
      <c r="I90" s="117"/>
      <c r="J90" s="78"/>
      <c r="K90" s="117"/>
      <c r="L90" s="78"/>
      <c r="M90" s="117"/>
      <c r="N90" s="78"/>
    </row>
    <row r="91" spans="1:14" ht="15">
      <c r="A91" s="117" t="s">
        <v>249</v>
      </c>
      <c r="B91" s="78">
        <v>17067</v>
      </c>
      <c r="C91" s="117" t="s">
        <v>221</v>
      </c>
      <c r="D91" s="78">
        <v>6832</v>
      </c>
      <c r="E91" s="117" t="s">
        <v>237</v>
      </c>
      <c r="F91" s="78">
        <v>2720</v>
      </c>
      <c r="G91" s="117"/>
      <c r="H91" s="78"/>
      <c r="I91" s="117"/>
      <c r="J91" s="78"/>
      <c r="K91" s="117"/>
      <c r="L91" s="78"/>
      <c r="M91" s="117"/>
      <c r="N91" s="78"/>
    </row>
  </sheetData>
  <hyperlinks>
    <hyperlink ref="A2" r:id="rId1" display="https://www.ciscofeedback.vovici.com/se/705E3ECD1D8DCE96"/>
    <hyperlink ref="A3" r:id="rId2" display="http://iiot-world.com/connected-industry/industrial-iot-and-the-data-sharing-economy/"/>
    <hyperlink ref="A4" r:id="rId3" display="https://ciscoredes.com.br/2019/10/07/blog-it-blog-2019-hosted-by-cisco/"/>
    <hyperlink ref="A5" r:id="rId4" display="https://twitter.com/CiscoLiveMEL/status/1185329718561783808"/>
    <hyperlink ref="A6" r:id="rId5" display="http://iiot-world.com/cybersecurity/the-antidote-to-industrial-iots-kryptonite/"/>
    <hyperlink ref="A7" r:id="rId6" display="https://www.linkedin.com/slink?code=efubucy"/>
    <hyperlink ref="A8" r:id="rId7" display="https://twitter.com/silviakspiva/status/1184234292060143618"/>
    <hyperlink ref="A9" r:id="rId8" display="https://blogs.cisco.com/developer/devnet-5-at-cisco-live"/>
    <hyperlink ref="A10" r:id="rId9" display="https://www.cisco.com/c/en/us/training-events/events-webinars/influencer-hub/blog-awards.html"/>
    <hyperlink ref="A11" r:id="rId10" display="https://www.conscia-netsafe.se/event/upplev-cisco-live-barcelona-2020-med-conscia-netsafe/"/>
    <hyperlink ref="C2" r:id="rId11" display="https://www.ciscofeedback.vovici.com/se/705E3ECD1D8DCE96"/>
    <hyperlink ref="C3" r:id="rId12" display="https://twitter.com/CiscoLiveMEL/status/1185329718561783808"/>
    <hyperlink ref="E2" r:id="rId13" display="https://www.ciscofeedback.vovici.com/se/705E3ECD1D8DCE96"/>
    <hyperlink ref="E3" r:id="rId14" display="https://blogs.cisco.com/developer/devnet-5-at-cisco-live"/>
    <hyperlink ref="E4" r:id="rId15" display="https://www.cisco.com/c/en/us/training-events/events-webinars/influencer-hub/blog-awards.html"/>
    <hyperlink ref="G2" r:id="rId16" display="http://iiot-world.com/connected-industry/industrial-iot-and-the-data-sharing-economy/"/>
    <hyperlink ref="G3" r:id="rId17" display="http://iiot-world.com/cybersecurity/the-antidote-to-industrial-iots-kryptonite/"/>
    <hyperlink ref="I2" r:id="rId18" display="https://ciscoredes.com.br/2019/10/07/blog-it-blog-2019-hosted-by-cisco/"/>
    <hyperlink ref="I3" r:id="rId19" display="https://www.ciscolive.com/latam/en.html"/>
    <hyperlink ref="I4" r:id="rId20" display="https://twitter.com/silviakspiva/status/1184234292060143618"/>
    <hyperlink ref="I5" r:id="rId21" display="https://www.linkedin.com/slink?code=efubucy"/>
    <hyperlink ref="K2" r:id="rId22" display="https://www.conscia-netsafe.se/event/upplev-cisco-live-barcelona-2020-med-conscia-netsafe/"/>
    <hyperlink ref="M2" r:id="rId23" display="https://www.linkedin.com/slink?code=eMt9bDe"/>
  </hyperlinks>
  <printOptions/>
  <pageMargins left="0.7" right="0.7" top="0.75" bottom="0.75" header="0.3" footer="0.3"/>
  <pageSetup orientation="portrait" paperSize="9"/>
  <tableParts>
    <tablePart r:id="rId30"/>
    <tablePart r:id="rId25"/>
    <tablePart r:id="rId31"/>
    <tablePart r:id="rId24"/>
    <tablePart r:id="rId27"/>
    <tablePart r:id="rId29"/>
    <tablePart r:id="rId26"/>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1166</v>
      </c>
      <c r="B1" s="13" t="s">
        <v>1241</v>
      </c>
      <c r="C1" s="13" t="s">
        <v>1242</v>
      </c>
      <c r="D1" s="13" t="s">
        <v>144</v>
      </c>
      <c r="E1" s="13" t="s">
        <v>1244</v>
      </c>
      <c r="F1" s="13" t="s">
        <v>1245</v>
      </c>
      <c r="G1" s="13" t="s">
        <v>1246</v>
      </c>
    </row>
    <row r="2" spans="1:7" ht="15">
      <c r="A2" s="78" t="s">
        <v>966</v>
      </c>
      <c r="B2" s="78">
        <v>35</v>
      </c>
      <c r="C2" s="120">
        <v>0.03051438535309503</v>
      </c>
      <c r="D2" s="78" t="s">
        <v>1243</v>
      </c>
      <c r="E2" s="78"/>
      <c r="F2" s="78"/>
      <c r="G2" s="78"/>
    </row>
    <row r="3" spans="1:7" ht="15">
      <c r="A3" s="78" t="s">
        <v>967</v>
      </c>
      <c r="B3" s="78">
        <v>3</v>
      </c>
      <c r="C3" s="120">
        <v>0.0026155187445510027</v>
      </c>
      <c r="D3" s="78" t="s">
        <v>1243</v>
      </c>
      <c r="E3" s="78"/>
      <c r="F3" s="78"/>
      <c r="G3" s="78"/>
    </row>
    <row r="4" spans="1:7" ht="15">
      <c r="A4" s="78" t="s">
        <v>968</v>
      </c>
      <c r="B4" s="78">
        <v>0</v>
      </c>
      <c r="C4" s="120">
        <v>0</v>
      </c>
      <c r="D4" s="78" t="s">
        <v>1243</v>
      </c>
      <c r="E4" s="78"/>
      <c r="F4" s="78"/>
      <c r="G4" s="78"/>
    </row>
    <row r="5" spans="1:7" ht="15">
      <c r="A5" s="78" t="s">
        <v>969</v>
      </c>
      <c r="B5" s="78">
        <v>1109</v>
      </c>
      <c r="C5" s="120">
        <v>0.966870095902354</v>
      </c>
      <c r="D5" s="78" t="s">
        <v>1243</v>
      </c>
      <c r="E5" s="78"/>
      <c r="F5" s="78"/>
      <c r="G5" s="78"/>
    </row>
    <row r="6" spans="1:7" ht="15">
      <c r="A6" s="78" t="s">
        <v>970</v>
      </c>
      <c r="B6" s="78">
        <v>1147</v>
      </c>
      <c r="C6" s="120">
        <v>1</v>
      </c>
      <c r="D6" s="78" t="s">
        <v>1243</v>
      </c>
      <c r="E6" s="78"/>
      <c r="F6" s="78"/>
      <c r="G6" s="78"/>
    </row>
    <row r="7" spans="1:7" ht="15">
      <c r="A7" s="86" t="s">
        <v>971</v>
      </c>
      <c r="B7" s="86">
        <v>40</v>
      </c>
      <c r="C7" s="121">
        <v>0</v>
      </c>
      <c r="D7" s="86" t="s">
        <v>1243</v>
      </c>
      <c r="E7" s="86" t="b">
        <v>0</v>
      </c>
      <c r="F7" s="86" t="b">
        <v>0</v>
      </c>
      <c r="G7" s="86" t="b">
        <v>0</v>
      </c>
    </row>
    <row r="8" spans="1:7" ht="15">
      <c r="A8" s="86" t="s">
        <v>972</v>
      </c>
      <c r="B8" s="86">
        <v>34</v>
      </c>
      <c r="C8" s="121">
        <v>0.007853019597707298</v>
      </c>
      <c r="D8" s="86" t="s">
        <v>1243</v>
      </c>
      <c r="E8" s="86" t="b">
        <v>0</v>
      </c>
      <c r="F8" s="86" t="b">
        <v>0</v>
      </c>
      <c r="G8" s="86" t="b">
        <v>0</v>
      </c>
    </row>
    <row r="9" spans="1:7" ht="15">
      <c r="A9" s="86" t="s">
        <v>973</v>
      </c>
      <c r="B9" s="86">
        <v>27</v>
      </c>
      <c r="C9" s="121">
        <v>0.005689874238965835</v>
      </c>
      <c r="D9" s="86" t="s">
        <v>1243</v>
      </c>
      <c r="E9" s="86" t="b">
        <v>0</v>
      </c>
      <c r="F9" s="86" t="b">
        <v>0</v>
      </c>
      <c r="G9" s="86" t="b">
        <v>0</v>
      </c>
    </row>
    <row r="10" spans="1:7" ht="15">
      <c r="A10" s="86" t="s">
        <v>974</v>
      </c>
      <c r="B10" s="86">
        <v>25</v>
      </c>
      <c r="C10" s="121">
        <v>0.006299999464689036</v>
      </c>
      <c r="D10" s="86" t="s">
        <v>1243</v>
      </c>
      <c r="E10" s="86" t="b">
        <v>0</v>
      </c>
      <c r="F10" s="86" t="b">
        <v>0</v>
      </c>
      <c r="G10" s="86" t="b">
        <v>0</v>
      </c>
    </row>
    <row r="11" spans="1:7" ht="15">
      <c r="A11" s="86" t="s">
        <v>249</v>
      </c>
      <c r="B11" s="86">
        <v>24</v>
      </c>
      <c r="C11" s="121">
        <v>0.008919407278932777</v>
      </c>
      <c r="D11" s="86" t="s">
        <v>1243</v>
      </c>
      <c r="E11" s="86" t="b">
        <v>0</v>
      </c>
      <c r="F11" s="86" t="b">
        <v>0</v>
      </c>
      <c r="G11" s="86" t="b">
        <v>0</v>
      </c>
    </row>
    <row r="12" spans="1:7" ht="15">
      <c r="A12" s="86" t="s">
        <v>980</v>
      </c>
      <c r="B12" s="86">
        <v>24</v>
      </c>
      <c r="C12" s="121">
        <v>0.006573296284929079</v>
      </c>
      <c r="D12" s="86" t="s">
        <v>1243</v>
      </c>
      <c r="E12" s="86" t="b">
        <v>0</v>
      </c>
      <c r="F12" s="86" t="b">
        <v>0</v>
      </c>
      <c r="G12" s="86" t="b">
        <v>0</v>
      </c>
    </row>
    <row r="13" spans="1:7" ht="15">
      <c r="A13" s="86" t="s">
        <v>978</v>
      </c>
      <c r="B13" s="86">
        <v>22</v>
      </c>
      <c r="C13" s="121">
        <v>0.007051877569292141</v>
      </c>
      <c r="D13" s="86" t="s">
        <v>1243</v>
      </c>
      <c r="E13" s="86" t="b">
        <v>0</v>
      </c>
      <c r="F13" s="86" t="b">
        <v>0</v>
      </c>
      <c r="G13" s="86" t="b">
        <v>0</v>
      </c>
    </row>
    <row r="14" spans="1:7" ht="15">
      <c r="A14" s="86" t="s">
        <v>983</v>
      </c>
      <c r="B14" s="86">
        <v>22</v>
      </c>
      <c r="C14" s="121">
        <v>0.007051877569292141</v>
      </c>
      <c r="D14" s="86" t="s">
        <v>1243</v>
      </c>
      <c r="E14" s="86" t="b">
        <v>0</v>
      </c>
      <c r="F14" s="86" t="b">
        <v>0</v>
      </c>
      <c r="G14" s="86" t="b">
        <v>0</v>
      </c>
    </row>
    <row r="15" spans="1:7" ht="15">
      <c r="A15" s="86" t="s">
        <v>977</v>
      </c>
      <c r="B15" s="86">
        <v>21</v>
      </c>
      <c r="C15" s="121">
        <v>0.007255129170956672</v>
      </c>
      <c r="D15" s="86" t="s">
        <v>1243</v>
      </c>
      <c r="E15" s="86" t="b">
        <v>1</v>
      </c>
      <c r="F15" s="86" t="b">
        <v>0</v>
      </c>
      <c r="G15" s="86" t="b">
        <v>0</v>
      </c>
    </row>
    <row r="16" spans="1:7" ht="15">
      <c r="A16" s="86" t="s">
        <v>976</v>
      </c>
      <c r="B16" s="86">
        <v>20</v>
      </c>
      <c r="C16" s="121">
        <v>0.0074328393991106466</v>
      </c>
      <c r="D16" s="86" t="s">
        <v>1243</v>
      </c>
      <c r="E16" s="86" t="b">
        <v>0</v>
      </c>
      <c r="F16" s="86" t="b">
        <v>0</v>
      </c>
      <c r="G16" s="86" t="b">
        <v>0</v>
      </c>
    </row>
    <row r="17" spans="1:7" ht="15">
      <c r="A17" s="86" t="s">
        <v>252</v>
      </c>
      <c r="B17" s="86">
        <v>19</v>
      </c>
      <c r="C17" s="121">
        <v>0.007583730144601896</v>
      </c>
      <c r="D17" s="86" t="s">
        <v>1243</v>
      </c>
      <c r="E17" s="86" t="b">
        <v>0</v>
      </c>
      <c r="F17" s="86" t="b">
        <v>0</v>
      </c>
      <c r="G17" s="86" t="b">
        <v>0</v>
      </c>
    </row>
    <row r="18" spans="1:7" ht="15">
      <c r="A18" s="86" t="s">
        <v>1167</v>
      </c>
      <c r="B18" s="86">
        <v>18</v>
      </c>
      <c r="C18" s="121">
        <v>0.007706388582770141</v>
      </c>
      <c r="D18" s="86" t="s">
        <v>1243</v>
      </c>
      <c r="E18" s="86" t="b">
        <v>0</v>
      </c>
      <c r="F18" s="86" t="b">
        <v>0</v>
      </c>
      <c r="G18" s="86" t="b">
        <v>0</v>
      </c>
    </row>
    <row r="19" spans="1:7" ht="15">
      <c r="A19" s="86" t="s">
        <v>1168</v>
      </c>
      <c r="B19" s="86">
        <v>18</v>
      </c>
      <c r="C19" s="121">
        <v>0.007706388582770141</v>
      </c>
      <c r="D19" s="86" t="s">
        <v>1243</v>
      </c>
      <c r="E19" s="86" t="b">
        <v>0</v>
      </c>
      <c r="F19" s="86" t="b">
        <v>0</v>
      </c>
      <c r="G19" s="86" t="b">
        <v>0</v>
      </c>
    </row>
    <row r="20" spans="1:7" ht="15">
      <c r="A20" s="86" t="s">
        <v>1169</v>
      </c>
      <c r="B20" s="86">
        <v>18</v>
      </c>
      <c r="C20" s="121">
        <v>0.007706388582770141</v>
      </c>
      <c r="D20" s="86" t="s">
        <v>1243</v>
      </c>
      <c r="E20" s="86" t="b">
        <v>0</v>
      </c>
      <c r="F20" s="86" t="b">
        <v>0</v>
      </c>
      <c r="G20" s="86" t="b">
        <v>0</v>
      </c>
    </row>
    <row r="21" spans="1:7" ht="15">
      <c r="A21" s="86" t="s">
        <v>253</v>
      </c>
      <c r="B21" s="86">
        <v>18</v>
      </c>
      <c r="C21" s="121">
        <v>0.007706388582770141</v>
      </c>
      <c r="D21" s="86" t="s">
        <v>1243</v>
      </c>
      <c r="E21" s="86" t="b">
        <v>0</v>
      </c>
      <c r="F21" s="86" t="b">
        <v>0</v>
      </c>
      <c r="G21" s="86" t="b">
        <v>0</v>
      </c>
    </row>
    <row r="22" spans="1:7" ht="15">
      <c r="A22" s="86" t="s">
        <v>251</v>
      </c>
      <c r="B22" s="86">
        <v>18</v>
      </c>
      <c r="C22" s="121">
        <v>0.007706388582770141</v>
      </c>
      <c r="D22" s="86" t="s">
        <v>1243</v>
      </c>
      <c r="E22" s="86" t="b">
        <v>0</v>
      </c>
      <c r="F22" s="86" t="b">
        <v>0</v>
      </c>
      <c r="G22" s="86" t="b">
        <v>0</v>
      </c>
    </row>
    <row r="23" spans="1:7" ht="15">
      <c r="A23" s="86" t="s">
        <v>979</v>
      </c>
      <c r="B23" s="86">
        <v>16</v>
      </c>
      <c r="C23" s="121">
        <v>0.007860543381176052</v>
      </c>
      <c r="D23" s="86" t="s">
        <v>1243</v>
      </c>
      <c r="E23" s="86" t="b">
        <v>0</v>
      </c>
      <c r="F23" s="86" t="b">
        <v>0</v>
      </c>
      <c r="G23" s="86" t="b">
        <v>0</v>
      </c>
    </row>
    <row r="24" spans="1:7" ht="15">
      <c r="A24" s="86" t="s">
        <v>981</v>
      </c>
      <c r="B24" s="86">
        <v>16</v>
      </c>
      <c r="C24" s="121">
        <v>0.007860543381176052</v>
      </c>
      <c r="D24" s="86" t="s">
        <v>1243</v>
      </c>
      <c r="E24" s="86" t="b">
        <v>0</v>
      </c>
      <c r="F24" s="86" t="b">
        <v>0</v>
      </c>
      <c r="G24" s="86" t="b">
        <v>0</v>
      </c>
    </row>
    <row r="25" spans="1:7" ht="15">
      <c r="A25" s="86" t="s">
        <v>1170</v>
      </c>
      <c r="B25" s="86">
        <v>16</v>
      </c>
      <c r="C25" s="121">
        <v>0.007860543381176052</v>
      </c>
      <c r="D25" s="86" t="s">
        <v>1243</v>
      </c>
      <c r="E25" s="86" t="b">
        <v>0</v>
      </c>
      <c r="F25" s="86" t="b">
        <v>0</v>
      </c>
      <c r="G25" s="86" t="b">
        <v>0</v>
      </c>
    </row>
    <row r="26" spans="1:7" ht="15">
      <c r="A26" s="86" t="s">
        <v>1171</v>
      </c>
      <c r="B26" s="86">
        <v>16</v>
      </c>
      <c r="C26" s="121">
        <v>0.007860543381176052</v>
      </c>
      <c r="D26" s="86" t="s">
        <v>1243</v>
      </c>
      <c r="E26" s="86" t="b">
        <v>0</v>
      </c>
      <c r="F26" s="86" t="b">
        <v>0</v>
      </c>
      <c r="G26" s="86" t="b">
        <v>0</v>
      </c>
    </row>
    <row r="27" spans="1:7" ht="15">
      <c r="A27" s="86" t="s">
        <v>1172</v>
      </c>
      <c r="B27" s="86">
        <v>16</v>
      </c>
      <c r="C27" s="121">
        <v>0.007860543381176052</v>
      </c>
      <c r="D27" s="86" t="s">
        <v>1243</v>
      </c>
      <c r="E27" s="86" t="b">
        <v>0</v>
      </c>
      <c r="F27" s="86" t="b">
        <v>0</v>
      </c>
      <c r="G27" s="86" t="b">
        <v>0</v>
      </c>
    </row>
    <row r="28" spans="1:7" ht="15">
      <c r="A28" s="86" t="s">
        <v>250</v>
      </c>
      <c r="B28" s="86">
        <v>16</v>
      </c>
      <c r="C28" s="121">
        <v>0.007860543381176052</v>
      </c>
      <c r="D28" s="86" t="s">
        <v>1243</v>
      </c>
      <c r="E28" s="86" t="b">
        <v>0</v>
      </c>
      <c r="F28" s="86" t="b">
        <v>0</v>
      </c>
      <c r="G28" s="86" t="b">
        <v>0</v>
      </c>
    </row>
    <row r="29" spans="1:7" ht="15">
      <c r="A29" s="86" t="s">
        <v>235</v>
      </c>
      <c r="B29" s="86">
        <v>16</v>
      </c>
      <c r="C29" s="121">
        <v>0.007860543381176052</v>
      </c>
      <c r="D29" s="86" t="s">
        <v>1243</v>
      </c>
      <c r="E29" s="86" t="b">
        <v>0</v>
      </c>
      <c r="F29" s="86" t="b">
        <v>0</v>
      </c>
      <c r="G29" s="86" t="b">
        <v>0</v>
      </c>
    </row>
    <row r="30" spans="1:7" ht="15">
      <c r="A30" s="86" t="s">
        <v>984</v>
      </c>
      <c r="B30" s="86">
        <v>8</v>
      </c>
      <c r="C30" s="121">
        <v>0.006903407450232285</v>
      </c>
      <c r="D30" s="86" t="s">
        <v>1243</v>
      </c>
      <c r="E30" s="86" t="b">
        <v>0</v>
      </c>
      <c r="F30" s="86" t="b">
        <v>0</v>
      </c>
      <c r="G30" s="86" t="b">
        <v>0</v>
      </c>
    </row>
    <row r="31" spans="1:7" ht="15">
      <c r="A31" s="86" t="s">
        <v>994</v>
      </c>
      <c r="B31" s="86">
        <v>8</v>
      </c>
      <c r="C31" s="121">
        <v>0.008919407278932775</v>
      </c>
      <c r="D31" s="86" t="s">
        <v>1243</v>
      </c>
      <c r="E31" s="86" t="b">
        <v>0</v>
      </c>
      <c r="F31" s="86" t="b">
        <v>0</v>
      </c>
      <c r="G31" s="86" t="b">
        <v>0</v>
      </c>
    </row>
    <row r="32" spans="1:7" ht="15">
      <c r="A32" s="86" t="s">
        <v>996</v>
      </c>
      <c r="B32" s="86">
        <v>6</v>
      </c>
      <c r="C32" s="121">
        <v>0.0061030277106986575</v>
      </c>
      <c r="D32" s="86" t="s">
        <v>1243</v>
      </c>
      <c r="E32" s="86" t="b">
        <v>0</v>
      </c>
      <c r="F32" s="86" t="b">
        <v>0</v>
      </c>
      <c r="G32" s="86" t="b">
        <v>0</v>
      </c>
    </row>
    <row r="33" spans="1:7" ht="15">
      <c r="A33" s="86" t="s">
        <v>987</v>
      </c>
      <c r="B33" s="86">
        <v>5</v>
      </c>
      <c r="C33" s="121">
        <v>0.005574629549332985</v>
      </c>
      <c r="D33" s="86" t="s">
        <v>1243</v>
      </c>
      <c r="E33" s="86" t="b">
        <v>0</v>
      </c>
      <c r="F33" s="86" t="b">
        <v>0</v>
      </c>
      <c r="G33" s="86" t="b">
        <v>0</v>
      </c>
    </row>
    <row r="34" spans="1:7" ht="15">
      <c r="A34" s="86" t="s">
        <v>986</v>
      </c>
      <c r="B34" s="86">
        <v>5</v>
      </c>
      <c r="C34" s="121">
        <v>0.005574629549332985</v>
      </c>
      <c r="D34" s="86" t="s">
        <v>1243</v>
      </c>
      <c r="E34" s="86" t="b">
        <v>0</v>
      </c>
      <c r="F34" s="86" t="b">
        <v>0</v>
      </c>
      <c r="G34" s="86" t="b">
        <v>0</v>
      </c>
    </row>
    <row r="35" spans="1:7" ht="15">
      <c r="A35" s="86" t="s">
        <v>1007</v>
      </c>
      <c r="B35" s="86">
        <v>4</v>
      </c>
      <c r="C35" s="121">
        <v>0.0049382716049382715</v>
      </c>
      <c r="D35" s="86" t="s">
        <v>1243</v>
      </c>
      <c r="E35" s="86" t="b">
        <v>0</v>
      </c>
      <c r="F35" s="86" t="b">
        <v>0</v>
      </c>
      <c r="G35" s="86" t="b">
        <v>0</v>
      </c>
    </row>
    <row r="36" spans="1:7" ht="15">
      <c r="A36" s="86" t="s">
        <v>1173</v>
      </c>
      <c r="B36" s="86">
        <v>4</v>
      </c>
      <c r="C36" s="121">
        <v>0.0049382716049382715</v>
      </c>
      <c r="D36" s="86" t="s">
        <v>1243</v>
      </c>
      <c r="E36" s="86" t="b">
        <v>0</v>
      </c>
      <c r="F36" s="86" t="b">
        <v>0</v>
      </c>
      <c r="G36" s="86" t="b">
        <v>0</v>
      </c>
    </row>
    <row r="37" spans="1:7" ht="15">
      <c r="A37" s="86" t="s">
        <v>1174</v>
      </c>
      <c r="B37" s="86">
        <v>4</v>
      </c>
      <c r="C37" s="121">
        <v>0.0049382716049382715</v>
      </c>
      <c r="D37" s="86" t="s">
        <v>1243</v>
      </c>
      <c r="E37" s="86" t="b">
        <v>0</v>
      </c>
      <c r="F37" s="86" t="b">
        <v>0</v>
      </c>
      <c r="G37" s="86" t="b">
        <v>0</v>
      </c>
    </row>
    <row r="38" spans="1:7" ht="15">
      <c r="A38" s="86" t="s">
        <v>1175</v>
      </c>
      <c r="B38" s="86">
        <v>4</v>
      </c>
      <c r="C38" s="121">
        <v>0.0049382716049382715</v>
      </c>
      <c r="D38" s="86" t="s">
        <v>1243</v>
      </c>
      <c r="E38" s="86" t="b">
        <v>0</v>
      </c>
      <c r="F38" s="86" t="b">
        <v>0</v>
      </c>
      <c r="G38" s="86" t="b">
        <v>0</v>
      </c>
    </row>
    <row r="39" spans="1:7" ht="15">
      <c r="A39" s="86" t="s">
        <v>1176</v>
      </c>
      <c r="B39" s="86">
        <v>4</v>
      </c>
      <c r="C39" s="121">
        <v>0.0049382716049382715</v>
      </c>
      <c r="D39" s="86" t="s">
        <v>1243</v>
      </c>
      <c r="E39" s="86" t="b">
        <v>0</v>
      </c>
      <c r="F39" s="86" t="b">
        <v>0</v>
      </c>
      <c r="G39" s="86" t="b">
        <v>0</v>
      </c>
    </row>
    <row r="40" spans="1:7" ht="15">
      <c r="A40" s="86" t="s">
        <v>1177</v>
      </c>
      <c r="B40" s="86">
        <v>4</v>
      </c>
      <c r="C40" s="121">
        <v>0.0049382716049382715</v>
      </c>
      <c r="D40" s="86" t="s">
        <v>1243</v>
      </c>
      <c r="E40" s="86" t="b">
        <v>0</v>
      </c>
      <c r="F40" s="86" t="b">
        <v>0</v>
      </c>
      <c r="G40" s="86" t="b">
        <v>0</v>
      </c>
    </row>
    <row r="41" spans="1:7" ht="15">
      <c r="A41" s="86" t="s">
        <v>1178</v>
      </c>
      <c r="B41" s="86">
        <v>4</v>
      </c>
      <c r="C41" s="121">
        <v>0.0049382716049382715</v>
      </c>
      <c r="D41" s="86" t="s">
        <v>1243</v>
      </c>
      <c r="E41" s="86" t="b">
        <v>0</v>
      </c>
      <c r="F41" s="86" t="b">
        <v>0</v>
      </c>
      <c r="G41" s="86" t="b">
        <v>0</v>
      </c>
    </row>
    <row r="42" spans="1:7" ht="15">
      <c r="A42" s="86" t="s">
        <v>1179</v>
      </c>
      <c r="B42" s="86">
        <v>4</v>
      </c>
      <c r="C42" s="121">
        <v>0.0049382716049382715</v>
      </c>
      <c r="D42" s="86" t="s">
        <v>1243</v>
      </c>
      <c r="E42" s="86" t="b">
        <v>0</v>
      </c>
      <c r="F42" s="86" t="b">
        <v>0</v>
      </c>
      <c r="G42" s="86" t="b">
        <v>0</v>
      </c>
    </row>
    <row r="43" spans="1:7" ht="15">
      <c r="A43" s="86" t="s">
        <v>1180</v>
      </c>
      <c r="B43" s="86">
        <v>4</v>
      </c>
      <c r="C43" s="121">
        <v>0.0049382716049382715</v>
      </c>
      <c r="D43" s="86" t="s">
        <v>1243</v>
      </c>
      <c r="E43" s="86" t="b">
        <v>0</v>
      </c>
      <c r="F43" s="86" t="b">
        <v>0</v>
      </c>
      <c r="G43" s="86" t="b">
        <v>0</v>
      </c>
    </row>
    <row r="44" spans="1:7" ht="15">
      <c r="A44" s="86" t="s">
        <v>1181</v>
      </c>
      <c r="B44" s="86">
        <v>4</v>
      </c>
      <c r="C44" s="121">
        <v>0.0049382716049382715</v>
      </c>
      <c r="D44" s="86" t="s">
        <v>1243</v>
      </c>
      <c r="E44" s="86" t="b">
        <v>1</v>
      </c>
      <c r="F44" s="86" t="b">
        <v>0</v>
      </c>
      <c r="G44" s="86" t="b">
        <v>0</v>
      </c>
    </row>
    <row r="45" spans="1:7" ht="15">
      <c r="A45" s="86" t="s">
        <v>1182</v>
      </c>
      <c r="B45" s="86">
        <v>4</v>
      </c>
      <c r="C45" s="121">
        <v>0.0049382716049382715</v>
      </c>
      <c r="D45" s="86" t="s">
        <v>1243</v>
      </c>
      <c r="E45" s="86" t="b">
        <v>0</v>
      </c>
      <c r="F45" s="86" t="b">
        <v>0</v>
      </c>
      <c r="G45" s="86" t="b">
        <v>0</v>
      </c>
    </row>
    <row r="46" spans="1:7" ht="15">
      <c r="A46" s="86" t="s">
        <v>988</v>
      </c>
      <c r="B46" s="86">
        <v>3</v>
      </c>
      <c r="C46" s="121">
        <v>0.004166439765215925</v>
      </c>
      <c r="D46" s="86" t="s">
        <v>1243</v>
      </c>
      <c r="E46" s="86" t="b">
        <v>0</v>
      </c>
      <c r="F46" s="86" t="b">
        <v>0</v>
      </c>
      <c r="G46" s="86" t="b">
        <v>0</v>
      </c>
    </row>
    <row r="47" spans="1:7" ht="15">
      <c r="A47" s="86" t="s">
        <v>989</v>
      </c>
      <c r="B47" s="86">
        <v>3</v>
      </c>
      <c r="C47" s="121">
        <v>0.004166439765215925</v>
      </c>
      <c r="D47" s="86" t="s">
        <v>1243</v>
      </c>
      <c r="E47" s="86" t="b">
        <v>0</v>
      </c>
      <c r="F47" s="86" t="b">
        <v>0</v>
      </c>
      <c r="G47" s="86" t="b">
        <v>0</v>
      </c>
    </row>
    <row r="48" spans="1:7" ht="15">
      <c r="A48" s="86" t="s">
        <v>990</v>
      </c>
      <c r="B48" s="86">
        <v>3</v>
      </c>
      <c r="C48" s="121">
        <v>0.004166439765215925</v>
      </c>
      <c r="D48" s="86" t="s">
        <v>1243</v>
      </c>
      <c r="E48" s="86" t="b">
        <v>0</v>
      </c>
      <c r="F48" s="86" t="b">
        <v>0</v>
      </c>
      <c r="G48" s="86" t="b">
        <v>0</v>
      </c>
    </row>
    <row r="49" spans="1:7" ht="15">
      <c r="A49" s="86" t="s">
        <v>991</v>
      </c>
      <c r="B49" s="86">
        <v>3</v>
      </c>
      <c r="C49" s="121">
        <v>0.004166439765215925</v>
      </c>
      <c r="D49" s="86" t="s">
        <v>1243</v>
      </c>
      <c r="E49" s="86" t="b">
        <v>0</v>
      </c>
      <c r="F49" s="86" t="b">
        <v>0</v>
      </c>
      <c r="G49" s="86" t="b">
        <v>0</v>
      </c>
    </row>
    <row r="50" spans="1:7" ht="15">
      <c r="A50" s="86" t="s">
        <v>992</v>
      </c>
      <c r="B50" s="86">
        <v>3</v>
      </c>
      <c r="C50" s="121">
        <v>0.004166439765215925</v>
      </c>
      <c r="D50" s="86" t="s">
        <v>1243</v>
      </c>
      <c r="E50" s="86" t="b">
        <v>0</v>
      </c>
      <c r="F50" s="86" t="b">
        <v>0</v>
      </c>
      <c r="G50" s="86" t="b">
        <v>0</v>
      </c>
    </row>
    <row r="51" spans="1:7" ht="15">
      <c r="A51" s="86" t="s">
        <v>261</v>
      </c>
      <c r="B51" s="86">
        <v>3</v>
      </c>
      <c r="C51" s="121">
        <v>0.004166439765215925</v>
      </c>
      <c r="D51" s="86" t="s">
        <v>1243</v>
      </c>
      <c r="E51" s="86" t="b">
        <v>0</v>
      </c>
      <c r="F51" s="86" t="b">
        <v>0</v>
      </c>
      <c r="G51" s="86" t="b">
        <v>0</v>
      </c>
    </row>
    <row r="52" spans="1:7" ht="15">
      <c r="A52" s="86" t="s">
        <v>260</v>
      </c>
      <c r="B52" s="86">
        <v>3</v>
      </c>
      <c r="C52" s="121">
        <v>0.004166439765215925</v>
      </c>
      <c r="D52" s="86" t="s">
        <v>1243</v>
      </c>
      <c r="E52" s="86" t="b">
        <v>0</v>
      </c>
      <c r="F52" s="86" t="b">
        <v>0</v>
      </c>
      <c r="G52" s="86" t="b">
        <v>0</v>
      </c>
    </row>
    <row r="53" spans="1:7" ht="15">
      <c r="A53" s="86" t="s">
        <v>259</v>
      </c>
      <c r="B53" s="86">
        <v>3</v>
      </c>
      <c r="C53" s="121">
        <v>0.004166439765215925</v>
      </c>
      <c r="D53" s="86" t="s">
        <v>1243</v>
      </c>
      <c r="E53" s="86" t="b">
        <v>0</v>
      </c>
      <c r="F53" s="86" t="b">
        <v>0</v>
      </c>
      <c r="G53" s="86" t="b">
        <v>0</v>
      </c>
    </row>
    <row r="54" spans="1:7" ht="15">
      <c r="A54" s="86" t="s">
        <v>1183</v>
      </c>
      <c r="B54" s="86">
        <v>3</v>
      </c>
      <c r="C54" s="121">
        <v>0.004166439765215925</v>
      </c>
      <c r="D54" s="86" t="s">
        <v>1243</v>
      </c>
      <c r="E54" s="86" t="b">
        <v>0</v>
      </c>
      <c r="F54" s="86" t="b">
        <v>0</v>
      </c>
      <c r="G54" s="86" t="b">
        <v>0</v>
      </c>
    </row>
    <row r="55" spans="1:7" ht="15">
      <c r="A55" s="86" t="s">
        <v>1184</v>
      </c>
      <c r="B55" s="86">
        <v>3</v>
      </c>
      <c r="C55" s="121">
        <v>0.004166439765215925</v>
      </c>
      <c r="D55" s="86" t="s">
        <v>1243</v>
      </c>
      <c r="E55" s="86" t="b">
        <v>0</v>
      </c>
      <c r="F55" s="86" t="b">
        <v>0</v>
      </c>
      <c r="G55" s="86" t="b">
        <v>0</v>
      </c>
    </row>
    <row r="56" spans="1:7" ht="15">
      <c r="A56" s="86" t="s">
        <v>1185</v>
      </c>
      <c r="B56" s="86">
        <v>3</v>
      </c>
      <c r="C56" s="121">
        <v>0.004166439765215925</v>
      </c>
      <c r="D56" s="86" t="s">
        <v>1243</v>
      </c>
      <c r="E56" s="86" t="b">
        <v>0</v>
      </c>
      <c r="F56" s="86" t="b">
        <v>0</v>
      </c>
      <c r="G56" s="86" t="b">
        <v>0</v>
      </c>
    </row>
    <row r="57" spans="1:7" ht="15">
      <c r="A57" s="86" t="s">
        <v>1186</v>
      </c>
      <c r="B57" s="86">
        <v>3</v>
      </c>
      <c r="C57" s="121">
        <v>0.004166439765215925</v>
      </c>
      <c r="D57" s="86" t="s">
        <v>1243</v>
      </c>
      <c r="E57" s="86" t="b">
        <v>0</v>
      </c>
      <c r="F57" s="86" t="b">
        <v>0</v>
      </c>
      <c r="G57" s="86" t="b">
        <v>0</v>
      </c>
    </row>
    <row r="58" spans="1:7" ht="15">
      <c r="A58" s="86" t="s">
        <v>1187</v>
      </c>
      <c r="B58" s="86">
        <v>3</v>
      </c>
      <c r="C58" s="121">
        <v>0.004166439765215925</v>
      </c>
      <c r="D58" s="86" t="s">
        <v>1243</v>
      </c>
      <c r="E58" s="86" t="b">
        <v>0</v>
      </c>
      <c r="F58" s="86" t="b">
        <v>0</v>
      </c>
      <c r="G58" s="86" t="b">
        <v>0</v>
      </c>
    </row>
    <row r="59" spans="1:7" ht="15">
      <c r="A59" s="86" t="s">
        <v>1188</v>
      </c>
      <c r="B59" s="86">
        <v>3</v>
      </c>
      <c r="C59" s="121">
        <v>0.004166439765215925</v>
      </c>
      <c r="D59" s="86" t="s">
        <v>1243</v>
      </c>
      <c r="E59" s="86" t="b">
        <v>0</v>
      </c>
      <c r="F59" s="86" t="b">
        <v>0</v>
      </c>
      <c r="G59" s="86" t="b">
        <v>0</v>
      </c>
    </row>
    <row r="60" spans="1:7" ht="15">
      <c r="A60" s="86" t="s">
        <v>1189</v>
      </c>
      <c r="B60" s="86">
        <v>3</v>
      </c>
      <c r="C60" s="121">
        <v>0.004166439765215925</v>
      </c>
      <c r="D60" s="86" t="s">
        <v>1243</v>
      </c>
      <c r="E60" s="86" t="b">
        <v>0</v>
      </c>
      <c r="F60" s="86" t="b">
        <v>0</v>
      </c>
      <c r="G60" s="86" t="b">
        <v>0</v>
      </c>
    </row>
    <row r="61" spans="1:7" ht="15">
      <c r="A61" s="86" t="s">
        <v>1190</v>
      </c>
      <c r="B61" s="86">
        <v>3</v>
      </c>
      <c r="C61" s="121">
        <v>0.004166439765215925</v>
      </c>
      <c r="D61" s="86" t="s">
        <v>1243</v>
      </c>
      <c r="E61" s="86" t="b">
        <v>0</v>
      </c>
      <c r="F61" s="86" t="b">
        <v>0</v>
      </c>
      <c r="G61" s="86" t="b">
        <v>0</v>
      </c>
    </row>
    <row r="62" spans="1:7" ht="15">
      <c r="A62" s="86" t="s">
        <v>1191</v>
      </c>
      <c r="B62" s="86">
        <v>3</v>
      </c>
      <c r="C62" s="121">
        <v>0.004166439765215925</v>
      </c>
      <c r="D62" s="86" t="s">
        <v>1243</v>
      </c>
      <c r="E62" s="86" t="b">
        <v>1</v>
      </c>
      <c r="F62" s="86" t="b">
        <v>0</v>
      </c>
      <c r="G62" s="86" t="b">
        <v>0</v>
      </c>
    </row>
    <row r="63" spans="1:7" ht="15">
      <c r="A63" s="86" t="s">
        <v>1192</v>
      </c>
      <c r="B63" s="86">
        <v>3</v>
      </c>
      <c r="C63" s="121">
        <v>0.004166439765215925</v>
      </c>
      <c r="D63" s="86" t="s">
        <v>1243</v>
      </c>
      <c r="E63" s="86" t="b">
        <v>0</v>
      </c>
      <c r="F63" s="86" t="b">
        <v>0</v>
      </c>
      <c r="G63" s="86" t="b">
        <v>0</v>
      </c>
    </row>
    <row r="64" spans="1:7" ht="15">
      <c r="A64" s="86" t="s">
        <v>1193</v>
      </c>
      <c r="B64" s="86">
        <v>3</v>
      </c>
      <c r="C64" s="121">
        <v>0.004166439765215925</v>
      </c>
      <c r="D64" s="86" t="s">
        <v>1243</v>
      </c>
      <c r="E64" s="86" t="b">
        <v>0</v>
      </c>
      <c r="F64" s="86" t="b">
        <v>0</v>
      </c>
      <c r="G64" s="86" t="b">
        <v>0</v>
      </c>
    </row>
    <row r="65" spans="1:7" ht="15">
      <c r="A65" s="86" t="s">
        <v>1194</v>
      </c>
      <c r="B65" s="86">
        <v>3</v>
      </c>
      <c r="C65" s="121">
        <v>0.004166439765215925</v>
      </c>
      <c r="D65" s="86" t="s">
        <v>1243</v>
      </c>
      <c r="E65" s="86" t="b">
        <v>0</v>
      </c>
      <c r="F65" s="86" t="b">
        <v>0</v>
      </c>
      <c r="G65" s="86" t="b">
        <v>0</v>
      </c>
    </row>
    <row r="66" spans="1:7" ht="15">
      <c r="A66" s="86" t="s">
        <v>1195</v>
      </c>
      <c r="B66" s="86">
        <v>3</v>
      </c>
      <c r="C66" s="121">
        <v>0.004166439765215925</v>
      </c>
      <c r="D66" s="86" t="s">
        <v>1243</v>
      </c>
      <c r="E66" s="86" t="b">
        <v>0</v>
      </c>
      <c r="F66" s="86" t="b">
        <v>0</v>
      </c>
      <c r="G66" s="86" t="b">
        <v>0</v>
      </c>
    </row>
    <row r="67" spans="1:7" ht="15">
      <c r="A67" s="86" t="s">
        <v>1196</v>
      </c>
      <c r="B67" s="86">
        <v>3</v>
      </c>
      <c r="C67" s="121">
        <v>0.004166439765215925</v>
      </c>
      <c r="D67" s="86" t="s">
        <v>1243</v>
      </c>
      <c r="E67" s="86" t="b">
        <v>0</v>
      </c>
      <c r="F67" s="86" t="b">
        <v>0</v>
      </c>
      <c r="G67" s="86" t="b">
        <v>0</v>
      </c>
    </row>
    <row r="68" spans="1:7" ht="15">
      <c r="A68" s="86" t="s">
        <v>1197</v>
      </c>
      <c r="B68" s="86">
        <v>3</v>
      </c>
      <c r="C68" s="121">
        <v>0.004166439765215925</v>
      </c>
      <c r="D68" s="86" t="s">
        <v>1243</v>
      </c>
      <c r="E68" s="86" t="b">
        <v>0</v>
      </c>
      <c r="F68" s="86" t="b">
        <v>0</v>
      </c>
      <c r="G68" s="86" t="b">
        <v>0</v>
      </c>
    </row>
    <row r="69" spans="1:7" ht="15">
      <c r="A69" s="86" t="s">
        <v>1198</v>
      </c>
      <c r="B69" s="86">
        <v>3</v>
      </c>
      <c r="C69" s="121">
        <v>0.004166439765215925</v>
      </c>
      <c r="D69" s="86" t="s">
        <v>1243</v>
      </c>
      <c r="E69" s="86" t="b">
        <v>0</v>
      </c>
      <c r="F69" s="86" t="b">
        <v>0</v>
      </c>
      <c r="G69" s="86" t="b">
        <v>0</v>
      </c>
    </row>
    <row r="70" spans="1:7" ht="15">
      <c r="A70" s="86" t="s">
        <v>1199</v>
      </c>
      <c r="B70" s="86">
        <v>2</v>
      </c>
      <c r="C70" s="121">
        <v>0.0032124197423802005</v>
      </c>
      <c r="D70" s="86" t="s">
        <v>1243</v>
      </c>
      <c r="E70" s="86" t="b">
        <v>0</v>
      </c>
      <c r="F70" s="86" t="b">
        <v>0</v>
      </c>
      <c r="G70" s="86" t="b">
        <v>0</v>
      </c>
    </row>
    <row r="71" spans="1:7" ht="15">
      <c r="A71" s="86" t="s">
        <v>1200</v>
      </c>
      <c r="B71" s="86">
        <v>2</v>
      </c>
      <c r="C71" s="121">
        <v>0.0032124197423802005</v>
      </c>
      <c r="D71" s="86" t="s">
        <v>1243</v>
      </c>
      <c r="E71" s="86" t="b">
        <v>0</v>
      </c>
      <c r="F71" s="86" t="b">
        <v>1</v>
      </c>
      <c r="G71" s="86" t="b">
        <v>0</v>
      </c>
    </row>
    <row r="72" spans="1:7" ht="15">
      <c r="A72" s="86" t="s">
        <v>1201</v>
      </c>
      <c r="B72" s="86">
        <v>2</v>
      </c>
      <c r="C72" s="121">
        <v>0.0032124197423802005</v>
      </c>
      <c r="D72" s="86" t="s">
        <v>1243</v>
      </c>
      <c r="E72" s="86" t="b">
        <v>0</v>
      </c>
      <c r="F72" s="86" t="b">
        <v>0</v>
      </c>
      <c r="G72" s="86" t="b">
        <v>0</v>
      </c>
    </row>
    <row r="73" spans="1:7" ht="15">
      <c r="A73" s="86" t="s">
        <v>1202</v>
      </c>
      <c r="B73" s="86">
        <v>2</v>
      </c>
      <c r="C73" s="121">
        <v>0.0032124197423802005</v>
      </c>
      <c r="D73" s="86" t="s">
        <v>1243</v>
      </c>
      <c r="E73" s="86" t="b">
        <v>0</v>
      </c>
      <c r="F73" s="86" t="b">
        <v>0</v>
      </c>
      <c r="G73" s="86" t="b">
        <v>0</v>
      </c>
    </row>
    <row r="74" spans="1:7" ht="15">
      <c r="A74" s="86" t="s">
        <v>1203</v>
      </c>
      <c r="B74" s="86">
        <v>2</v>
      </c>
      <c r="C74" s="121">
        <v>0.0032124197423802005</v>
      </c>
      <c r="D74" s="86" t="s">
        <v>1243</v>
      </c>
      <c r="E74" s="86" t="b">
        <v>0</v>
      </c>
      <c r="F74" s="86" t="b">
        <v>0</v>
      </c>
      <c r="G74" s="86" t="b">
        <v>0</v>
      </c>
    </row>
    <row r="75" spans="1:7" ht="15">
      <c r="A75" s="86" t="s">
        <v>1204</v>
      </c>
      <c r="B75" s="86">
        <v>2</v>
      </c>
      <c r="C75" s="121">
        <v>0.0032124197423802005</v>
      </c>
      <c r="D75" s="86" t="s">
        <v>1243</v>
      </c>
      <c r="E75" s="86" t="b">
        <v>0</v>
      </c>
      <c r="F75" s="86" t="b">
        <v>0</v>
      </c>
      <c r="G75" s="86" t="b">
        <v>0</v>
      </c>
    </row>
    <row r="76" spans="1:7" ht="15">
      <c r="A76" s="86" t="s">
        <v>1205</v>
      </c>
      <c r="B76" s="86">
        <v>2</v>
      </c>
      <c r="C76" s="121">
        <v>0.0032124197423802005</v>
      </c>
      <c r="D76" s="86" t="s">
        <v>1243</v>
      </c>
      <c r="E76" s="86" t="b">
        <v>0</v>
      </c>
      <c r="F76" s="86" t="b">
        <v>0</v>
      </c>
      <c r="G76" s="86" t="b">
        <v>0</v>
      </c>
    </row>
    <row r="77" spans="1:7" ht="15">
      <c r="A77" s="86" t="s">
        <v>1206</v>
      </c>
      <c r="B77" s="86">
        <v>2</v>
      </c>
      <c r="C77" s="121">
        <v>0.0032124197423802005</v>
      </c>
      <c r="D77" s="86" t="s">
        <v>1243</v>
      </c>
      <c r="E77" s="86" t="b">
        <v>0</v>
      </c>
      <c r="F77" s="86" t="b">
        <v>0</v>
      </c>
      <c r="G77" s="86" t="b">
        <v>0</v>
      </c>
    </row>
    <row r="78" spans="1:7" ht="15">
      <c r="A78" s="86" t="s">
        <v>1207</v>
      </c>
      <c r="B78" s="86">
        <v>2</v>
      </c>
      <c r="C78" s="121">
        <v>0.0032124197423802005</v>
      </c>
      <c r="D78" s="86" t="s">
        <v>1243</v>
      </c>
      <c r="E78" s="86" t="b">
        <v>0</v>
      </c>
      <c r="F78" s="86" t="b">
        <v>0</v>
      </c>
      <c r="G78" s="86" t="b">
        <v>0</v>
      </c>
    </row>
    <row r="79" spans="1:7" ht="15">
      <c r="A79" s="86" t="s">
        <v>1208</v>
      </c>
      <c r="B79" s="86">
        <v>2</v>
      </c>
      <c r="C79" s="121">
        <v>0.0032124197423802005</v>
      </c>
      <c r="D79" s="86" t="s">
        <v>1243</v>
      </c>
      <c r="E79" s="86" t="b">
        <v>0</v>
      </c>
      <c r="F79" s="86" t="b">
        <v>0</v>
      </c>
      <c r="G79" s="86" t="b">
        <v>0</v>
      </c>
    </row>
    <row r="80" spans="1:7" ht="15">
      <c r="A80" s="86" t="s">
        <v>258</v>
      </c>
      <c r="B80" s="86">
        <v>2</v>
      </c>
      <c r="C80" s="121">
        <v>0.0032124197423802005</v>
      </c>
      <c r="D80" s="86" t="s">
        <v>1243</v>
      </c>
      <c r="E80" s="86" t="b">
        <v>0</v>
      </c>
      <c r="F80" s="86" t="b">
        <v>0</v>
      </c>
      <c r="G80" s="86" t="b">
        <v>0</v>
      </c>
    </row>
    <row r="81" spans="1:7" ht="15">
      <c r="A81" s="86" t="s">
        <v>257</v>
      </c>
      <c r="B81" s="86">
        <v>2</v>
      </c>
      <c r="C81" s="121">
        <v>0.0032124197423802005</v>
      </c>
      <c r="D81" s="86" t="s">
        <v>1243</v>
      </c>
      <c r="E81" s="86" t="b">
        <v>0</v>
      </c>
      <c r="F81" s="86" t="b">
        <v>0</v>
      </c>
      <c r="G81" s="86" t="b">
        <v>0</v>
      </c>
    </row>
    <row r="82" spans="1:7" ht="15">
      <c r="A82" s="86" t="s">
        <v>1209</v>
      </c>
      <c r="B82" s="86">
        <v>2</v>
      </c>
      <c r="C82" s="121">
        <v>0.0032124197423802005</v>
      </c>
      <c r="D82" s="86" t="s">
        <v>1243</v>
      </c>
      <c r="E82" s="86" t="b">
        <v>0</v>
      </c>
      <c r="F82" s="86" t="b">
        <v>0</v>
      </c>
      <c r="G82" s="86" t="b">
        <v>0</v>
      </c>
    </row>
    <row r="83" spans="1:7" ht="15">
      <c r="A83" s="86" t="s">
        <v>1210</v>
      </c>
      <c r="B83" s="86">
        <v>2</v>
      </c>
      <c r="C83" s="121">
        <v>0.0032124197423802005</v>
      </c>
      <c r="D83" s="86" t="s">
        <v>1243</v>
      </c>
      <c r="E83" s="86" t="b">
        <v>0</v>
      </c>
      <c r="F83" s="86" t="b">
        <v>0</v>
      </c>
      <c r="G83" s="86" t="b">
        <v>0</v>
      </c>
    </row>
    <row r="84" spans="1:7" ht="15">
      <c r="A84" s="86" t="s">
        <v>1211</v>
      </c>
      <c r="B84" s="86">
        <v>2</v>
      </c>
      <c r="C84" s="121">
        <v>0.0032124197423802005</v>
      </c>
      <c r="D84" s="86" t="s">
        <v>1243</v>
      </c>
      <c r="E84" s="86" t="b">
        <v>0</v>
      </c>
      <c r="F84" s="86" t="b">
        <v>0</v>
      </c>
      <c r="G84" s="86" t="b">
        <v>0</v>
      </c>
    </row>
    <row r="85" spans="1:7" ht="15">
      <c r="A85" s="86" t="s">
        <v>1212</v>
      </c>
      <c r="B85" s="86">
        <v>2</v>
      </c>
      <c r="C85" s="121">
        <v>0.0032124197423802005</v>
      </c>
      <c r="D85" s="86" t="s">
        <v>1243</v>
      </c>
      <c r="E85" s="86" t="b">
        <v>0</v>
      </c>
      <c r="F85" s="86" t="b">
        <v>0</v>
      </c>
      <c r="G85" s="86" t="b">
        <v>0</v>
      </c>
    </row>
    <row r="86" spans="1:7" ht="15">
      <c r="A86" s="86" t="s">
        <v>997</v>
      </c>
      <c r="B86" s="86">
        <v>2</v>
      </c>
      <c r="C86" s="121">
        <v>0.003955703682291265</v>
      </c>
      <c r="D86" s="86" t="s">
        <v>1243</v>
      </c>
      <c r="E86" s="86" t="b">
        <v>0</v>
      </c>
      <c r="F86" s="86" t="b">
        <v>0</v>
      </c>
      <c r="G86" s="86" t="b">
        <v>0</v>
      </c>
    </row>
    <row r="87" spans="1:7" ht="15">
      <c r="A87" s="86" t="s">
        <v>998</v>
      </c>
      <c r="B87" s="86">
        <v>2</v>
      </c>
      <c r="C87" s="121">
        <v>0.003955703682291265</v>
      </c>
      <c r="D87" s="86" t="s">
        <v>1243</v>
      </c>
      <c r="E87" s="86" t="b">
        <v>0</v>
      </c>
      <c r="F87" s="86" t="b">
        <v>0</v>
      </c>
      <c r="G87" s="86" t="b">
        <v>0</v>
      </c>
    </row>
    <row r="88" spans="1:7" ht="15">
      <c r="A88" s="86" t="s">
        <v>995</v>
      </c>
      <c r="B88" s="86">
        <v>2</v>
      </c>
      <c r="C88" s="121">
        <v>0.0032124197423802005</v>
      </c>
      <c r="D88" s="86" t="s">
        <v>1243</v>
      </c>
      <c r="E88" s="86" t="b">
        <v>1</v>
      </c>
      <c r="F88" s="86" t="b">
        <v>0</v>
      </c>
      <c r="G88" s="86" t="b">
        <v>0</v>
      </c>
    </row>
    <row r="89" spans="1:7" ht="15">
      <c r="A89" s="86" t="s">
        <v>234</v>
      </c>
      <c r="B89" s="86">
        <v>2</v>
      </c>
      <c r="C89" s="121">
        <v>0.0032124197423802005</v>
      </c>
      <c r="D89" s="86" t="s">
        <v>1243</v>
      </c>
      <c r="E89" s="86" t="b">
        <v>0</v>
      </c>
      <c r="F89" s="86" t="b">
        <v>0</v>
      </c>
      <c r="G89" s="86" t="b">
        <v>0</v>
      </c>
    </row>
    <row r="90" spans="1:7" ht="15">
      <c r="A90" s="86" t="s">
        <v>256</v>
      </c>
      <c r="B90" s="86">
        <v>2</v>
      </c>
      <c r="C90" s="121">
        <v>0.0032124197423802005</v>
      </c>
      <c r="D90" s="86" t="s">
        <v>1243</v>
      </c>
      <c r="E90" s="86" t="b">
        <v>0</v>
      </c>
      <c r="F90" s="86" t="b">
        <v>0</v>
      </c>
      <c r="G90" s="86" t="b">
        <v>0</v>
      </c>
    </row>
    <row r="91" spans="1:7" ht="15">
      <c r="A91" s="86" t="s">
        <v>237</v>
      </c>
      <c r="B91" s="86">
        <v>2</v>
      </c>
      <c r="C91" s="121">
        <v>0.0032124197423802005</v>
      </c>
      <c r="D91" s="86" t="s">
        <v>1243</v>
      </c>
      <c r="E91" s="86" t="b">
        <v>0</v>
      </c>
      <c r="F91" s="86" t="b">
        <v>0</v>
      </c>
      <c r="G91" s="86" t="b">
        <v>0</v>
      </c>
    </row>
    <row r="92" spans="1:7" ht="15">
      <c r="A92" s="86" t="s">
        <v>241</v>
      </c>
      <c r="B92" s="86">
        <v>2</v>
      </c>
      <c r="C92" s="121">
        <v>0.0032124197423802005</v>
      </c>
      <c r="D92" s="86" t="s">
        <v>1243</v>
      </c>
      <c r="E92" s="86" t="b">
        <v>0</v>
      </c>
      <c r="F92" s="86" t="b">
        <v>0</v>
      </c>
      <c r="G92" s="86" t="b">
        <v>0</v>
      </c>
    </row>
    <row r="93" spans="1:7" ht="15">
      <c r="A93" s="86" t="s">
        <v>236</v>
      </c>
      <c r="B93" s="86">
        <v>2</v>
      </c>
      <c r="C93" s="121">
        <v>0.0032124197423802005</v>
      </c>
      <c r="D93" s="86" t="s">
        <v>1243</v>
      </c>
      <c r="E93" s="86" t="b">
        <v>0</v>
      </c>
      <c r="F93" s="86" t="b">
        <v>0</v>
      </c>
      <c r="G93" s="86" t="b">
        <v>0</v>
      </c>
    </row>
    <row r="94" spans="1:7" ht="15">
      <c r="A94" s="86" t="s">
        <v>255</v>
      </c>
      <c r="B94" s="86">
        <v>2</v>
      </c>
      <c r="C94" s="121">
        <v>0.0032124197423802005</v>
      </c>
      <c r="D94" s="86" t="s">
        <v>1243</v>
      </c>
      <c r="E94" s="86" t="b">
        <v>0</v>
      </c>
      <c r="F94" s="86" t="b">
        <v>0</v>
      </c>
      <c r="G94" s="86" t="b">
        <v>0</v>
      </c>
    </row>
    <row r="95" spans="1:7" ht="15">
      <c r="A95" s="86" t="s">
        <v>254</v>
      </c>
      <c r="B95" s="86">
        <v>2</v>
      </c>
      <c r="C95" s="121">
        <v>0.0032124197423802005</v>
      </c>
      <c r="D95" s="86" t="s">
        <v>1243</v>
      </c>
      <c r="E95" s="86" t="b">
        <v>0</v>
      </c>
      <c r="F95" s="86" t="b">
        <v>0</v>
      </c>
      <c r="G95" s="86" t="b">
        <v>0</v>
      </c>
    </row>
    <row r="96" spans="1:7" ht="15">
      <c r="A96" s="86" t="s">
        <v>1213</v>
      </c>
      <c r="B96" s="86">
        <v>2</v>
      </c>
      <c r="C96" s="121">
        <v>0.0032124197423802005</v>
      </c>
      <c r="D96" s="86" t="s">
        <v>1243</v>
      </c>
      <c r="E96" s="86" t="b">
        <v>0</v>
      </c>
      <c r="F96" s="86" t="b">
        <v>0</v>
      </c>
      <c r="G96" s="86" t="b">
        <v>0</v>
      </c>
    </row>
    <row r="97" spans="1:7" ht="15">
      <c r="A97" s="86" t="s">
        <v>1214</v>
      </c>
      <c r="B97" s="86">
        <v>2</v>
      </c>
      <c r="C97" s="121">
        <v>0.0032124197423802005</v>
      </c>
      <c r="D97" s="86" t="s">
        <v>1243</v>
      </c>
      <c r="E97" s="86" t="b">
        <v>0</v>
      </c>
      <c r="F97" s="86" t="b">
        <v>0</v>
      </c>
      <c r="G97" s="86" t="b">
        <v>0</v>
      </c>
    </row>
    <row r="98" spans="1:7" ht="15">
      <c r="A98" s="86" t="s">
        <v>1215</v>
      </c>
      <c r="B98" s="86">
        <v>2</v>
      </c>
      <c r="C98" s="121">
        <v>0.0032124197423802005</v>
      </c>
      <c r="D98" s="86" t="s">
        <v>1243</v>
      </c>
      <c r="E98" s="86" t="b">
        <v>0</v>
      </c>
      <c r="F98" s="86" t="b">
        <v>0</v>
      </c>
      <c r="G98" s="86" t="b">
        <v>0</v>
      </c>
    </row>
    <row r="99" spans="1:7" ht="15">
      <c r="A99" s="86" t="s">
        <v>1216</v>
      </c>
      <c r="B99" s="86">
        <v>2</v>
      </c>
      <c r="C99" s="121">
        <v>0.0032124197423802005</v>
      </c>
      <c r="D99" s="86" t="s">
        <v>1243</v>
      </c>
      <c r="E99" s="86" t="b">
        <v>0</v>
      </c>
      <c r="F99" s="86" t="b">
        <v>0</v>
      </c>
      <c r="G99" s="86" t="b">
        <v>0</v>
      </c>
    </row>
    <row r="100" spans="1:7" ht="15">
      <c r="A100" s="86" t="s">
        <v>1217</v>
      </c>
      <c r="B100" s="86">
        <v>2</v>
      </c>
      <c r="C100" s="121">
        <v>0.0032124197423802005</v>
      </c>
      <c r="D100" s="86" t="s">
        <v>1243</v>
      </c>
      <c r="E100" s="86" t="b">
        <v>0</v>
      </c>
      <c r="F100" s="86" t="b">
        <v>0</v>
      </c>
      <c r="G100" s="86" t="b">
        <v>0</v>
      </c>
    </row>
    <row r="101" spans="1:7" ht="15">
      <c r="A101" s="86" t="s">
        <v>1218</v>
      </c>
      <c r="B101" s="86">
        <v>2</v>
      </c>
      <c r="C101" s="121">
        <v>0.0032124197423802005</v>
      </c>
      <c r="D101" s="86" t="s">
        <v>1243</v>
      </c>
      <c r="E101" s="86" t="b">
        <v>0</v>
      </c>
      <c r="F101" s="86" t="b">
        <v>0</v>
      </c>
      <c r="G101" s="86" t="b">
        <v>0</v>
      </c>
    </row>
    <row r="102" spans="1:7" ht="15">
      <c r="A102" s="86" t="s">
        <v>1000</v>
      </c>
      <c r="B102" s="86">
        <v>2</v>
      </c>
      <c r="C102" s="121">
        <v>0.0032124197423802005</v>
      </c>
      <c r="D102" s="86" t="s">
        <v>1243</v>
      </c>
      <c r="E102" s="86" t="b">
        <v>0</v>
      </c>
      <c r="F102" s="86" t="b">
        <v>0</v>
      </c>
      <c r="G102" s="86" t="b">
        <v>0</v>
      </c>
    </row>
    <row r="103" spans="1:7" ht="15">
      <c r="A103" s="86" t="s">
        <v>1001</v>
      </c>
      <c r="B103" s="86">
        <v>2</v>
      </c>
      <c r="C103" s="121">
        <v>0.0032124197423802005</v>
      </c>
      <c r="D103" s="86" t="s">
        <v>1243</v>
      </c>
      <c r="E103" s="86" t="b">
        <v>0</v>
      </c>
      <c r="F103" s="86" t="b">
        <v>0</v>
      </c>
      <c r="G103" s="86" t="b">
        <v>0</v>
      </c>
    </row>
    <row r="104" spans="1:7" ht="15">
      <c r="A104" s="86" t="s">
        <v>1002</v>
      </c>
      <c r="B104" s="86">
        <v>2</v>
      </c>
      <c r="C104" s="121">
        <v>0.0032124197423802005</v>
      </c>
      <c r="D104" s="86" t="s">
        <v>1243</v>
      </c>
      <c r="E104" s="86" t="b">
        <v>0</v>
      </c>
      <c r="F104" s="86" t="b">
        <v>0</v>
      </c>
      <c r="G104" s="86" t="b">
        <v>0</v>
      </c>
    </row>
    <row r="105" spans="1:7" ht="15">
      <c r="A105" s="86" t="s">
        <v>1003</v>
      </c>
      <c r="B105" s="86">
        <v>2</v>
      </c>
      <c r="C105" s="121">
        <v>0.0032124197423802005</v>
      </c>
      <c r="D105" s="86" t="s">
        <v>1243</v>
      </c>
      <c r="E105" s="86" t="b">
        <v>0</v>
      </c>
      <c r="F105" s="86" t="b">
        <v>0</v>
      </c>
      <c r="G105" s="86" t="b">
        <v>0</v>
      </c>
    </row>
    <row r="106" spans="1:7" ht="15">
      <c r="A106" s="86" t="s">
        <v>1004</v>
      </c>
      <c r="B106" s="86">
        <v>2</v>
      </c>
      <c r="C106" s="121">
        <v>0.0032124197423802005</v>
      </c>
      <c r="D106" s="86" t="s">
        <v>1243</v>
      </c>
      <c r="E106" s="86" t="b">
        <v>0</v>
      </c>
      <c r="F106" s="86" t="b">
        <v>0</v>
      </c>
      <c r="G106" s="86" t="b">
        <v>0</v>
      </c>
    </row>
    <row r="107" spans="1:7" ht="15">
      <c r="A107" s="86" t="s">
        <v>1005</v>
      </c>
      <c r="B107" s="86">
        <v>2</v>
      </c>
      <c r="C107" s="121">
        <v>0.0032124197423802005</v>
      </c>
      <c r="D107" s="86" t="s">
        <v>1243</v>
      </c>
      <c r="E107" s="86" t="b">
        <v>0</v>
      </c>
      <c r="F107" s="86" t="b">
        <v>0</v>
      </c>
      <c r="G107" s="86" t="b">
        <v>0</v>
      </c>
    </row>
    <row r="108" spans="1:7" ht="15">
      <c r="A108" s="86" t="s">
        <v>1006</v>
      </c>
      <c r="B108" s="86">
        <v>2</v>
      </c>
      <c r="C108" s="121">
        <v>0.0032124197423802005</v>
      </c>
      <c r="D108" s="86" t="s">
        <v>1243</v>
      </c>
      <c r="E108" s="86" t="b">
        <v>0</v>
      </c>
      <c r="F108" s="86" t="b">
        <v>0</v>
      </c>
      <c r="G108" s="86" t="b">
        <v>0</v>
      </c>
    </row>
    <row r="109" spans="1:7" ht="15">
      <c r="A109" s="86" t="s">
        <v>953</v>
      </c>
      <c r="B109" s="86">
        <v>2</v>
      </c>
      <c r="C109" s="121">
        <v>0.0032124197423802005</v>
      </c>
      <c r="D109" s="86" t="s">
        <v>1243</v>
      </c>
      <c r="E109" s="86" t="b">
        <v>0</v>
      </c>
      <c r="F109" s="86" t="b">
        <v>0</v>
      </c>
      <c r="G109" s="86" t="b">
        <v>0</v>
      </c>
    </row>
    <row r="110" spans="1:7" ht="15">
      <c r="A110" s="86" t="s">
        <v>1219</v>
      </c>
      <c r="B110" s="86">
        <v>2</v>
      </c>
      <c r="C110" s="121">
        <v>0.0032124197423802005</v>
      </c>
      <c r="D110" s="86" t="s">
        <v>1243</v>
      </c>
      <c r="E110" s="86" t="b">
        <v>0</v>
      </c>
      <c r="F110" s="86" t="b">
        <v>0</v>
      </c>
      <c r="G110" s="86" t="b">
        <v>0</v>
      </c>
    </row>
    <row r="111" spans="1:7" ht="15">
      <c r="A111" s="86" t="s">
        <v>1220</v>
      </c>
      <c r="B111" s="86">
        <v>2</v>
      </c>
      <c r="C111" s="121">
        <v>0.0032124197423802005</v>
      </c>
      <c r="D111" s="86" t="s">
        <v>1243</v>
      </c>
      <c r="E111" s="86" t="b">
        <v>0</v>
      </c>
      <c r="F111" s="86" t="b">
        <v>0</v>
      </c>
      <c r="G111" s="86" t="b">
        <v>0</v>
      </c>
    </row>
    <row r="112" spans="1:7" ht="15">
      <c r="A112" s="86" t="s">
        <v>1221</v>
      </c>
      <c r="B112" s="86">
        <v>2</v>
      </c>
      <c r="C112" s="121">
        <v>0.0032124197423802005</v>
      </c>
      <c r="D112" s="86" t="s">
        <v>1243</v>
      </c>
      <c r="E112" s="86" t="b">
        <v>0</v>
      </c>
      <c r="F112" s="86" t="b">
        <v>0</v>
      </c>
      <c r="G112" s="86" t="b">
        <v>0</v>
      </c>
    </row>
    <row r="113" spans="1:7" ht="15">
      <c r="A113" s="86" t="s">
        <v>1222</v>
      </c>
      <c r="B113" s="86">
        <v>2</v>
      </c>
      <c r="C113" s="121">
        <v>0.0032124197423802005</v>
      </c>
      <c r="D113" s="86" t="s">
        <v>1243</v>
      </c>
      <c r="E113" s="86" t="b">
        <v>0</v>
      </c>
      <c r="F113" s="86" t="b">
        <v>0</v>
      </c>
      <c r="G113" s="86" t="b">
        <v>0</v>
      </c>
    </row>
    <row r="114" spans="1:7" ht="15">
      <c r="A114" s="86" t="s">
        <v>1223</v>
      </c>
      <c r="B114" s="86">
        <v>2</v>
      </c>
      <c r="C114" s="121">
        <v>0.0032124197423802005</v>
      </c>
      <c r="D114" s="86" t="s">
        <v>1243</v>
      </c>
      <c r="E114" s="86" t="b">
        <v>0</v>
      </c>
      <c r="F114" s="86" t="b">
        <v>0</v>
      </c>
      <c r="G114" s="86" t="b">
        <v>0</v>
      </c>
    </row>
    <row r="115" spans="1:7" ht="15">
      <c r="A115" s="86" t="s">
        <v>1224</v>
      </c>
      <c r="B115" s="86">
        <v>2</v>
      </c>
      <c r="C115" s="121">
        <v>0.0032124197423802005</v>
      </c>
      <c r="D115" s="86" t="s">
        <v>1243</v>
      </c>
      <c r="E115" s="86" t="b">
        <v>0</v>
      </c>
      <c r="F115" s="86" t="b">
        <v>0</v>
      </c>
      <c r="G115" s="86" t="b">
        <v>0</v>
      </c>
    </row>
    <row r="116" spans="1:7" ht="15">
      <c r="A116" s="86" t="s">
        <v>1225</v>
      </c>
      <c r="B116" s="86">
        <v>2</v>
      </c>
      <c r="C116" s="121">
        <v>0.0032124197423802005</v>
      </c>
      <c r="D116" s="86" t="s">
        <v>1243</v>
      </c>
      <c r="E116" s="86" t="b">
        <v>0</v>
      </c>
      <c r="F116" s="86" t="b">
        <v>0</v>
      </c>
      <c r="G116" s="86" t="b">
        <v>0</v>
      </c>
    </row>
    <row r="117" spans="1:7" ht="15">
      <c r="A117" s="86" t="s">
        <v>1226</v>
      </c>
      <c r="B117" s="86">
        <v>2</v>
      </c>
      <c r="C117" s="121">
        <v>0.0032124197423802005</v>
      </c>
      <c r="D117" s="86" t="s">
        <v>1243</v>
      </c>
      <c r="E117" s="86" t="b">
        <v>0</v>
      </c>
      <c r="F117" s="86" t="b">
        <v>0</v>
      </c>
      <c r="G117" s="86" t="b">
        <v>0</v>
      </c>
    </row>
    <row r="118" spans="1:7" ht="15">
      <c r="A118" s="86" t="s">
        <v>1227</v>
      </c>
      <c r="B118" s="86">
        <v>2</v>
      </c>
      <c r="C118" s="121">
        <v>0.0032124197423802005</v>
      </c>
      <c r="D118" s="86" t="s">
        <v>1243</v>
      </c>
      <c r="E118" s="86" t="b">
        <v>0</v>
      </c>
      <c r="F118" s="86" t="b">
        <v>0</v>
      </c>
      <c r="G118" s="86" t="b">
        <v>0</v>
      </c>
    </row>
    <row r="119" spans="1:7" ht="15">
      <c r="A119" s="86" t="s">
        <v>1228</v>
      </c>
      <c r="B119" s="86">
        <v>2</v>
      </c>
      <c r="C119" s="121">
        <v>0.0032124197423802005</v>
      </c>
      <c r="D119" s="86" t="s">
        <v>1243</v>
      </c>
      <c r="E119" s="86" t="b">
        <v>0</v>
      </c>
      <c r="F119" s="86" t="b">
        <v>0</v>
      </c>
      <c r="G119" s="86" t="b">
        <v>0</v>
      </c>
    </row>
    <row r="120" spans="1:7" ht="15">
      <c r="A120" s="86" t="s">
        <v>1229</v>
      </c>
      <c r="B120" s="86">
        <v>2</v>
      </c>
      <c r="C120" s="121">
        <v>0.0032124197423802005</v>
      </c>
      <c r="D120" s="86" t="s">
        <v>1243</v>
      </c>
      <c r="E120" s="86" t="b">
        <v>0</v>
      </c>
      <c r="F120" s="86" t="b">
        <v>0</v>
      </c>
      <c r="G120" s="86" t="b">
        <v>0</v>
      </c>
    </row>
    <row r="121" spans="1:7" ht="15">
      <c r="A121" s="86" t="s">
        <v>1230</v>
      </c>
      <c r="B121" s="86">
        <v>2</v>
      </c>
      <c r="C121" s="121">
        <v>0.0032124197423802005</v>
      </c>
      <c r="D121" s="86" t="s">
        <v>1243</v>
      </c>
      <c r="E121" s="86" t="b">
        <v>0</v>
      </c>
      <c r="F121" s="86" t="b">
        <v>0</v>
      </c>
      <c r="G121" s="86" t="b">
        <v>0</v>
      </c>
    </row>
    <row r="122" spans="1:7" ht="15">
      <c r="A122" s="86" t="s">
        <v>1231</v>
      </c>
      <c r="B122" s="86">
        <v>2</v>
      </c>
      <c r="C122" s="121">
        <v>0.0032124197423802005</v>
      </c>
      <c r="D122" s="86" t="s">
        <v>1243</v>
      </c>
      <c r="E122" s="86" t="b">
        <v>0</v>
      </c>
      <c r="F122" s="86" t="b">
        <v>0</v>
      </c>
      <c r="G122" s="86" t="b">
        <v>0</v>
      </c>
    </row>
    <row r="123" spans="1:7" ht="15">
      <c r="A123" s="86" t="s">
        <v>1232</v>
      </c>
      <c r="B123" s="86">
        <v>2</v>
      </c>
      <c r="C123" s="121">
        <v>0.0032124197423802005</v>
      </c>
      <c r="D123" s="86" t="s">
        <v>1243</v>
      </c>
      <c r="E123" s="86" t="b">
        <v>0</v>
      </c>
      <c r="F123" s="86" t="b">
        <v>0</v>
      </c>
      <c r="G123" s="86" t="b">
        <v>0</v>
      </c>
    </row>
    <row r="124" spans="1:7" ht="15">
      <c r="A124" s="86" t="s">
        <v>1233</v>
      </c>
      <c r="B124" s="86">
        <v>2</v>
      </c>
      <c r="C124" s="121">
        <v>0.0032124197423802005</v>
      </c>
      <c r="D124" s="86" t="s">
        <v>1243</v>
      </c>
      <c r="E124" s="86" t="b">
        <v>0</v>
      </c>
      <c r="F124" s="86" t="b">
        <v>0</v>
      </c>
      <c r="G124" s="86" t="b">
        <v>0</v>
      </c>
    </row>
    <row r="125" spans="1:7" ht="15">
      <c r="A125" s="86" t="s">
        <v>1234</v>
      </c>
      <c r="B125" s="86">
        <v>2</v>
      </c>
      <c r="C125" s="121">
        <v>0.0032124197423802005</v>
      </c>
      <c r="D125" s="86" t="s">
        <v>1243</v>
      </c>
      <c r="E125" s="86" t="b">
        <v>0</v>
      </c>
      <c r="F125" s="86" t="b">
        <v>0</v>
      </c>
      <c r="G125" s="86" t="b">
        <v>0</v>
      </c>
    </row>
    <row r="126" spans="1:7" ht="15">
      <c r="A126" s="86" t="s">
        <v>1235</v>
      </c>
      <c r="B126" s="86">
        <v>2</v>
      </c>
      <c r="C126" s="121">
        <v>0.0032124197423802005</v>
      </c>
      <c r="D126" s="86" t="s">
        <v>1243</v>
      </c>
      <c r="E126" s="86" t="b">
        <v>0</v>
      </c>
      <c r="F126" s="86" t="b">
        <v>0</v>
      </c>
      <c r="G126" s="86" t="b">
        <v>0</v>
      </c>
    </row>
    <row r="127" spans="1:7" ht="15">
      <c r="A127" s="86" t="s">
        <v>1009</v>
      </c>
      <c r="B127" s="86">
        <v>2</v>
      </c>
      <c r="C127" s="121">
        <v>0.0032124197423802005</v>
      </c>
      <c r="D127" s="86" t="s">
        <v>1243</v>
      </c>
      <c r="E127" s="86" t="b">
        <v>0</v>
      </c>
      <c r="F127" s="86" t="b">
        <v>0</v>
      </c>
      <c r="G127" s="86" t="b">
        <v>0</v>
      </c>
    </row>
    <row r="128" spans="1:7" ht="15">
      <c r="A128" s="86" t="s">
        <v>1010</v>
      </c>
      <c r="B128" s="86">
        <v>2</v>
      </c>
      <c r="C128" s="121">
        <v>0.0032124197423802005</v>
      </c>
      <c r="D128" s="86" t="s">
        <v>1243</v>
      </c>
      <c r="E128" s="86" t="b">
        <v>0</v>
      </c>
      <c r="F128" s="86" t="b">
        <v>0</v>
      </c>
      <c r="G128" s="86" t="b">
        <v>0</v>
      </c>
    </row>
    <row r="129" spans="1:7" ht="15">
      <c r="A129" s="86" t="s">
        <v>1011</v>
      </c>
      <c r="B129" s="86">
        <v>2</v>
      </c>
      <c r="C129" s="121">
        <v>0.0032124197423802005</v>
      </c>
      <c r="D129" s="86" t="s">
        <v>1243</v>
      </c>
      <c r="E129" s="86" t="b">
        <v>0</v>
      </c>
      <c r="F129" s="86" t="b">
        <v>0</v>
      </c>
      <c r="G129" s="86" t="b">
        <v>0</v>
      </c>
    </row>
    <row r="130" spans="1:7" ht="15">
      <c r="A130" s="86" t="s">
        <v>959</v>
      </c>
      <c r="B130" s="86">
        <v>2</v>
      </c>
      <c r="C130" s="121">
        <v>0.0032124197423802005</v>
      </c>
      <c r="D130" s="86" t="s">
        <v>1243</v>
      </c>
      <c r="E130" s="86" t="b">
        <v>0</v>
      </c>
      <c r="F130" s="86" t="b">
        <v>0</v>
      </c>
      <c r="G130" s="86" t="b">
        <v>0</v>
      </c>
    </row>
    <row r="131" spans="1:7" ht="15">
      <c r="A131" s="86" t="s">
        <v>1012</v>
      </c>
      <c r="B131" s="86">
        <v>2</v>
      </c>
      <c r="C131" s="121">
        <v>0.0032124197423802005</v>
      </c>
      <c r="D131" s="86" t="s">
        <v>1243</v>
      </c>
      <c r="E131" s="86" t="b">
        <v>0</v>
      </c>
      <c r="F131" s="86" t="b">
        <v>0</v>
      </c>
      <c r="G131" s="86" t="b">
        <v>0</v>
      </c>
    </row>
    <row r="132" spans="1:7" ht="15">
      <c r="A132" s="86" t="s">
        <v>300</v>
      </c>
      <c r="B132" s="86">
        <v>2</v>
      </c>
      <c r="C132" s="121">
        <v>0.0032124197423802005</v>
      </c>
      <c r="D132" s="86" t="s">
        <v>1243</v>
      </c>
      <c r="E132" s="86" t="b">
        <v>0</v>
      </c>
      <c r="F132" s="86" t="b">
        <v>0</v>
      </c>
      <c r="G132" s="86" t="b">
        <v>0</v>
      </c>
    </row>
    <row r="133" spans="1:7" ht="15">
      <c r="A133" s="86" t="s">
        <v>1013</v>
      </c>
      <c r="B133" s="86">
        <v>2</v>
      </c>
      <c r="C133" s="121">
        <v>0.0032124197423802005</v>
      </c>
      <c r="D133" s="86" t="s">
        <v>1243</v>
      </c>
      <c r="E133" s="86" t="b">
        <v>0</v>
      </c>
      <c r="F133" s="86" t="b">
        <v>0</v>
      </c>
      <c r="G133" s="86" t="b">
        <v>0</v>
      </c>
    </row>
    <row r="134" spans="1:7" ht="15">
      <c r="A134" s="86" t="s">
        <v>1014</v>
      </c>
      <c r="B134" s="86">
        <v>2</v>
      </c>
      <c r="C134" s="121">
        <v>0.0032124197423802005</v>
      </c>
      <c r="D134" s="86" t="s">
        <v>1243</v>
      </c>
      <c r="E134" s="86" t="b">
        <v>0</v>
      </c>
      <c r="F134" s="86" t="b">
        <v>0</v>
      </c>
      <c r="G134" s="86" t="b">
        <v>0</v>
      </c>
    </row>
    <row r="135" spans="1:7" ht="15">
      <c r="A135" s="86" t="s">
        <v>1015</v>
      </c>
      <c r="B135" s="86">
        <v>2</v>
      </c>
      <c r="C135" s="121">
        <v>0.0032124197423802005</v>
      </c>
      <c r="D135" s="86" t="s">
        <v>1243</v>
      </c>
      <c r="E135" s="86" t="b">
        <v>0</v>
      </c>
      <c r="F135" s="86" t="b">
        <v>0</v>
      </c>
      <c r="G135" s="86" t="b">
        <v>0</v>
      </c>
    </row>
    <row r="136" spans="1:7" ht="15">
      <c r="A136" s="86" t="s">
        <v>1236</v>
      </c>
      <c r="B136" s="86">
        <v>2</v>
      </c>
      <c r="C136" s="121">
        <v>0.0032124197423802005</v>
      </c>
      <c r="D136" s="86" t="s">
        <v>1243</v>
      </c>
      <c r="E136" s="86" t="b">
        <v>0</v>
      </c>
      <c r="F136" s="86" t="b">
        <v>0</v>
      </c>
      <c r="G136" s="86" t="b">
        <v>0</v>
      </c>
    </row>
    <row r="137" spans="1:7" ht="15">
      <c r="A137" s="86" t="s">
        <v>1237</v>
      </c>
      <c r="B137" s="86">
        <v>2</v>
      </c>
      <c r="C137" s="121">
        <v>0.0032124197423802005</v>
      </c>
      <c r="D137" s="86" t="s">
        <v>1243</v>
      </c>
      <c r="E137" s="86" t="b">
        <v>0</v>
      </c>
      <c r="F137" s="86" t="b">
        <v>0</v>
      </c>
      <c r="G137" s="86" t="b">
        <v>0</v>
      </c>
    </row>
    <row r="138" spans="1:7" ht="15">
      <c r="A138" s="86" t="s">
        <v>1238</v>
      </c>
      <c r="B138" s="86">
        <v>2</v>
      </c>
      <c r="C138" s="121">
        <v>0.0032124197423802005</v>
      </c>
      <c r="D138" s="86" t="s">
        <v>1243</v>
      </c>
      <c r="E138" s="86" t="b">
        <v>0</v>
      </c>
      <c r="F138" s="86" t="b">
        <v>0</v>
      </c>
      <c r="G138" s="86" t="b">
        <v>0</v>
      </c>
    </row>
    <row r="139" spans="1:7" ht="15">
      <c r="A139" s="86" t="s">
        <v>1239</v>
      </c>
      <c r="B139" s="86">
        <v>2</v>
      </c>
      <c r="C139" s="121">
        <v>0.0032124197423802005</v>
      </c>
      <c r="D139" s="86" t="s">
        <v>1243</v>
      </c>
      <c r="E139" s="86" t="b">
        <v>0</v>
      </c>
      <c r="F139" s="86" t="b">
        <v>0</v>
      </c>
      <c r="G139" s="86" t="b">
        <v>0</v>
      </c>
    </row>
    <row r="140" spans="1:7" ht="15">
      <c r="A140" s="86" t="s">
        <v>1240</v>
      </c>
      <c r="B140" s="86">
        <v>2</v>
      </c>
      <c r="C140" s="121">
        <v>0.0032124197423802005</v>
      </c>
      <c r="D140" s="86" t="s">
        <v>1243</v>
      </c>
      <c r="E140" s="86" t="b">
        <v>0</v>
      </c>
      <c r="F140" s="86" t="b">
        <v>0</v>
      </c>
      <c r="G140" s="86" t="b">
        <v>0</v>
      </c>
    </row>
    <row r="141" spans="1:7" ht="15">
      <c r="A141" s="86" t="s">
        <v>249</v>
      </c>
      <c r="B141" s="86">
        <v>14</v>
      </c>
      <c r="C141" s="121">
        <v>0</v>
      </c>
      <c r="D141" s="86" t="s">
        <v>882</v>
      </c>
      <c r="E141" s="86" t="b">
        <v>0</v>
      </c>
      <c r="F141" s="86" t="b">
        <v>0</v>
      </c>
      <c r="G141" s="86" t="b">
        <v>0</v>
      </c>
    </row>
    <row r="142" spans="1:7" ht="15">
      <c r="A142" s="86" t="s">
        <v>252</v>
      </c>
      <c r="B142" s="86">
        <v>14</v>
      </c>
      <c r="C142" s="121">
        <v>0</v>
      </c>
      <c r="D142" s="86" t="s">
        <v>882</v>
      </c>
      <c r="E142" s="86" t="b">
        <v>0</v>
      </c>
      <c r="F142" s="86" t="b">
        <v>0</v>
      </c>
      <c r="G142" s="86" t="b">
        <v>0</v>
      </c>
    </row>
    <row r="143" spans="1:7" ht="15">
      <c r="A143" s="86" t="s">
        <v>971</v>
      </c>
      <c r="B143" s="86">
        <v>14</v>
      </c>
      <c r="C143" s="121">
        <v>0</v>
      </c>
      <c r="D143" s="86" t="s">
        <v>882</v>
      </c>
      <c r="E143" s="86" t="b">
        <v>0</v>
      </c>
      <c r="F143" s="86" t="b">
        <v>0</v>
      </c>
      <c r="G143" s="86" t="b">
        <v>0</v>
      </c>
    </row>
    <row r="144" spans="1:7" ht="15">
      <c r="A144" s="86" t="s">
        <v>976</v>
      </c>
      <c r="B144" s="86">
        <v>13</v>
      </c>
      <c r="C144" s="121">
        <v>0.0013410284738083846</v>
      </c>
      <c r="D144" s="86" t="s">
        <v>882</v>
      </c>
      <c r="E144" s="86" t="b">
        <v>0</v>
      </c>
      <c r="F144" s="86" t="b">
        <v>0</v>
      </c>
      <c r="G144" s="86" t="b">
        <v>0</v>
      </c>
    </row>
    <row r="145" spans="1:7" ht="15">
      <c r="A145" s="86" t="s">
        <v>977</v>
      </c>
      <c r="B145" s="86">
        <v>13</v>
      </c>
      <c r="C145" s="121">
        <v>0.0013410284738083846</v>
      </c>
      <c r="D145" s="86" t="s">
        <v>882</v>
      </c>
      <c r="E145" s="86" t="b">
        <v>1</v>
      </c>
      <c r="F145" s="86" t="b">
        <v>0</v>
      </c>
      <c r="G145" s="86" t="b">
        <v>0</v>
      </c>
    </row>
    <row r="146" spans="1:7" ht="15">
      <c r="A146" s="86" t="s">
        <v>978</v>
      </c>
      <c r="B146" s="86">
        <v>13</v>
      </c>
      <c r="C146" s="121">
        <v>0.0013410284738083846</v>
      </c>
      <c r="D146" s="86" t="s">
        <v>882</v>
      </c>
      <c r="E146" s="86" t="b">
        <v>0</v>
      </c>
      <c r="F146" s="86" t="b">
        <v>0</v>
      </c>
      <c r="G146" s="86" t="b">
        <v>0</v>
      </c>
    </row>
    <row r="147" spans="1:7" ht="15">
      <c r="A147" s="86" t="s">
        <v>979</v>
      </c>
      <c r="B147" s="86">
        <v>13</v>
      </c>
      <c r="C147" s="121">
        <v>0.0013410284738083846</v>
      </c>
      <c r="D147" s="86" t="s">
        <v>882</v>
      </c>
      <c r="E147" s="86" t="b">
        <v>0</v>
      </c>
      <c r="F147" s="86" t="b">
        <v>0</v>
      </c>
      <c r="G147" s="86" t="b">
        <v>0</v>
      </c>
    </row>
    <row r="148" spans="1:7" ht="15">
      <c r="A148" s="86" t="s">
        <v>980</v>
      </c>
      <c r="B148" s="86">
        <v>13</v>
      </c>
      <c r="C148" s="121">
        <v>0.0013410284738083846</v>
      </c>
      <c r="D148" s="86" t="s">
        <v>882</v>
      </c>
      <c r="E148" s="86" t="b">
        <v>0</v>
      </c>
      <c r="F148" s="86" t="b">
        <v>0</v>
      </c>
      <c r="G148" s="86" t="b">
        <v>0</v>
      </c>
    </row>
    <row r="149" spans="1:7" ht="15">
      <c r="A149" s="86" t="s">
        <v>972</v>
      </c>
      <c r="B149" s="86">
        <v>13</v>
      </c>
      <c r="C149" s="121">
        <v>0.0013410284738083846</v>
      </c>
      <c r="D149" s="86" t="s">
        <v>882</v>
      </c>
      <c r="E149" s="86" t="b">
        <v>0</v>
      </c>
      <c r="F149" s="86" t="b">
        <v>0</v>
      </c>
      <c r="G149" s="86" t="b">
        <v>0</v>
      </c>
    </row>
    <row r="150" spans="1:7" ht="15">
      <c r="A150" s="86" t="s">
        <v>981</v>
      </c>
      <c r="B150" s="86">
        <v>13</v>
      </c>
      <c r="C150" s="121">
        <v>0.0013410284738083846</v>
      </c>
      <c r="D150" s="86" t="s">
        <v>882</v>
      </c>
      <c r="E150" s="86" t="b">
        <v>0</v>
      </c>
      <c r="F150" s="86" t="b">
        <v>0</v>
      </c>
      <c r="G150" s="86" t="b">
        <v>0</v>
      </c>
    </row>
    <row r="151" spans="1:7" ht="15">
      <c r="A151" s="86" t="s">
        <v>974</v>
      </c>
      <c r="B151" s="86">
        <v>13</v>
      </c>
      <c r="C151" s="121">
        <v>0.0013410284738083846</v>
      </c>
      <c r="D151" s="86" t="s">
        <v>882</v>
      </c>
      <c r="E151" s="86" t="b">
        <v>0</v>
      </c>
      <c r="F151" s="86" t="b">
        <v>0</v>
      </c>
      <c r="G151" s="86" t="b">
        <v>0</v>
      </c>
    </row>
    <row r="152" spans="1:7" ht="15">
      <c r="A152" s="86" t="s">
        <v>1167</v>
      </c>
      <c r="B152" s="86">
        <v>13</v>
      </c>
      <c r="C152" s="121">
        <v>0.0013410284738083846</v>
      </c>
      <c r="D152" s="86" t="s">
        <v>882</v>
      </c>
      <c r="E152" s="86" t="b">
        <v>0</v>
      </c>
      <c r="F152" s="86" t="b">
        <v>0</v>
      </c>
      <c r="G152" s="86" t="b">
        <v>0</v>
      </c>
    </row>
    <row r="153" spans="1:7" ht="15">
      <c r="A153" s="86" t="s">
        <v>1170</v>
      </c>
      <c r="B153" s="86">
        <v>13</v>
      </c>
      <c r="C153" s="121">
        <v>0.0013410284738083846</v>
      </c>
      <c r="D153" s="86" t="s">
        <v>882</v>
      </c>
      <c r="E153" s="86" t="b">
        <v>0</v>
      </c>
      <c r="F153" s="86" t="b">
        <v>0</v>
      </c>
      <c r="G153" s="86" t="b">
        <v>0</v>
      </c>
    </row>
    <row r="154" spans="1:7" ht="15">
      <c r="A154" s="86" t="s">
        <v>1171</v>
      </c>
      <c r="B154" s="86">
        <v>13</v>
      </c>
      <c r="C154" s="121">
        <v>0.0013410284738083846</v>
      </c>
      <c r="D154" s="86" t="s">
        <v>882</v>
      </c>
      <c r="E154" s="86" t="b">
        <v>0</v>
      </c>
      <c r="F154" s="86" t="b">
        <v>0</v>
      </c>
      <c r="G154" s="86" t="b">
        <v>0</v>
      </c>
    </row>
    <row r="155" spans="1:7" ht="15">
      <c r="A155" s="86" t="s">
        <v>1172</v>
      </c>
      <c r="B155" s="86">
        <v>13</v>
      </c>
      <c r="C155" s="121">
        <v>0.0013410284738083846</v>
      </c>
      <c r="D155" s="86" t="s">
        <v>882</v>
      </c>
      <c r="E155" s="86" t="b">
        <v>0</v>
      </c>
      <c r="F155" s="86" t="b">
        <v>0</v>
      </c>
      <c r="G155" s="86" t="b">
        <v>0</v>
      </c>
    </row>
    <row r="156" spans="1:7" ht="15">
      <c r="A156" s="86" t="s">
        <v>1168</v>
      </c>
      <c r="B156" s="86">
        <v>13</v>
      </c>
      <c r="C156" s="121">
        <v>0.0013410284738083846</v>
      </c>
      <c r="D156" s="86" t="s">
        <v>882</v>
      </c>
      <c r="E156" s="86" t="b">
        <v>0</v>
      </c>
      <c r="F156" s="86" t="b">
        <v>0</v>
      </c>
      <c r="G156" s="86" t="b">
        <v>0</v>
      </c>
    </row>
    <row r="157" spans="1:7" ht="15">
      <c r="A157" s="86" t="s">
        <v>983</v>
      </c>
      <c r="B157" s="86">
        <v>13</v>
      </c>
      <c r="C157" s="121">
        <v>0.0013410284738083846</v>
      </c>
      <c r="D157" s="86" t="s">
        <v>882</v>
      </c>
      <c r="E157" s="86" t="b">
        <v>0</v>
      </c>
      <c r="F157" s="86" t="b">
        <v>0</v>
      </c>
      <c r="G157" s="86" t="b">
        <v>0</v>
      </c>
    </row>
    <row r="158" spans="1:7" ht="15">
      <c r="A158" s="86" t="s">
        <v>973</v>
      </c>
      <c r="B158" s="86">
        <v>13</v>
      </c>
      <c r="C158" s="121">
        <v>0.0013410284738083846</v>
      </c>
      <c r="D158" s="86" t="s">
        <v>882</v>
      </c>
      <c r="E158" s="86" t="b">
        <v>0</v>
      </c>
      <c r="F158" s="86" t="b">
        <v>0</v>
      </c>
      <c r="G158" s="86" t="b">
        <v>0</v>
      </c>
    </row>
    <row r="159" spans="1:7" ht="15">
      <c r="A159" s="86" t="s">
        <v>1169</v>
      </c>
      <c r="B159" s="86">
        <v>13</v>
      </c>
      <c r="C159" s="121">
        <v>0.0013410284738083846</v>
      </c>
      <c r="D159" s="86" t="s">
        <v>882</v>
      </c>
      <c r="E159" s="86" t="b">
        <v>0</v>
      </c>
      <c r="F159" s="86" t="b">
        <v>0</v>
      </c>
      <c r="G159" s="86" t="b">
        <v>0</v>
      </c>
    </row>
    <row r="160" spans="1:7" ht="15">
      <c r="A160" s="86" t="s">
        <v>253</v>
      </c>
      <c r="B160" s="86">
        <v>13</v>
      </c>
      <c r="C160" s="121">
        <v>0.0013410284738083846</v>
      </c>
      <c r="D160" s="86" t="s">
        <v>882</v>
      </c>
      <c r="E160" s="86" t="b">
        <v>0</v>
      </c>
      <c r="F160" s="86" t="b">
        <v>0</v>
      </c>
      <c r="G160" s="86" t="b">
        <v>0</v>
      </c>
    </row>
    <row r="161" spans="1:7" ht="15">
      <c r="A161" s="86" t="s">
        <v>251</v>
      </c>
      <c r="B161" s="86">
        <v>13</v>
      </c>
      <c r="C161" s="121">
        <v>0.0013410284738083846</v>
      </c>
      <c r="D161" s="86" t="s">
        <v>882</v>
      </c>
      <c r="E161" s="86" t="b">
        <v>0</v>
      </c>
      <c r="F161" s="86" t="b">
        <v>0</v>
      </c>
      <c r="G161" s="86" t="b">
        <v>0</v>
      </c>
    </row>
    <row r="162" spans="1:7" ht="15">
      <c r="A162" s="86" t="s">
        <v>250</v>
      </c>
      <c r="B162" s="86">
        <v>13</v>
      </c>
      <c r="C162" s="121">
        <v>0.0013410284738083846</v>
      </c>
      <c r="D162" s="86" t="s">
        <v>882</v>
      </c>
      <c r="E162" s="86" t="b">
        <v>0</v>
      </c>
      <c r="F162" s="86" t="b">
        <v>0</v>
      </c>
      <c r="G162" s="86" t="b">
        <v>0</v>
      </c>
    </row>
    <row r="163" spans="1:7" ht="15">
      <c r="A163" s="86" t="s">
        <v>235</v>
      </c>
      <c r="B163" s="86">
        <v>13</v>
      </c>
      <c r="C163" s="121">
        <v>0.0013410284738083846</v>
      </c>
      <c r="D163" s="86" t="s">
        <v>882</v>
      </c>
      <c r="E163" s="86" t="b">
        <v>0</v>
      </c>
      <c r="F163" s="86" t="b">
        <v>0</v>
      </c>
      <c r="G163" s="86" t="b">
        <v>0</v>
      </c>
    </row>
    <row r="164" spans="1:7" ht="15">
      <c r="A164" s="86" t="s">
        <v>972</v>
      </c>
      <c r="B164" s="86">
        <v>18</v>
      </c>
      <c r="C164" s="121">
        <v>0.005747025922811479</v>
      </c>
      <c r="D164" s="86" t="s">
        <v>883</v>
      </c>
      <c r="E164" s="86" t="b">
        <v>0</v>
      </c>
      <c r="F164" s="86" t="b">
        <v>0</v>
      </c>
      <c r="G164" s="86" t="b">
        <v>0</v>
      </c>
    </row>
    <row r="165" spans="1:7" ht="15">
      <c r="A165" s="86" t="s">
        <v>971</v>
      </c>
      <c r="B165" s="86">
        <v>12</v>
      </c>
      <c r="C165" s="121">
        <v>0</v>
      </c>
      <c r="D165" s="86" t="s">
        <v>883</v>
      </c>
      <c r="E165" s="86" t="b">
        <v>0</v>
      </c>
      <c r="F165" s="86" t="b">
        <v>0</v>
      </c>
      <c r="G165" s="86" t="b">
        <v>0</v>
      </c>
    </row>
    <row r="166" spans="1:7" ht="15">
      <c r="A166" s="86" t="s">
        <v>980</v>
      </c>
      <c r="B166" s="86">
        <v>10</v>
      </c>
      <c r="C166" s="121">
        <v>0.0031927921793397105</v>
      </c>
      <c r="D166" s="86" t="s">
        <v>883</v>
      </c>
      <c r="E166" s="86" t="b">
        <v>0</v>
      </c>
      <c r="F166" s="86" t="b">
        <v>0</v>
      </c>
      <c r="G166" s="86" t="b">
        <v>0</v>
      </c>
    </row>
    <row r="167" spans="1:7" ht="15">
      <c r="A167" s="86" t="s">
        <v>974</v>
      </c>
      <c r="B167" s="86">
        <v>10</v>
      </c>
      <c r="C167" s="121">
        <v>0.0031927921793397105</v>
      </c>
      <c r="D167" s="86" t="s">
        <v>883</v>
      </c>
      <c r="E167" s="86" t="b">
        <v>0</v>
      </c>
      <c r="F167" s="86" t="b">
        <v>0</v>
      </c>
      <c r="G167" s="86" t="b">
        <v>0</v>
      </c>
    </row>
    <row r="168" spans="1:7" ht="15">
      <c r="A168" s="86" t="s">
        <v>983</v>
      </c>
      <c r="B168" s="86">
        <v>9</v>
      </c>
      <c r="C168" s="121">
        <v>0.004534067054333466</v>
      </c>
      <c r="D168" s="86" t="s">
        <v>883</v>
      </c>
      <c r="E168" s="86" t="b">
        <v>0</v>
      </c>
      <c r="F168" s="86" t="b">
        <v>0</v>
      </c>
      <c r="G168" s="86" t="b">
        <v>0</v>
      </c>
    </row>
    <row r="169" spans="1:7" ht="15">
      <c r="A169" s="86" t="s">
        <v>973</v>
      </c>
      <c r="B169" s="86">
        <v>9</v>
      </c>
      <c r="C169" s="121">
        <v>0.004534067054333466</v>
      </c>
      <c r="D169" s="86" t="s">
        <v>883</v>
      </c>
      <c r="E169" s="86" t="b">
        <v>0</v>
      </c>
      <c r="F169" s="86" t="b">
        <v>0</v>
      </c>
      <c r="G169" s="86" t="b">
        <v>0</v>
      </c>
    </row>
    <row r="170" spans="1:7" ht="15">
      <c r="A170" s="86" t="s">
        <v>976</v>
      </c>
      <c r="B170" s="86">
        <v>7</v>
      </c>
      <c r="C170" s="121">
        <v>0.006607187267070869</v>
      </c>
      <c r="D170" s="86" t="s">
        <v>883</v>
      </c>
      <c r="E170" s="86" t="b">
        <v>0</v>
      </c>
      <c r="F170" s="86" t="b">
        <v>0</v>
      </c>
      <c r="G170" s="86" t="b">
        <v>0</v>
      </c>
    </row>
    <row r="171" spans="1:7" ht="15">
      <c r="A171" s="86" t="s">
        <v>977</v>
      </c>
      <c r="B171" s="86">
        <v>7</v>
      </c>
      <c r="C171" s="121">
        <v>0.006607187267070869</v>
      </c>
      <c r="D171" s="86" t="s">
        <v>883</v>
      </c>
      <c r="E171" s="86" t="b">
        <v>1</v>
      </c>
      <c r="F171" s="86" t="b">
        <v>0</v>
      </c>
      <c r="G171" s="86" t="b">
        <v>0</v>
      </c>
    </row>
    <row r="172" spans="1:7" ht="15">
      <c r="A172" s="86" t="s">
        <v>978</v>
      </c>
      <c r="B172" s="86">
        <v>7</v>
      </c>
      <c r="C172" s="121">
        <v>0.006607187267070869</v>
      </c>
      <c r="D172" s="86" t="s">
        <v>883</v>
      </c>
      <c r="E172" s="86" t="b">
        <v>0</v>
      </c>
      <c r="F172" s="86" t="b">
        <v>0</v>
      </c>
      <c r="G172" s="86" t="b">
        <v>0</v>
      </c>
    </row>
    <row r="173" spans="1:7" ht="15">
      <c r="A173" s="86" t="s">
        <v>984</v>
      </c>
      <c r="B173" s="86">
        <v>7</v>
      </c>
      <c r="C173" s="121">
        <v>0.006607187267070869</v>
      </c>
      <c r="D173" s="86" t="s">
        <v>883</v>
      </c>
      <c r="E173" s="86" t="b">
        <v>0</v>
      </c>
      <c r="F173" s="86" t="b">
        <v>0</v>
      </c>
      <c r="G173" s="86" t="b">
        <v>0</v>
      </c>
    </row>
    <row r="174" spans="1:7" ht="15">
      <c r="A174" s="86" t="s">
        <v>994</v>
      </c>
      <c r="B174" s="86">
        <v>6</v>
      </c>
      <c r="C174" s="121">
        <v>0.014565967532128122</v>
      </c>
      <c r="D174" s="86" t="s">
        <v>883</v>
      </c>
      <c r="E174" s="86" t="b">
        <v>0</v>
      </c>
      <c r="F174" s="86" t="b">
        <v>0</v>
      </c>
      <c r="G174" s="86" t="b">
        <v>0</v>
      </c>
    </row>
    <row r="175" spans="1:7" ht="15">
      <c r="A175" s="86" t="s">
        <v>252</v>
      </c>
      <c r="B175" s="86">
        <v>5</v>
      </c>
      <c r="C175" s="121">
        <v>0.0076655492280565726</v>
      </c>
      <c r="D175" s="86" t="s">
        <v>883</v>
      </c>
      <c r="E175" s="86" t="b">
        <v>0</v>
      </c>
      <c r="F175" s="86" t="b">
        <v>0</v>
      </c>
      <c r="G175" s="86" t="b">
        <v>0</v>
      </c>
    </row>
    <row r="176" spans="1:7" ht="15">
      <c r="A176" s="86" t="s">
        <v>251</v>
      </c>
      <c r="B176" s="86">
        <v>5</v>
      </c>
      <c r="C176" s="121">
        <v>0.0076655492280565726</v>
      </c>
      <c r="D176" s="86" t="s">
        <v>883</v>
      </c>
      <c r="E176" s="86" t="b">
        <v>0</v>
      </c>
      <c r="F176" s="86" t="b">
        <v>0</v>
      </c>
      <c r="G176" s="86" t="b">
        <v>0</v>
      </c>
    </row>
    <row r="177" spans="1:7" ht="15">
      <c r="A177" s="86" t="s">
        <v>253</v>
      </c>
      <c r="B177" s="86">
        <v>5</v>
      </c>
      <c r="C177" s="121">
        <v>0.0076655492280565726</v>
      </c>
      <c r="D177" s="86" t="s">
        <v>883</v>
      </c>
      <c r="E177" s="86" t="b">
        <v>0</v>
      </c>
      <c r="F177" s="86" t="b">
        <v>0</v>
      </c>
      <c r="G177" s="86" t="b">
        <v>0</v>
      </c>
    </row>
    <row r="178" spans="1:7" ht="15">
      <c r="A178" s="86" t="s">
        <v>1167</v>
      </c>
      <c r="B178" s="86">
        <v>5</v>
      </c>
      <c r="C178" s="121">
        <v>0.0076655492280565726</v>
      </c>
      <c r="D178" s="86" t="s">
        <v>883</v>
      </c>
      <c r="E178" s="86" t="b">
        <v>0</v>
      </c>
      <c r="F178" s="86" t="b">
        <v>0</v>
      </c>
      <c r="G178" s="86" t="b">
        <v>0</v>
      </c>
    </row>
    <row r="179" spans="1:7" ht="15">
      <c r="A179" s="86" t="s">
        <v>1168</v>
      </c>
      <c r="B179" s="86">
        <v>5</v>
      </c>
      <c r="C179" s="121">
        <v>0.0076655492280565726</v>
      </c>
      <c r="D179" s="86" t="s">
        <v>883</v>
      </c>
      <c r="E179" s="86" t="b">
        <v>0</v>
      </c>
      <c r="F179" s="86" t="b">
        <v>0</v>
      </c>
      <c r="G179" s="86" t="b">
        <v>0</v>
      </c>
    </row>
    <row r="180" spans="1:7" ht="15">
      <c r="A180" s="86" t="s">
        <v>1169</v>
      </c>
      <c r="B180" s="86">
        <v>5</v>
      </c>
      <c r="C180" s="121">
        <v>0.0076655492280565726</v>
      </c>
      <c r="D180" s="86" t="s">
        <v>883</v>
      </c>
      <c r="E180" s="86" t="b">
        <v>0</v>
      </c>
      <c r="F180" s="86" t="b">
        <v>0</v>
      </c>
      <c r="G180" s="86" t="b">
        <v>0</v>
      </c>
    </row>
    <row r="181" spans="1:7" ht="15">
      <c r="A181" s="86" t="s">
        <v>1175</v>
      </c>
      <c r="B181" s="86">
        <v>4</v>
      </c>
      <c r="C181" s="121">
        <v>0.007695504108381652</v>
      </c>
      <c r="D181" s="86" t="s">
        <v>883</v>
      </c>
      <c r="E181" s="86" t="b">
        <v>0</v>
      </c>
      <c r="F181" s="86" t="b">
        <v>0</v>
      </c>
      <c r="G181" s="86" t="b">
        <v>0</v>
      </c>
    </row>
    <row r="182" spans="1:7" ht="15">
      <c r="A182" s="86" t="s">
        <v>1176</v>
      </c>
      <c r="B182" s="86">
        <v>4</v>
      </c>
      <c r="C182" s="121">
        <v>0.007695504108381652</v>
      </c>
      <c r="D182" s="86" t="s">
        <v>883</v>
      </c>
      <c r="E182" s="86" t="b">
        <v>0</v>
      </c>
      <c r="F182" s="86" t="b">
        <v>0</v>
      </c>
      <c r="G182" s="86" t="b">
        <v>0</v>
      </c>
    </row>
    <row r="183" spans="1:7" ht="15">
      <c r="A183" s="86" t="s">
        <v>1177</v>
      </c>
      <c r="B183" s="86">
        <v>4</v>
      </c>
      <c r="C183" s="121">
        <v>0.007695504108381652</v>
      </c>
      <c r="D183" s="86" t="s">
        <v>883</v>
      </c>
      <c r="E183" s="86" t="b">
        <v>0</v>
      </c>
      <c r="F183" s="86" t="b">
        <v>0</v>
      </c>
      <c r="G183" s="86" t="b">
        <v>0</v>
      </c>
    </row>
    <row r="184" spans="1:7" ht="15">
      <c r="A184" s="86" t="s">
        <v>1178</v>
      </c>
      <c r="B184" s="86">
        <v>4</v>
      </c>
      <c r="C184" s="121">
        <v>0.007695504108381652</v>
      </c>
      <c r="D184" s="86" t="s">
        <v>883</v>
      </c>
      <c r="E184" s="86" t="b">
        <v>0</v>
      </c>
      <c r="F184" s="86" t="b">
        <v>0</v>
      </c>
      <c r="G184" s="86" t="b">
        <v>0</v>
      </c>
    </row>
    <row r="185" spans="1:7" ht="15">
      <c r="A185" s="86" t="s">
        <v>1179</v>
      </c>
      <c r="B185" s="86">
        <v>4</v>
      </c>
      <c r="C185" s="121">
        <v>0.007695504108381652</v>
      </c>
      <c r="D185" s="86" t="s">
        <v>883</v>
      </c>
      <c r="E185" s="86" t="b">
        <v>0</v>
      </c>
      <c r="F185" s="86" t="b">
        <v>0</v>
      </c>
      <c r="G185" s="86" t="b">
        <v>0</v>
      </c>
    </row>
    <row r="186" spans="1:7" ht="15">
      <c r="A186" s="86" t="s">
        <v>1180</v>
      </c>
      <c r="B186" s="86">
        <v>4</v>
      </c>
      <c r="C186" s="121">
        <v>0.007695504108381652</v>
      </c>
      <c r="D186" s="86" t="s">
        <v>883</v>
      </c>
      <c r="E186" s="86" t="b">
        <v>0</v>
      </c>
      <c r="F186" s="86" t="b">
        <v>0</v>
      </c>
      <c r="G186" s="86" t="b">
        <v>0</v>
      </c>
    </row>
    <row r="187" spans="1:7" ht="15">
      <c r="A187" s="86" t="s">
        <v>1181</v>
      </c>
      <c r="B187" s="86">
        <v>4</v>
      </c>
      <c r="C187" s="121">
        <v>0.007695504108381652</v>
      </c>
      <c r="D187" s="86" t="s">
        <v>883</v>
      </c>
      <c r="E187" s="86" t="b">
        <v>1</v>
      </c>
      <c r="F187" s="86" t="b">
        <v>0</v>
      </c>
      <c r="G187" s="86" t="b">
        <v>0</v>
      </c>
    </row>
    <row r="188" spans="1:7" ht="15">
      <c r="A188" s="86" t="s">
        <v>1182</v>
      </c>
      <c r="B188" s="86">
        <v>4</v>
      </c>
      <c r="C188" s="121">
        <v>0.007695504108381652</v>
      </c>
      <c r="D188" s="86" t="s">
        <v>883</v>
      </c>
      <c r="E188" s="86" t="b">
        <v>0</v>
      </c>
      <c r="F188" s="86" t="b">
        <v>0</v>
      </c>
      <c r="G188" s="86" t="b">
        <v>0</v>
      </c>
    </row>
    <row r="189" spans="1:7" ht="15">
      <c r="A189" s="86" t="s">
        <v>996</v>
      </c>
      <c r="B189" s="86">
        <v>4</v>
      </c>
      <c r="C189" s="121">
        <v>0.007695504108381652</v>
      </c>
      <c r="D189" s="86" t="s">
        <v>883</v>
      </c>
      <c r="E189" s="86" t="b">
        <v>0</v>
      </c>
      <c r="F189" s="86" t="b">
        <v>0</v>
      </c>
      <c r="G189" s="86" t="b">
        <v>0</v>
      </c>
    </row>
    <row r="190" spans="1:7" ht="15">
      <c r="A190" s="86" t="s">
        <v>979</v>
      </c>
      <c r="B190" s="86">
        <v>3</v>
      </c>
      <c r="C190" s="121">
        <v>0.007282983766064061</v>
      </c>
      <c r="D190" s="86" t="s">
        <v>883</v>
      </c>
      <c r="E190" s="86" t="b">
        <v>0</v>
      </c>
      <c r="F190" s="86" t="b">
        <v>0</v>
      </c>
      <c r="G190" s="86" t="b">
        <v>0</v>
      </c>
    </row>
    <row r="191" spans="1:7" ht="15">
      <c r="A191" s="86" t="s">
        <v>981</v>
      </c>
      <c r="B191" s="86">
        <v>3</v>
      </c>
      <c r="C191" s="121">
        <v>0.007282983766064061</v>
      </c>
      <c r="D191" s="86" t="s">
        <v>883</v>
      </c>
      <c r="E191" s="86" t="b">
        <v>0</v>
      </c>
      <c r="F191" s="86" t="b">
        <v>0</v>
      </c>
      <c r="G191" s="86" t="b">
        <v>0</v>
      </c>
    </row>
    <row r="192" spans="1:7" ht="15">
      <c r="A192" s="86" t="s">
        <v>1170</v>
      </c>
      <c r="B192" s="86">
        <v>3</v>
      </c>
      <c r="C192" s="121">
        <v>0.007282983766064061</v>
      </c>
      <c r="D192" s="86" t="s">
        <v>883</v>
      </c>
      <c r="E192" s="86" t="b">
        <v>0</v>
      </c>
      <c r="F192" s="86" t="b">
        <v>0</v>
      </c>
      <c r="G192" s="86" t="b">
        <v>0</v>
      </c>
    </row>
    <row r="193" spans="1:7" ht="15">
      <c r="A193" s="86" t="s">
        <v>1171</v>
      </c>
      <c r="B193" s="86">
        <v>3</v>
      </c>
      <c r="C193" s="121">
        <v>0.007282983766064061</v>
      </c>
      <c r="D193" s="86" t="s">
        <v>883</v>
      </c>
      <c r="E193" s="86" t="b">
        <v>0</v>
      </c>
      <c r="F193" s="86" t="b">
        <v>0</v>
      </c>
      <c r="G193" s="86" t="b">
        <v>0</v>
      </c>
    </row>
    <row r="194" spans="1:7" ht="15">
      <c r="A194" s="86" t="s">
        <v>1172</v>
      </c>
      <c r="B194" s="86">
        <v>3</v>
      </c>
      <c r="C194" s="121">
        <v>0.007282983766064061</v>
      </c>
      <c r="D194" s="86" t="s">
        <v>883</v>
      </c>
      <c r="E194" s="86" t="b">
        <v>0</v>
      </c>
      <c r="F194" s="86" t="b">
        <v>0</v>
      </c>
      <c r="G194" s="86" t="b">
        <v>0</v>
      </c>
    </row>
    <row r="195" spans="1:7" ht="15">
      <c r="A195" s="86" t="s">
        <v>250</v>
      </c>
      <c r="B195" s="86">
        <v>3</v>
      </c>
      <c r="C195" s="121">
        <v>0.007282983766064061</v>
      </c>
      <c r="D195" s="86" t="s">
        <v>883</v>
      </c>
      <c r="E195" s="86" t="b">
        <v>0</v>
      </c>
      <c r="F195" s="86" t="b">
        <v>0</v>
      </c>
      <c r="G195" s="86" t="b">
        <v>0</v>
      </c>
    </row>
    <row r="196" spans="1:7" ht="15">
      <c r="A196" s="86" t="s">
        <v>235</v>
      </c>
      <c r="B196" s="86">
        <v>3</v>
      </c>
      <c r="C196" s="121">
        <v>0.007282983766064061</v>
      </c>
      <c r="D196" s="86" t="s">
        <v>883</v>
      </c>
      <c r="E196" s="86" t="b">
        <v>0</v>
      </c>
      <c r="F196" s="86" t="b">
        <v>0</v>
      </c>
      <c r="G196" s="86" t="b">
        <v>0</v>
      </c>
    </row>
    <row r="197" spans="1:7" ht="15">
      <c r="A197" s="86" t="s">
        <v>249</v>
      </c>
      <c r="B197" s="86">
        <v>3</v>
      </c>
      <c r="C197" s="121">
        <v>0.007282983766064061</v>
      </c>
      <c r="D197" s="86" t="s">
        <v>883</v>
      </c>
      <c r="E197" s="86" t="b">
        <v>0</v>
      </c>
      <c r="F197" s="86" t="b">
        <v>0</v>
      </c>
      <c r="G197" s="86" t="b">
        <v>0</v>
      </c>
    </row>
    <row r="198" spans="1:7" ht="15">
      <c r="A198" s="86" t="s">
        <v>1173</v>
      </c>
      <c r="B198" s="86">
        <v>3</v>
      </c>
      <c r="C198" s="121">
        <v>0.007282983766064061</v>
      </c>
      <c r="D198" s="86" t="s">
        <v>883</v>
      </c>
      <c r="E198" s="86" t="b">
        <v>0</v>
      </c>
      <c r="F198" s="86" t="b">
        <v>0</v>
      </c>
      <c r="G198" s="86" t="b">
        <v>0</v>
      </c>
    </row>
    <row r="199" spans="1:7" ht="15">
      <c r="A199" s="86" t="s">
        <v>1174</v>
      </c>
      <c r="B199" s="86">
        <v>3</v>
      </c>
      <c r="C199" s="121">
        <v>0.007282983766064061</v>
      </c>
      <c r="D199" s="86" t="s">
        <v>883</v>
      </c>
      <c r="E199" s="86" t="b">
        <v>0</v>
      </c>
      <c r="F199" s="86" t="b">
        <v>0</v>
      </c>
      <c r="G199" s="86" t="b">
        <v>0</v>
      </c>
    </row>
    <row r="200" spans="1:7" ht="15">
      <c r="A200" s="86" t="s">
        <v>1191</v>
      </c>
      <c r="B200" s="86">
        <v>3</v>
      </c>
      <c r="C200" s="121">
        <v>0.007282983766064061</v>
      </c>
      <c r="D200" s="86" t="s">
        <v>883</v>
      </c>
      <c r="E200" s="86" t="b">
        <v>1</v>
      </c>
      <c r="F200" s="86" t="b">
        <v>0</v>
      </c>
      <c r="G200" s="86" t="b">
        <v>0</v>
      </c>
    </row>
    <row r="201" spans="1:7" ht="15">
      <c r="A201" s="86" t="s">
        <v>1192</v>
      </c>
      <c r="B201" s="86">
        <v>3</v>
      </c>
      <c r="C201" s="121">
        <v>0.007282983766064061</v>
      </c>
      <c r="D201" s="86" t="s">
        <v>883</v>
      </c>
      <c r="E201" s="86" t="b">
        <v>0</v>
      </c>
      <c r="F201" s="86" t="b">
        <v>0</v>
      </c>
      <c r="G201" s="86" t="b">
        <v>0</v>
      </c>
    </row>
    <row r="202" spans="1:7" ht="15">
      <c r="A202" s="86" t="s">
        <v>1193</v>
      </c>
      <c r="B202" s="86">
        <v>3</v>
      </c>
      <c r="C202" s="121">
        <v>0.007282983766064061</v>
      </c>
      <c r="D202" s="86" t="s">
        <v>883</v>
      </c>
      <c r="E202" s="86" t="b">
        <v>0</v>
      </c>
      <c r="F202" s="86" t="b">
        <v>0</v>
      </c>
      <c r="G202" s="86" t="b">
        <v>0</v>
      </c>
    </row>
    <row r="203" spans="1:7" ht="15">
      <c r="A203" s="86" t="s">
        <v>1194</v>
      </c>
      <c r="B203" s="86">
        <v>3</v>
      </c>
      <c r="C203" s="121">
        <v>0.007282983766064061</v>
      </c>
      <c r="D203" s="86" t="s">
        <v>883</v>
      </c>
      <c r="E203" s="86" t="b">
        <v>0</v>
      </c>
      <c r="F203" s="86" t="b">
        <v>0</v>
      </c>
      <c r="G203" s="86" t="b">
        <v>0</v>
      </c>
    </row>
    <row r="204" spans="1:7" ht="15">
      <c r="A204" s="86" t="s">
        <v>1195</v>
      </c>
      <c r="B204" s="86">
        <v>3</v>
      </c>
      <c r="C204" s="121">
        <v>0.007282983766064061</v>
      </c>
      <c r="D204" s="86" t="s">
        <v>883</v>
      </c>
      <c r="E204" s="86" t="b">
        <v>0</v>
      </c>
      <c r="F204" s="86" t="b">
        <v>0</v>
      </c>
      <c r="G204" s="86" t="b">
        <v>0</v>
      </c>
    </row>
    <row r="205" spans="1:7" ht="15">
      <c r="A205" s="86" t="s">
        <v>1196</v>
      </c>
      <c r="B205" s="86">
        <v>3</v>
      </c>
      <c r="C205" s="121">
        <v>0.007282983766064061</v>
      </c>
      <c r="D205" s="86" t="s">
        <v>883</v>
      </c>
      <c r="E205" s="86" t="b">
        <v>0</v>
      </c>
      <c r="F205" s="86" t="b">
        <v>0</v>
      </c>
      <c r="G205" s="86" t="b">
        <v>0</v>
      </c>
    </row>
    <row r="206" spans="1:7" ht="15">
      <c r="A206" s="86" t="s">
        <v>1197</v>
      </c>
      <c r="B206" s="86">
        <v>3</v>
      </c>
      <c r="C206" s="121">
        <v>0.007282983766064061</v>
      </c>
      <c r="D206" s="86" t="s">
        <v>883</v>
      </c>
      <c r="E206" s="86" t="b">
        <v>0</v>
      </c>
      <c r="F206" s="86" t="b">
        <v>0</v>
      </c>
      <c r="G206" s="86" t="b">
        <v>0</v>
      </c>
    </row>
    <row r="207" spans="1:7" ht="15">
      <c r="A207" s="86" t="s">
        <v>1198</v>
      </c>
      <c r="B207" s="86">
        <v>3</v>
      </c>
      <c r="C207" s="121">
        <v>0.007282983766064061</v>
      </c>
      <c r="D207" s="86" t="s">
        <v>883</v>
      </c>
      <c r="E207" s="86" t="b">
        <v>0</v>
      </c>
      <c r="F207" s="86" t="b">
        <v>0</v>
      </c>
      <c r="G207" s="86" t="b">
        <v>0</v>
      </c>
    </row>
    <row r="208" spans="1:7" ht="15">
      <c r="A208" s="86" t="s">
        <v>234</v>
      </c>
      <c r="B208" s="86">
        <v>2</v>
      </c>
      <c r="C208" s="121">
        <v>0.006275413309545513</v>
      </c>
      <c r="D208" s="86" t="s">
        <v>883</v>
      </c>
      <c r="E208" s="86" t="b">
        <v>0</v>
      </c>
      <c r="F208" s="86" t="b">
        <v>0</v>
      </c>
      <c r="G208" s="86" t="b">
        <v>0</v>
      </c>
    </row>
    <row r="209" spans="1:7" ht="15">
      <c r="A209" s="86" t="s">
        <v>256</v>
      </c>
      <c r="B209" s="86">
        <v>2</v>
      </c>
      <c r="C209" s="121">
        <v>0.006275413309545513</v>
      </c>
      <c r="D209" s="86" t="s">
        <v>883</v>
      </c>
      <c r="E209" s="86" t="b">
        <v>0</v>
      </c>
      <c r="F209" s="86" t="b">
        <v>0</v>
      </c>
      <c r="G209" s="86" t="b">
        <v>0</v>
      </c>
    </row>
    <row r="210" spans="1:7" ht="15">
      <c r="A210" s="86" t="s">
        <v>237</v>
      </c>
      <c r="B210" s="86">
        <v>2</v>
      </c>
      <c r="C210" s="121">
        <v>0.006275413309545513</v>
      </c>
      <c r="D210" s="86" t="s">
        <v>883</v>
      </c>
      <c r="E210" s="86" t="b">
        <v>0</v>
      </c>
      <c r="F210" s="86" t="b">
        <v>0</v>
      </c>
      <c r="G210" s="86" t="b">
        <v>0</v>
      </c>
    </row>
    <row r="211" spans="1:7" ht="15">
      <c r="A211" s="86" t="s">
        <v>241</v>
      </c>
      <c r="B211" s="86">
        <v>2</v>
      </c>
      <c r="C211" s="121">
        <v>0.006275413309545513</v>
      </c>
      <c r="D211" s="86" t="s">
        <v>883</v>
      </c>
      <c r="E211" s="86" t="b">
        <v>0</v>
      </c>
      <c r="F211" s="86" t="b">
        <v>0</v>
      </c>
      <c r="G211" s="86" t="b">
        <v>0</v>
      </c>
    </row>
    <row r="212" spans="1:7" ht="15">
      <c r="A212" s="86" t="s">
        <v>236</v>
      </c>
      <c r="B212" s="86">
        <v>2</v>
      </c>
      <c r="C212" s="121">
        <v>0.006275413309545513</v>
      </c>
      <c r="D212" s="86" t="s">
        <v>883</v>
      </c>
      <c r="E212" s="86" t="b">
        <v>0</v>
      </c>
      <c r="F212" s="86" t="b">
        <v>0</v>
      </c>
      <c r="G212" s="86" t="b">
        <v>0</v>
      </c>
    </row>
    <row r="213" spans="1:7" ht="15">
      <c r="A213" s="86" t="s">
        <v>255</v>
      </c>
      <c r="B213" s="86">
        <v>2</v>
      </c>
      <c r="C213" s="121">
        <v>0.006275413309545513</v>
      </c>
      <c r="D213" s="86" t="s">
        <v>883</v>
      </c>
      <c r="E213" s="86" t="b">
        <v>0</v>
      </c>
      <c r="F213" s="86" t="b">
        <v>0</v>
      </c>
      <c r="G213" s="86" t="b">
        <v>0</v>
      </c>
    </row>
    <row r="214" spans="1:7" ht="15">
      <c r="A214" s="86" t="s">
        <v>254</v>
      </c>
      <c r="B214" s="86">
        <v>2</v>
      </c>
      <c r="C214" s="121">
        <v>0.006275413309545513</v>
      </c>
      <c r="D214" s="86" t="s">
        <v>883</v>
      </c>
      <c r="E214" s="86" t="b">
        <v>0</v>
      </c>
      <c r="F214" s="86" t="b">
        <v>0</v>
      </c>
      <c r="G214" s="86" t="b">
        <v>0</v>
      </c>
    </row>
    <row r="215" spans="1:7" ht="15">
      <c r="A215" s="86" t="s">
        <v>1213</v>
      </c>
      <c r="B215" s="86">
        <v>2</v>
      </c>
      <c r="C215" s="121">
        <v>0.006275413309545513</v>
      </c>
      <c r="D215" s="86" t="s">
        <v>883</v>
      </c>
      <c r="E215" s="86" t="b">
        <v>0</v>
      </c>
      <c r="F215" s="86" t="b">
        <v>0</v>
      </c>
      <c r="G215" s="86" t="b">
        <v>0</v>
      </c>
    </row>
    <row r="216" spans="1:7" ht="15">
      <c r="A216" s="86" t="s">
        <v>1214</v>
      </c>
      <c r="B216" s="86">
        <v>2</v>
      </c>
      <c r="C216" s="121">
        <v>0.006275413309545513</v>
      </c>
      <c r="D216" s="86" t="s">
        <v>883</v>
      </c>
      <c r="E216" s="86" t="b">
        <v>0</v>
      </c>
      <c r="F216" s="86" t="b">
        <v>0</v>
      </c>
      <c r="G216" s="86" t="b">
        <v>0</v>
      </c>
    </row>
    <row r="217" spans="1:7" ht="15">
      <c r="A217" s="86" t="s">
        <v>1215</v>
      </c>
      <c r="B217" s="86">
        <v>2</v>
      </c>
      <c r="C217" s="121">
        <v>0.006275413309545513</v>
      </c>
      <c r="D217" s="86" t="s">
        <v>883</v>
      </c>
      <c r="E217" s="86" t="b">
        <v>0</v>
      </c>
      <c r="F217" s="86" t="b">
        <v>0</v>
      </c>
      <c r="G217" s="86" t="b">
        <v>0</v>
      </c>
    </row>
    <row r="218" spans="1:7" ht="15">
      <c r="A218" s="86" t="s">
        <v>1216</v>
      </c>
      <c r="B218" s="86">
        <v>2</v>
      </c>
      <c r="C218" s="121">
        <v>0.006275413309545513</v>
      </c>
      <c r="D218" s="86" t="s">
        <v>883</v>
      </c>
      <c r="E218" s="86" t="b">
        <v>0</v>
      </c>
      <c r="F218" s="86" t="b">
        <v>0</v>
      </c>
      <c r="G218" s="86" t="b">
        <v>0</v>
      </c>
    </row>
    <row r="219" spans="1:7" ht="15">
      <c r="A219" s="86" t="s">
        <v>1217</v>
      </c>
      <c r="B219" s="86">
        <v>2</v>
      </c>
      <c r="C219" s="121">
        <v>0.006275413309545513</v>
      </c>
      <c r="D219" s="86" t="s">
        <v>883</v>
      </c>
      <c r="E219" s="86" t="b">
        <v>0</v>
      </c>
      <c r="F219" s="86" t="b">
        <v>0</v>
      </c>
      <c r="G219" s="86" t="b">
        <v>0</v>
      </c>
    </row>
    <row r="220" spans="1:7" ht="15">
      <c r="A220" s="86" t="s">
        <v>1218</v>
      </c>
      <c r="B220" s="86">
        <v>2</v>
      </c>
      <c r="C220" s="121">
        <v>0.006275413309545513</v>
      </c>
      <c r="D220" s="86" t="s">
        <v>883</v>
      </c>
      <c r="E220" s="86" t="b">
        <v>0</v>
      </c>
      <c r="F220" s="86" t="b">
        <v>0</v>
      </c>
      <c r="G220" s="86" t="b">
        <v>0</v>
      </c>
    </row>
    <row r="221" spans="1:7" ht="15">
      <c r="A221" s="86" t="s">
        <v>986</v>
      </c>
      <c r="B221" s="86">
        <v>5</v>
      </c>
      <c r="C221" s="121">
        <v>0</v>
      </c>
      <c r="D221" s="86" t="s">
        <v>884</v>
      </c>
      <c r="E221" s="86" t="b">
        <v>0</v>
      </c>
      <c r="F221" s="86" t="b">
        <v>0</v>
      </c>
      <c r="G221" s="86" t="b">
        <v>0</v>
      </c>
    </row>
    <row r="222" spans="1:7" ht="15">
      <c r="A222" s="86" t="s">
        <v>971</v>
      </c>
      <c r="B222" s="86">
        <v>5</v>
      </c>
      <c r="C222" s="121">
        <v>0</v>
      </c>
      <c r="D222" s="86" t="s">
        <v>884</v>
      </c>
      <c r="E222" s="86" t="b">
        <v>0</v>
      </c>
      <c r="F222" s="86" t="b">
        <v>0</v>
      </c>
      <c r="G222" s="86" t="b">
        <v>0</v>
      </c>
    </row>
    <row r="223" spans="1:7" ht="15">
      <c r="A223" s="86" t="s">
        <v>973</v>
      </c>
      <c r="B223" s="86">
        <v>5</v>
      </c>
      <c r="C223" s="121">
        <v>0</v>
      </c>
      <c r="D223" s="86" t="s">
        <v>884</v>
      </c>
      <c r="E223" s="86" t="b">
        <v>0</v>
      </c>
      <c r="F223" s="86" t="b">
        <v>0</v>
      </c>
      <c r="G223" s="86" t="b">
        <v>0</v>
      </c>
    </row>
    <row r="224" spans="1:7" ht="15">
      <c r="A224" s="86" t="s">
        <v>987</v>
      </c>
      <c r="B224" s="86">
        <v>3</v>
      </c>
      <c r="C224" s="121">
        <v>0.007005749987884939</v>
      </c>
      <c r="D224" s="86" t="s">
        <v>884</v>
      </c>
      <c r="E224" s="86" t="b">
        <v>0</v>
      </c>
      <c r="F224" s="86" t="b">
        <v>0</v>
      </c>
      <c r="G224" s="86" t="b">
        <v>0</v>
      </c>
    </row>
    <row r="225" spans="1:7" ht="15">
      <c r="A225" s="86" t="s">
        <v>988</v>
      </c>
      <c r="B225" s="86">
        <v>3</v>
      </c>
      <c r="C225" s="121">
        <v>0.007005749987884939</v>
      </c>
      <c r="D225" s="86" t="s">
        <v>884</v>
      </c>
      <c r="E225" s="86" t="b">
        <v>0</v>
      </c>
      <c r="F225" s="86" t="b">
        <v>0</v>
      </c>
      <c r="G225" s="86" t="b">
        <v>0</v>
      </c>
    </row>
    <row r="226" spans="1:7" ht="15">
      <c r="A226" s="86" t="s">
        <v>989</v>
      </c>
      <c r="B226" s="86">
        <v>3</v>
      </c>
      <c r="C226" s="121">
        <v>0.007005749987884939</v>
      </c>
      <c r="D226" s="86" t="s">
        <v>884</v>
      </c>
      <c r="E226" s="86" t="b">
        <v>0</v>
      </c>
      <c r="F226" s="86" t="b">
        <v>0</v>
      </c>
      <c r="G226" s="86" t="b">
        <v>0</v>
      </c>
    </row>
    <row r="227" spans="1:7" ht="15">
      <c r="A227" s="86" t="s">
        <v>990</v>
      </c>
      <c r="B227" s="86">
        <v>3</v>
      </c>
      <c r="C227" s="121">
        <v>0.007005749987884939</v>
      </c>
      <c r="D227" s="86" t="s">
        <v>884</v>
      </c>
      <c r="E227" s="86" t="b">
        <v>0</v>
      </c>
      <c r="F227" s="86" t="b">
        <v>0</v>
      </c>
      <c r="G227" s="86" t="b">
        <v>0</v>
      </c>
    </row>
    <row r="228" spans="1:7" ht="15">
      <c r="A228" s="86" t="s">
        <v>991</v>
      </c>
      <c r="B228" s="86">
        <v>3</v>
      </c>
      <c r="C228" s="121">
        <v>0.007005749987884939</v>
      </c>
      <c r="D228" s="86" t="s">
        <v>884</v>
      </c>
      <c r="E228" s="86" t="b">
        <v>0</v>
      </c>
      <c r="F228" s="86" t="b">
        <v>0</v>
      </c>
      <c r="G228" s="86" t="b">
        <v>0</v>
      </c>
    </row>
    <row r="229" spans="1:7" ht="15">
      <c r="A229" s="86" t="s">
        <v>992</v>
      </c>
      <c r="B229" s="86">
        <v>3</v>
      </c>
      <c r="C229" s="121">
        <v>0.007005749987884939</v>
      </c>
      <c r="D229" s="86" t="s">
        <v>884</v>
      </c>
      <c r="E229" s="86" t="b">
        <v>0</v>
      </c>
      <c r="F229" s="86" t="b">
        <v>0</v>
      </c>
      <c r="G229" s="86" t="b">
        <v>0</v>
      </c>
    </row>
    <row r="230" spans="1:7" ht="15">
      <c r="A230" s="86" t="s">
        <v>261</v>
      </c>
      <c r="B230" s="86">
        <v>3</v>
      </c>
      <c r="C230" s="121">
        <v>0.007005749987884939</v>
      </c>
      <c r="D230" s="86" t="s">
        <v>884</v>
      </c>
      <c r="E230" s="86" t="b">
        <v>0</v>
      </c>
      <c r="F230" s="86" t="b">
        <v>0</v>
      </c>
      <c r="G230" s="86" t="b">
        <v>0</v>
      </c>
    </row>
    <row r="231" spans="1:7" ht="15">
      <c r="A231" s="86" t="s">
        <v>260</v>
      </c>
      <c r="B231" s="86">
        <v>3</v>
      </c>
      <c r="C231" s="121">
        <v>0.007005749987884939</v>
      </c>
      <c r="D231" s="86" t="s">
        <v>884</v>
      </c>
      <c r="E231" s="86" t="b">
        <v>0</v>
      </c>
      <c r="F231" s="86" t="b">
        <v>0</v>
      </c>
      <c r="G231" s="86" t="b">
        <v>0</v>
      </c>
    </row>
    <row r="232" spans="1:7" ht="15">
      <c r="A232" s="86" t="s">
        <v>259</v>
      </c>
      <c r="B232" s="86">
        <v>3</v>
      </c>
      <c r="C232" s="121">
        <v>0.007005749987884939</v>
      </c>
      <c r="D232" s="86" t="s">
        <v>884</v>
      </c>
      <c r="E232" s="86" t="b">
        <v>0</v>
      </c>
      <c r="F232" s="86" t="b">
        <v>0</v>
      </c>
      <c r="G232" s="86" t="b">
        <v>0</v>
      </c>
    </row>
    <row r="233" spans="1:7" ht="15">
      <c r="A233" s="86" t="s">
        <v>1183</v>
      </c>
      <c r="B233" s="86">
        <v>3</v>
      </c>
      <c r="C233" s="121">
        <v>0.007005749987884939</v>
      </c>
      <c r="D233" s="86" t="s">
        <v>884</v>
      </c>
      <c r="E233" s="86" t="b">
        <v>0</v>
      </c>
      <c r="F233" s="86" t="b">
        <v>0</v>
      </c>
      <c r="G233" s="86" t="b">
        <v>0</v>
      </c>
    </row>
    <row r="234" spans="1:7" ht="15">
      <c r="A234" s="86" t="s">
        <v>1184</v>
      </c>
      <c r="B234" s="86">
        <v>3</v>
      </c>
      <c r="C234" s="121">
        <v>0.007005749987884939</v>
      </c>
      <c r="D234" s="86" t="s">
        <v>884</v>
      </c>
      <c r="E234" s="86" t="b">
        <v>0</v>
      </c>
      <c r="F234" s="86" t="b">
        <v>0</v>
      </c>
      <c r="G234" s="86" t="b">
        <v>0</v>
      </c>
    </row>
    <row r="235" spans="1:7" ht="15">
      <c r="A235" s="86" t="s">
        <v>1185</v>
      </c>
      <c r="B235" s="86">
        <v>3</v>
      </c>
      <c r="C235" s="121">
        <v>0.007005749987884939</v>
      </c>
      <c r="D235" s="86" t="s">
        <v>884</v>
      </c>
      <c r="E235" s="86" t="b">
        <v>0</v>
      </c>
      <c r="F235" s="86" t="b">
        <v>0</v>
      </c>
      <c r="G235" s="86" t="b">
        <v>0</v>
      </c>
    </row>
    <row r="236" spans="1:7" ht="15">
      <c r="A236" s="86" t="s">
        <v>1186</v>
      </c>
      <c r="B236" s="86">
        <v>3</v>
      </c>
      <c r="C236" s="121">
        <v>0.007005749987884939</v>
      </c>
      <c r="D236" s="86" t="s">
        <v>884</v>
      </c>
      <c r="E236" s="86" t="b">
        <v>0</v>
      </c>
      <c r="F236" s="86" t="b">
        <v>0</v>
      </c>
      <c r="G236" s="86" t="b">
        <v>0</v>
      </c>
    </row>
    <row r="237" spans="1:7" ht="15">
      <c r="A237" s="86" t="s">
        <v>1187</v>
      </c>
      <c r="B237" s="86">
        <v>3</v>
      </c>
      <c r="C237" s="121">
        <v>0.007005749987884939</v>
      </c>
      <c r="D237" s="86" t="s">
        <v>884</v>
      </c>
      <c r="E237" s="86" t="b">
        <v>0</v>
      </c>
      <c r="F237" s="86" t="b">
        <v>0</v>
      </c>
      <c r="G237" s="86" t="b">
        <v>0</v>
      </c>
    </row>
    <row r="238" spans="1:7" ht="15">
      <c r="A238" s="86" t="s">
        <v>1188</v>
      </c>
      <c r="B238" s="86">
        <v>3</v>
      </c>
      <c r="C238" s="121">
        <v>0.007005749987884939</v>
      </c>
      <c r="D238" s="86" t="s">
        <v>884</v>
      </c>
      <c r="E238" s="86" t="b">
        <v>0</v>
      </c>
      <c r="F238" s="86" t="b">
        <v>0</v>
      </c>
      <c r="G238" s="86" t="b">
        <v>0</v>
      </c>
    </row>
    <row r="239" spans="1:7" ht="15">
      <c r="A239" s="86" t="s">
        <v>1189</v>
      </c>
      <c r="B239" s="86">
        <v>3</v>
      </c>
      <c r="C239" s="121">
        <v>0.007005749987884939</v>
      </c>
      <c r="D239" s="86" t="s">
        <v>884</v>
      </c>
      <c r="E239" s="86" t="b">
        <v>0</v>
      </c>
      <c r="F239" s="86" t="b">
        <v>0</v>
      </c>
      <c r="G239" s="86" t="b">
        <v>0</v>
      </c>
    </row>
    <row r="240" spans="1:7" ht="15">
      <c r="A240" s="86" t="s">
        <v>1199</v>
      </c>
      <c r="B240" s="86">
        <v>2</v>
      </c>
      <c r="C240" s="121">
        <v>0.008377684393095528</v>
      </c>
      <c r="D240" s="86" t="s">
        <v>884</v>
      </c>
      <c r="E240" s="86" t="b">
        <v>0</v>
      </c>
      <c r="F240" s="86" t="b">
        <v>0</v>
      </c>
      <c r="G240" s="86" t="b">
        <v>0</v>
      </c>
    </row>
    <row r="241" spans="1:7" ht="15">
      <c r="A241" s="86" t="s">
        <v>1200</v>
      </c>
      <c r="B241" s="86">
        <v>2</v>
      </c>
      <c r="C241" s="121">
        <v>0.008377684393095528</v>
      </c>
      <c r="D241" s="86" t="s">
        <v>884</v>
      </c>
      <c r="E241" s="86" t="b">
        <v>0</v>
      </c>
      <c r="F241" s="86" t="b">
        <v>1</v>
      </c>
      <c r="G241" s="86" t="b">
        <v>0</v>
      </c>
    </row>
    <row r="242" spans="1:7" ht="15">
      <c r="A242" s="86" t="s">
        <v>1201</v>
      </c>
      <c r="B242" s="86">
        <v>2</v>
      </c>
      <c r="C242" s="121">
        <v>0.008377684393095528</v>
      </c>
      <c r="D242" s="86" t="s">
        <v>884</v>
      </c>
      <c r="E242" s="86" t="b">
        <v>0</v>
      </c>
      <c r="F242" s="86" t="b">
        <v>0</v>
      </c>
      <c r="G242" s="86" t="b">
        <v>0</v>
      </c>
    </row>
    <row r="243" spans="1:7" ht="15">
      <c r="A243" s="86" t="s">
        <v>1202</v>
      </c>
      <c r="B243" s="86">
        <v>2</v>
      </c>
      <c r="C243" s="121">
        <v>0.008377684393095528</v>
      </c>
      <c r="D243" s="86" t="s">
        <v>884</v>
      </c>
      <c r="E243" s="86" t="b">
        <v>0</v>
      </c>
      <c r="F243" s="86" t="b">
        <v>0</v>
      </c>
      <c r="G243" s="86" t="b">
        <v>0</v>
      </c>
    </row>
    <row r="244" spans="1:7" ht="15">
      <c r="A244" s="86" t="s">
        <v>1203</v>
      </c>
      <c r="B244" s="86">
        <v>2</v>
      </c>
      <c r="C244" s="121">
        <v>0.008377684393095528</v>
      </c>
      <c r="D244" s="86" t="s">
        <v>884</v>
      </c>
      <c r="E244" s="86" t="b">
        <v>0</v>
      </c>
      <c r="F244" s="86" t="b">
        <v>0</v>
      </c>
      <c r="G244" s="86" t="b">
        <v>0</v>
      </c>
    </row>
    <row r="245" spans="1:7" ht="15">
      <c r="A245" s="86" t="s">
        <v>1204</v>
      </c>
      <c r="B245" s="86">
        <v>2</v>
      </c>
      <c r="C245" s="121">
        <v>0.008377684393095528</v>
      </c>
      <c r="D245" s="86" t="s">
        <v>884</v>
      </c>
      <c r="E245" s="86" t="b">
        <v>0</v>
      </c>
      <c r="F245" s="86" t="b">
        <v>0</v>
      </c>
      <c r="G245" s="86" t="b">
        <v>0</v>
      </c>
    </row>
    <row r="246" spans="1:7" ht="15">
      <c r="A246" s="86" t="s">
        <v>1205</v>
      </c>
      <c r="B246" s="86">
        <v>2</v>
      </c>
      <c r="C246" s="121">
        <v>0.008377684393095528</v>
      </c>
      <c r="D246" s="86" t="s">
        <v>884</v>
      </c>
      <c r="E246" s="86" t="b">
        <v>0</v>
      </c>
      <c r="F246" s="86" t="b">
        <v>0</v>
      </c>
      <c r="G246" s="86" t="b">
        <v>0</v>
      </c>
    </row>
    <row r="247" spans="1:7" ht="15">
      <c r="A247" s="86" t="s">
        <v>1206</v>
      </c>
      <c r="B247" s="86">
        <v>2</v>
      </c>
      <c r="C247" s="121">
        <v>0.008377684393095528</v>
      </c>
      <c r="D247" s="86" t="s">
        <v>884</v>
      </c>
      <c r="E247" s="86" t="b">
        <v>0</v>
      </c>
      <c r="F247" s="86" t="b">
        <v>0</v>
      </c>
      <c r="G247" s="86" t="b">
        <v>0</v>
      </c>
    </row>
    <row r="248" spans="1:7" ht="15">
      <c r="A248" s="86" t="s">
        <v>1207</v>
      </c>
      <c r="B248" s="86">
        <v>2</v>
      </c>
      <c r="C248" s="121">
        <v>0.008377684393095528</v>
      </c>
      <c r="D248" s="86" t="s">
        <v>884</v>
      </c>
      <c r="E248" s="86" t="b">
        <v>0</v>
      </c>
      <c r="F248" s="86" t="b">
        <v>0</v>
      </c>
      <c r="G248" s="86" t="b">
        <v>0</v>
      </c>
    </row>
    <row r="249" spans="1:7" ht="15">
      <c r="A249" s="86" t="s">
        <v>1208</v>
      </c>
      <c r="B249" s="86">
        <v>2</v>
      </c>
      <c r="C249" s="121">
        <v>0.008377684393095528</v>
      </c>
      <c r="D249" s="86" t="s">
        <v>884</v>
      </c>
      <c r="E249" s="86" t="b">
        <v>0</v>
      </c>
      <c r="F249" s="86" t="b">
        <v>0</v>
      </c>
      <c r="G249" s="86" t="b">
        <v>0</v>
      </c>
    </row>
    <row r="250" spans="1:7" ht="15">
      <c r="A250" s="86" t="s">
        <v>258</v>
      </c>
      <c r="B250" s="86">
        <v>2</v>
      </c>
      <c r="C250" s="121">
        <v>0.008377684393095528</v>
      </c>
      <c r="D250" s="86" t="s">
        <v>884</v>
      </c>
      <c r="E250" s="86" t="b">
        <v>0</v>
      </c>
      <c r="F250" s="86" t="b">
        <v>0</v>
      </c>
      <c r="G250" s="86" t="b">
        <v>0</v>
      </c>
    </row>
    <row r="251" spans="1:7" ht="15">
      <c r="A251" s="86" t="s">
        <v>257</v>
      </c>
      <c r="B251" s="86">
        <v>2</v>
      </c>
      <c r="C251" s="121">
        <v>0.008377684393095528</v>
      </c>
      <c r="D251" s="86" t="s">
        <v>884</v>
      </c>
      <c r="E251" s="86" t="b">
        <v>0</v>
      </c>
      <c r="F251" s="86" t="b">
        <v>0</v>
      </c>
      <c r="G251" s="86" t="b">
        <v>0</v>
      </c>
    </row>
    <row r="252" spans="1:7" ht="15">
      <c r="A252" s="86" t="s">
        <v>1209</v>
      </c>
      <c r="B252" s="86">
        <v>2</v>
      </c>
      <c r="C252" s="121">
        <v>0.008377684393095528</v>
      </c>
      <c r="D252" s="86" t="s">
        <v>884</v>
      </c>
      <c r="E252" s="86" t="b">
        <v>0</v>
      </c>
      <c r="F252" s="86" t="b">
        <v>0</v>
      </c>
      <c r="G252" s="86" t="b">
        <v>0</v>
      </c>
    </row>
    <row r="253" spans="1:7" ht="15">
      <c r="A253" s="86" t="s">
        <v>1210</v>
      </c>
      <c r="B253" s="86">
        <v>2</v>
      </c>
      <c r="C253" s="121">
        <v>0.008377684393095528</v>
      </c>
      <c r="D253" s="86" t="s">
        <v>884</v>
      </c>
      <c r="E253" s="86" t="b">
        <v>0</v>
      </c>
      <c r="F253" s="86" t="b">
        <v>0</v>
      </c>
      <c r="G253" s="86" t="b">
        <v>0</v>
      </c>
    </row>
    <row r="254" spans="1:7" ht="15">
      <c r="A254" s="86" t="s">
        <v>1211</v>
      </c>
      <c r="B254" s="86">
        <v>2</v>
      </c>
      <c r="C254" s="121">
        <v>0.008377684393095528</v>
      </c>
      <c r="D254" s="86" t="s">
        <v>884</v>
      </c>
      <c r="E254" s="86" t="b">
        <v>0</v>
      </c>
      <c r="F254" s="86" t="b">
        <v>0</v>
      </c>
      <c r="G254" s="86" t="b">
        <v>0</v>
      </c>
    </row>
    <row r="255" spans="1:7" ht="15">
      <c r="A255" s="86" t="s">
        <v>1212</v>
      </c>
      <c r="B255" s="86">
        <v>2</v>
      </c>
      <c r="C255" s="121">
        <v>0.008377684393095528</v>
      </c>
      <c r="D255" s="86" t="s">
        <v>884</v>
      </c>
      <c r="E255" s="86" t="b">
        <v>0</v>
      </c>
      <c r="F255" s="86" t="b">
        <v>0</v>
      </c>
      <c r="G255" s="86" t="b">
        <v>0</v>
      </c>
    </row>
    <row r="256" spans="1:7" ht="15">
      <c r="A256" s="86" t="s">
        <v>971</v>
      </c>
      <c r="B256" s="86">
        <v>5</v>
      </c>
      <c r="C256" s="121">
        <v>0</v>
      </c>
      <c r="D256" s="86" t="s">
        <v>885</v>
      </c>
      <c r="E256" s="86" t="b">
        <v>0</v>
      </c>
      <c r="F256" s="86" t="b">
        <v>0</v>
      </c>
      <c r="G256" s="86" t="b">
        <v>0</v>
      </c>
    </row>
    <row r="257" spans="1:7" ht="15">
      <c r="A257" s="86" t="s">
        <v>994</v>
      </c>
      <c r="B257" s="86">
        <v>2</v>
      </c>
      <c r="C257" s="121">
        <v>0.013489491819391105</v>
      </c>
      <c r="D257" s="86" t="s">
        <v>885</v>
      </c>
      <c r="E257" s="86" t="b">
        <v>0</v>
      </c>
      <c r="F257" s="86" t="b">
        <v>0</v>
      </c>
      <c r="G257" s="86" t="b">
        <v>0</v>
      </c>
    </row>
    <row r="258" spans="1:7" ht="15">
      <c r="A258" s="86" t="s">
        <v>974</v>
      </c>
      <c r="B258" s="86">
        <v>2</v>
      </c>
      <c r="C258" s="121">
        <v>0.013489491819391105</v>
      </c>
      <c r="D258" s="86" t="s">
        <v>885</v>
      </c>
      <c r="E258" s="86" t="b">
        <v>0</v>
      </c>
      <c r="F258" s="86" t="b">
        <v>0</v>
      </c>
      <c r="G258" s="86" t="b">
        <v>0</v>
      </c>
    </row>
    <row r="259" spans="1:7" ht="15">
      <c r="A259" s="86" t="s">
        <v>995</v>
      </c>
      <c r="B259" s="86">
        <v>2</v>
      </c>
      <c r="C259" s="121">
        <v>0.013489491819391105</v>
      </c>
      <c r="D259" s="86" t="s">
        <v>885</v>
      </c>
      <c r="E259" s="86" t="b">
        <v>1</v>
      </c>
      <c r="F259" s="86" t="b">
        <v>0</v>
      </c>
      <c r="G259" s="86" t="b">
        <v>0</v>
      </c>
    </row>
    <row r="260" spans="1:7" ht="15">
      <c r="A260" s="86" t="s">
        <v>978</v>
      </c>
      <c r="B260" s="86">
        <v>2</v>
      </c>
      <c r="C260" s="121">
        <v>0.013489491819391105</v>
      </c>
      <c r="D260" s="86" t="s">
        <v>885</v>
      </c>
      <c r="E260" s="86" t="b">
        <v>0</v>
      </c>
      <c r="F260" s="86" t="b">
        <v>0</v>
      </c>
      <c r="G260" s="86" t="b">
        <v>0</v>
      </c>
    </row>
    <row r="261" spans="1:7" ht="15">
      <c r="A261" s="86" t="s">
        <v>996</v>
      </c>
      <c r="B261" s="86">
        <v>2</v>
      </c>
      <c r="C261" s="121">
        <v>0.013489491819391105</v>
      </c>
      <c r="D261" s="86" t="s">
        <v>885</v>
      </c>
      <c r="E261" s="86" t="b">
        <v>0</v>
      </c>
      <c r="F261" s="86" t="b">
        <v>0</v>
      </c>
      <c r="G261" s="86" t="b">
        <v>0</v>
      </c>
    </row>
    <row r="262" spans="1:7" ht="15">
      <c r="A262" s="86" t="s">
        <v>997</v>
      </c>
      <c r="B262" s="86">
        <v>2</v>
      </c>
      <c r="C262" s="121">
        <v>0.023693898452068436</v>
      </c>
      <c r="D262" s="86" t="s">
        <v>885</v>
      </c>
      <c r="E262" s="86" t="b">
        <v>0</v>
      </c>
      <c r="F262" s="86" t="b">
        <v>0</v>
      </c>
      <c r="G262" s="86" t="b">
        <v>0</v>
      </c>
    </row>
    <row r="263" spans="1:7" ht="15">
      <c r="A263" s="86" t="s">
        <v>998</v>
      </c>
      <c r="B263" s="86">
        <v>2</v>
      </c>
      <c r="C263" s="121">
        <v>0.023693898452068436</v>
      </c>
      <c r="D263" s="86" t="s">
        <v>885</v>
      </c>
      <c r="E263" s="86" t="b">
        <v>0</v>
      </c>
      <c r="F263" s="86" t="b">
        <v>0</v>
      </c>
      <c r="G263" s="86" t="b">
        <v>0</v>
      </c>
    </row>
    <row r="264" spans="1:7" ht="15">
      <c r="A264" s="86" t="s">
        <v>249</v>
      </c>
      <c r="B264" s="86">
        <v>6</v>
      </c>
      <c r="C264" s="121">
        <v>0</v>
      </c>
      <c r="D264" s="86" t="s">
        <v>886</v>
      </c>
      <c r="E264" s="86" t="b">
        <v>0</v>
      </c>
      <c r="F264" s="86" t="b">
        <v>0</v>
      </c>
      <c r="G264" s="86" t="b">
        <v>0</v>
      </c>
    </row>
    <row r="265" spans="1:7" ht="15">
      <c r="A265" s="86" t="s">
        <v>1000</v>
      </c>
      <c r="B265" s="86">
        <v>2</v>
      </c>
      <c r="C265" s="121">
        <v>0</v>
      </c>
      <c r="D265" s="86" t="s">
        <v>886</v>
      </c>
      <c r="E265" s="86" t="b">
        <v>0</v>
      </c>
      <c r="F265" s="86" t="b">
        <v>0</v>
      </c>
      <c r="G265" s="86" t="b">
        <v>0</v>
      </c>
    </row>
    <row r="266" spans="1:7" ht="15">
      <c r="A266" s="86" t="s">
        <v>1001</v>
      </c>
      <c r="B266" s="86">
        <v>2</v>
      </c>
      <c r="C266" s="121">
        <v>0</v>
      </c>
      <c r="D266" s="86" t="s">
        <v>886</v>
      </c>
      <c r="E266" s="86" t="b">
        <v>0</v>
      </c>
      <c r="F266" s="86" t="b">
        <v>0</v>
      </c>
      <c r="G266" s="86" t="b">
        <v>0</v>
      </c>
    </row>
    <row r="267" spans="1:7" ht="15">
      <c r="A267" s="86" t="s">
        <v>1002</v>
      </c>
      <c r="B267" s="86">
        <v>2</v>
      </c>
      <c r="C267" s="121">
        <v>0</v>
      </c>
      <c r="D267" s="86" t="s">
        <v>886</v>
      </c>
      <c r="E267" s="86" t="b">
        <v>0</v>
      </c>
      <c r="F267" s="86" t="b">
        <v>0</v>
      </c>
      <c r="G267" s="86" t="b">
        <v>0</v>
      </c>
    </row>
    <row r="268" spans="1:7" ht="15">
      <c r="A268" s="86" t="s">
        <v>1003</v>
      </c>
      <c r="B268" s="86">
        <v>2</v>
      </c>
      <c r="C268" s="121">
        <v>0</v>
      </c>
      <c r="D268" s="86" t="s">
        <v>886</v>
      </c>
      <c r="E268" s="86" t="b">
        <v>0</v>
      </c>
      <c r="F268" s="86" t="b">
        <v>0</v>
      </c>
      <c r="G268" s="86" t="b">
        <v>0</v>
      </c>
    </row>
    <row r="269" spans="1:7" ht="15">
      <c r="A269" s="86" t="s">
        <v>1004</v>
      </c>
      <c r="B269" s="86">
        <v>2</v>
      </c>
      <c r="C269" s="121">
        <v>0</v>
      </c>
      <c r="D269" s="86" t="s">
        <v>886</v>
      </c>
      <c r="E269" s="86" t="b">
        <v>0</v>
      </c>
      <c r="F269" s="86" t="b">
        <v>0</v>
      </c>
      <c r="G269" s="86" t="b">
        <v>0</v>
      </c>
    </row>
    <row r="270" spans="1:7" ht="15">
      <c r="A270" s="86" t="s">
        <v>1005</v>
      </c>
      <c r="B270" s="86">
        <v>2</v>
      </c>
      <c r="C270" s="121">
        <v>0</v>
      </c>
      <c r="D270" s="86" t="s">
        <v>886</v>
      </c>
      <c r="E270" s="86" t="b">
        <v>0</v>
      </c>
      <c r="F270" s="86" t="b">
        <v>0</v>
      </c>
      <c r="G270" s="86" t="b">
        <v>0</v>
      </c>
    </row>
    <row r="271" spans="1:7" ht="15">
      <c r="A271" s="86" t="s">
        <v>1006</v>
      </c>
      <c r="B271" s="86">
        <v>2</v>
      </c>
      <c r="C271" s="121">
        <v>0</v>
      </c>
      <c r="D271" s="86" t="s">
        <v>886</v>
      </c>
      <c r="E271" s="86" t="b">
        <v>0</v>
      </c>
      <c r="F271" s="86" t="b">
        <v>0</v>
      </c>
      <c r="G271" s="86" t="b">
        <v>0</v>
      </c>
    </row>
    <row r="272" spans="1:7" ht="15">
      <c r="A272" s="86" t="s">
        <v>1007</v>
      </c>
      <c r="B272" s="86">
        <v>2</v>
      </c>
      <c r="C272" s="121">
        <v>0</v>
      </c>
      <c r="D272" s="86" t="s">
        <v>886</v>
      </c>
      <c r="E272" s="86" t="b">
        <v>0</v>
      </c>
      <c r="F272" s="86" t="b">
        <v>0</v>
      </c>
      <c r="G272" s="86" t="b">
        <v>0</v>
      </c>
    </row>
    <row r="273" spans="1:7" ht="15">
      <c r="A273" s="86" t="s">
        <v>953</v>
      </c>
      <c r="B273" s="86">
        <v>2</v>
      </c>
      <c r="C273" s="121">
        <v>0</v>
      </c>
      <c r="D273" s="86" t="s">
        <v>886</v>
      </c>
      <c r="E273" s="86" t="b">
        <v>0</v>
      </c>
      <c r="F273" s="86" t="b">
        <v>0</v>
      </c>
      <c r="G273" s="86" t="b">
        <v>0</v>
      </c>
    </row>
    <row r="274" spans="1:7" ht="15">
      <c r="A274" s="86" t="s">
        <v>1219</v>
      </c>
      <c r="B274" s="86">
        <v>2</v>
      </c>
      <c r="C274" s="121">
        <v>0</v>
      </c>
      <c r="D274" s="86" t="s">
        <v>886</v>
      </c>
      <c r="E274" s="86" t="b">
        <v>0</v>
      </c>
      <c r="F274" s="86" t="b">
        <v>0</v>
      </c>
      <c r="G274" s="86" t="b">
        <v>0</v>
      </c>
    </row>
    <row r="275" spans="1:7" ht="15">
      <c r="A275" s="86" t="s">
        <v>1220</v>
      </c>
      <c r="B275" s="86">
        <v>2</v>
      </c>
      <c r="C275" s="121">
        <v>0</v>
      </c>
      <c r="D275" s="86" t="s">
        <v>886</v>
      </c>
      <c r="E275" s="86" t="b">
        <v>0</v>
      </c>
      <c r="F275" s="86" t="b">
        <v>0</v>
      </c>
      <c r="G275" s="86" t="b">
        <v>0</v>
      </c>
    </row>
    <row r="276" spans="1:7" ht="15">
      <c r="A276" s="86" t="s">
        <v>1221</v>
      </c>
      <c r="B276" s="86">
        <v>2</v>
      </c>
      <c r="C276" s="121">
        <v>0</v>
      </c>
      <c r="D276" s="86" t="s">
        <v>886</v>
      </c>
      <c r="E276" s="86" t="b">
        <v>0</v>
      </c>
      <c r="F276" s="86" t="b">
        <v>0</v>
      </c>
      <c r="G276" s="86" t="b">
        <v>0</v>
      </c>
    </row>
    <row r="277" spans="1:7" ht="15">
      <c r="A277" s="86" t="s">
        <v>1222</v>
      </c>
      <c r="B277" s="86">
        <v>2</v>
      </c>
      <c r="C277" s="121">
        <v>0</v>
      </c>
      <c r="D277" s="86" t="s">
        <v>886</v>
      </c>
      <c r="E277" s="86" t="b">
        <v>0</v>
      </c>
      <c r="F277" s="86" t="b">
        <v>0</v>
      </c>
      <c r="G277" s="86" t="b">
        <v>0</v>
      </c>
    </row>
    <row r="278" spans="1:7" ht="15">
      <c r="A278" s="86" t="s">
        <v>1223</v>
      </c>
      <c r="B278" s="86">
        <v>2</v>
      </c>
      <c r="C278" s="121">
        <v>0</v>
      </c>
      <c r="D278" s="86" t="s">
        <v>886</v>
      </c>
      <c r="E278" s="86" t="b">
        <v>0</v>
      </c>
      <c r="F278" s="86" t="b">
        <v>0</v>
      </c>
      <c r="G278" s="86" t="b">
        <v>0</v>
      </c>
    </row>
    <row r="279" spans="1:7" ht="15">
      <c r="A279" s="86" t="s">
        <v>1224</v>
      </c>
      <c r="B279" s="86">
        <v>2</v>
      </c>
      <c r="C279" s="121">
        <v>0</v>
      </c>
      <c r="D279" s="86" t="s">
        <v>886</v>
      </c>
      <c r="E279" s="86" t="b">
        <v>0</v>
      </c>
      <c r="F279" s="86" t="b">
        <v>0</v>
      </c>
      <c r="G279" s="86" t="b">
        <v>0</v>
      </c>
    </row>
    <row r="280" spans="1:7" ht="15">
      <c r="A280" s="86" t="s">
        <v>1225</v>
      </c>
      <c r="B280" s="86">
        <v>2</v>
      </c>
      <c r="C280" s="121">
        <v>0</v>
      </c>
      <c r="D280" s="86" t="s">
        <v>886</v>
      </c>
      <c r="E280" s="86" t="b">
        <v>0</v>
      </c>
      <c r="F280" s="86" t="b">
        <v>0</v>
      </c>
      <c r="G280" s="86" t="b">
        <v>0</v>
      </c>
    </row>
    <row r="281" spans="1:7" ht="15">
      <c r="A281" s="86" t="s">
        <v>1226</v>
      </c>
      <c r="B281" s="86">
        <v>2</v>
      </c>
      <c r="C281" s="121">
        <v>0</v>
      </c>
      <c r="D281" s="86" t="s">
        <v>886</v>
      </c>
      <c r="E281" s="86" t="b">
        <v>0</v>
      </c>
      <c r="F281" s="86" t="b">
        <v>0</v>
      </c>
      <c r="G281" s="86" t="b">
        <v>0</v>
      </c>
    </row>
    <row r="282" spans="1:7" ht="15">
      <c r="A282" s="86" t="s">
        <v>1227</v>
      </c>
      <c r="B282" s="86">
        <v>2</v>
      </c>
      <c r="C282" s="121">
        <v>0</v>
      </c>
      <c r="D282" s="86" t="s">
        <v>886</v>
      </c>
      <c r="E282" s="86" t="b">
        <v>0</v>
      </c>
      <c r="F282" s="86" t="b">
        <v>0</v>
      </c>
      <c r="G282" s="86" t="b">
        <v>0</v>
      </c>
    </row>
    <row r="283" spans="1:7" ht="15">
      <c r="A283" s="86" t="s">
        <v>1228</v>
      </c>
      <c r="B283" s="86">
        <v>2</v>
      </c>
      <c r="C283" s="121">
        <v>0</v>
      </c>
      <c r="D283" s="86" t="s">
        <v>886</v>
      </c>
      <c r="E283" s="86" t="b">
        <v>0</v>
      </c>
      <c r="F283" s="86" t="b">
        <v>0</v>
      </c>
      <c r="G283" s="86" t="b">
        <v>0</v>
      </c>
    </row>
    <row r="284" spans="1:7" ht="15">
      <c r="A284" s="86" t="s">
        <v>1229</v>
      </c>
      <c r="B284" s="86">
        <v>2</v>
      </c>
      <c r="C284" s="121">
        <v>0</v>
      </c>
      <c r="D284" s="86" t="s">
        <v>886</v>
      </c>
      <c r="E284" s="86" t="b">
        <v>0</v>
      </c>
      <c r="F284" s="86" t="b">
        <v>0</v>
      </c>
      <c r="G284" s="86" t="b">
        <v>0</v>
      </c>
    </row>
    <row r="285" spans="1:7" ht="15">
      <c r="A285" s="86" t="s">
        <v>971</v>
      </c>
      <c r="B285" s="86">
        <v>2</v>
      </c>
      <c r="C285" s="121">
        <v>0</v>
      </c>
      <c r="D285" s="86" t="s">
        <v>886</v>
      </c>
      <c r="E285" s="86" t="b">
        <v>0</v>
      </c>
      <c r="F285" s="86" t="b">
        <v>0</v>
      </c>
      <c r="G285" s="86" t="b">
        <v>0</v>
      </c>
    </row>
    <row r="286" spans="1:7" ht="15">
      <c r="A286" s="86" t="s">
        <v>1190</v>
      </c>
      <c r="B286" s="86">
        <v>2</v>
      </c>
      <c r="C286" s="121">
        <v>0</v>
      </c>
      <c r="D286" s="86" t="s">
        <v>886</v>
      </c>
      <c r="E286" s="86" t="b">
        <v>0</v>
      </c>
      <c r="F286" s="86" t="b">
        <v>0</v>
      </c>
      <c r="G286" s="86" t="b">
        <v>0</v>
      </c>
    </row>
    <row r="287" spans="1:7" ht="15">
      <c r="A287" s="86" t="s">
        <v>1230</v>
      </c>
      <c r="B287" s="86">
        <v>2</v>
      </c>
      <c r="C287" s="121">
        <v>0</v>
      </c>
      <c r="D287" s="86" t="s">
        <v>886</v>
      </c>
      <c r="E287" s="86" t="b">
        <v>0</v>
      </c>
      <c r="F287" s="86" t="b">
        <v>0</v>
      </c>
      <c r="G287" s="86" t="b">
        <v>0</v>
      </c>
    </row>
    <row r="288" spans="1:7" ht="15">
      <c r="A288" s="86" t="s">
        <v>1231</v>
      </c>
      <c r="B288" s="86">
        <v>2</v>
      </c>
      <c r="C288" s="121">
        <v>0</v>
      </c>
      <c r="D288" s="86" t="s">
        <v>886</v>
      </c>
      <c r="E288" s="86" t="b">
        <v>0</v>
      </c>
      <c r="F288" s="86" t="b">
        <v>0</v>
      </c>
      <c r="G288" s="86" t="b">
        <v>0</v>
      </c>
    </row>
    <row r="289" spans="1:7" ht="15">
      <c r="A289" s="86" t="s">
        <v>1232</v>
      </c>
      <c r="B289" s="86">
        <v>2</v>
      </c>
      <c r="C289" s="121">
        <v>0</v>
      </c>
      <c r="D289" s="86" t="s">
        <v>886</v>
      </c>
      <c r="E289" s="86" t="b">
        <v>0</v>
      </c>
      <c r="F289" s="86" t="b">
        <v>0</v>
      </c>
      <c r="G289" s="86" t="b">
        <v>0</v>
      </c>
    </row>
    <row r="290" spans="1:7" ht="15">
      <c r="A290" s="86" t="s">
        <v>1233</v>
      </c>
      <c r="B290" s="86">
        <v>2</v>
      </c>
      <c r="C290" s="121">
        <v>0</v>
      </c>
      <c r="D290" s="86" t="s">
        <v>886</v>
      </c>
      <c r="E290" s="86" t="b">
        <v>0</v>
      </c>
      <c r="F290" s="86" t="b">
        <v>0</v>
      </c>
      <c r="G290" s="86" t="b">
        <v>0</v>
      </c>
    </row>
    <row r="291" spans="1:7" ht="15">
      <c r="A291" s="86" t="s">
        <v>1234</v>
      </c>
      <c r="B291" s="86">
        <v>2</v>
      </c>
      <c r="C291" s="121">
        <v>0</v>
      </c>
      <c r="D291" s="86" t="s">
        <v>886</v>
      </c>
      <c r="E291" s="86" t="b">
        <v>0</v>
      </c>
      <c r="F291" s="86" t="b">
        <v>0</v>
      </c>
      <c r="G291" s="86" t="b">
        <v>0</v>
      </c>
    </row>
    <row r="292" spans="1:7" ht="15">
      <c r="A292" s="86" t="s">
        <v>1235</v>
      </c>
      <c r="B292" s="86">
        <v>2</v>
      </c>
      <c r="C292" s="121">
        <v>0</v>
      </c>
      <c r="D292" s="86" t="s">
        <v>886</v>
      </c>
      <c r="E292" s="86" t="b">
        <v>0</v>
      </c>
      <c r="F292" s="86" t="b">
        <v>0</v>
      </c>
      <c r="G292" s="86" t="b">
        <v>0</v>
      </c>
    </row>
    <row r="293" spans="1:7" ht="15">
      <c r="A293" s="86" t="s">
        <v>1009</v>
      </c>
      <c r="B293" s="86">
        <v>2</v>
      </c>
      <c r="C293" s="121">
        <v>0</v>
      </c>
      <c r="D293" s="86" t="s">
        <v>887</v>
      </c>
      <c r="E293" s="86" t="b">
        <v>0</v>
      </c>
      <c r="F293" s="86" t="b">
        <v>0</v>
      </c>
      <c r="G293" s="86" t="b">
        <v>0</v>
      </c>
    </row>
    <row r="294" spans="1:7" ht="15">
      <c r="A294" s="86" t="s">
        <v>1010</v>
      </c>
      <c r="B294" s="86">
        <v>2</v>
      </c>
      <c r="C294" s="121">
        <v>0</v>
      </c>
      <c r="D294" s="86" t="s">
        <v>887</v>
      </c>
      <c r="E294" s="86" t="b">
        <v>0</v>
      </c>
      <c r="F294" s="86" t="b">
        <v>0</v>
      </c>
      <c r="G294" s="86" t="b">
        <v>0</v>
      </c>
    </row>
    <row r="295" spans="1:7" ht="15">
      <c r="A295" s="86" t="s">
        <v>972</v>
      </c>
      <c r="B295" s="86">
        <v>2</v>
      </c>
      <c r="C295" s="121">
        <v>0</v>
      </c>
      <c r="D295" s="86" t="s">
        <v>887</v>
      </c>
      <c r="E295" s="86" t="b">
        <v>0</v>
      </c>
      <c r="F295" s="86" t="b">
        <v>0</v>
      </c>
      <c r="G295" s="86" t="b">
        <v>0</v>
      </c>
    </row>
    <row r="296" spans="1:7" ht="15">
      <c r="A296" s="86" t="s">
        <v>1011</v>
      </c>
      <c r="B296" s="86">
        <v>2</v>
      </c>
      <c r="C296" s="121">
        <v>0</v>
      </c>
      <c r="D296" s="86" t="s">
        <v>887</v>
      </c>
      <c r="E296" s="86" t="b">
        <v>0</v>
      </c>
      <c r="F296" s="86" t="b">
        <v>0</v>
      </c>
      <c r="G296" s="86" t="b">
        <v>0</v>
      </c>
    </row>
    <row r="297" spans="1:7" ht="15">
      <c r="A297" s="86" t="s">
        <v>959</v>
      </c>
      <c r="B297" s="86">
        <v>2</v>
      </c>
      <c r="C297" s="121">
        <v>0</v>
      </c>
      <c r="D297" s="86" t="s">
        <v>887</v>
      </c>
      <c r="E297" s="86" t="b">
        <v>0</v>
      </c>
      <c r="F297" s="86" t="b">
        <v>0</v>
      </c>
      <c r="G297" s="86" t="b">
        <v>0</v>
      </c>
    </row>
    <row r="298" spans="1:7" ht="15">
      <c r="A298" s="86" t="s">
        <v>1012</v>
      </c>
      <c r="B298" s="86">
        <v>2</v>
      </c>
      <c r="C298" s="121">
        <v>0</v>
      </c>
      <c r="D298" s="86" t="s">
        <v>887</v>
      </c>
      <c r="E298" s="86" t="b">
        <v>0</v>
      </c>
      <c r="F298" s="86" t="b">
        <v>0</v>
      </c>
      <c r="G298" s="86" t="b">
        <v>0</v>
      </c>
    </row>
    <row r="299" spans="1:7" ht="15">
      <c r="A299" s="86" t="s">
        <v>300</v>
      </c>
      <c r="B299" s="86">
        <v>2</v>
      </c>
      <c r="C299" s="121">
        <v>0</v>
      </c>
      <c r="D299" s="86" t="s">
        <v>887</v>
      </c>
      <c r="E299" s="86" t="b">
        <v>0</v>
      </c>
      <c r="F299" s="86" t="b">
        <v>0</v>
      </c>
      <c r="G299" s="86" t="b">
        <v>0</v>
      </c>
    </row>
    <row r="300" spans="1:7" ht="15">
      <c r="A300" s="86" t="s">
        <v>1013</v>
      </c>
      <c r="B300" s="86">
        <v>2</v>
      </c>
      <c r="C300" s="121">
        <v>0</v>
      </c>
      <c r="D300" s="86" t="s">
        <v>887</v>
      </c>
      <c r="E300" s="86" t="b">
        <v>0</v>
      </c>
      <c r="F300" s="86" t="b">
        <v>0</v>
      </c>
      <c r="G300" s="86" t="b">
        <v>0</v>
      </c>
    </row>
    <row r="301" spans="1:7" ht="15">
      <c r="A301" s="86" t="s">
        <v>1014</v>
      </c>
      <c r="B301" s="86">
        <v>2</v>
      </c>
      <c r="C301" s="121">
        <v>0</v>
      </c>
      <c r="D301" s="86" t="s">
        <v>887</v>
      </c>
      <c r="E301" s="86" t="b">
        <v>0</v>
      </c>
      <c r="F301" s="86" t="b">
        <v>0</v>
      </c>
      <c r="G301" s="86" t="b">
        <v>0</v>
      </c>
    </row>
    <row r="302" spans="1:7" ht="15">
      <c r="A302" s="86" t="s">
        <v>1015</v>
      </c>
      <c r="B302" s="86">
        <v>2</v>
      </c>
      <c r="C302" s="121">
        <v>0</v>
      </c>
      <c r="D302" s="86" t="s">
        <v>887</v>
      </c>
      <c r="E302" s="86" t="b">
        <v>0</v>
      </c>
      <c r="F302" s="86" t="b">
        <v>0</v>
      </c>
      <c r="G302" s="86" t="b">
        <v>0</v>
      </c>
    </row>
    <row r="303" spans="1:7" ht="15">
      <c r="A303" s="86" t="s">
        <v>1236</v>
      </c>
      <c r="B303" s="86">
        <v>2</v>
      </c>
      <c r="C303" s="121">
        <v>0</v>
      </c>
      <c r="D303" s="86" t="s">
        <v>887</v>
      </c>
      <c r="E303" s="86" t="b">
        <v>0</v>
      </c>
      <c r="F303" s="86" t="b">
        <v>0</v>
      </c>
      <c r="G303" s="86" t="b">
        <v>0</v>
      </c>
    </row>
    <row r="304" spans="1:7" ht="15">
      <c r="A304" s="86" t="s">
        <v>1237</v>
      </c>
      <c r="B304" s="86">
        <v>2</v>
      </c>
      <c r="C304" s="121">
        <v>0</v>
      </c>
      <c r="D304" s="86" t="s">
        <v>887</v>
      </c>
      <c r="E304" s="86" t="b">
        <v>0</v>
      </c>
      <c r="F304" s="86" t="b">
        <v>0</v>
      </c>
      <c r="G304" s="86" t="b">
        <v>0</v>
      </c>
    </row>
    <row r="305" spans="1:7" ht="15">
      <c r="A305" s="86" t="s">
        <v>987</v>
      </c>
      <c r="B305" s="86">
        <v>2</v>
      </c>
      <c r="C305" s="121">
        <v>0</v>
      </c>
      <c r="D305" s="86" t="s">
        <v>887</v>
      </c>
      <c r="E305" s="86" t="b">
        <v>0</v>
      </c>
      <c r="F305" s="86" t="b">
        <v>0</v>
      </c>
      <c r="G305" s="86" t="b">
        <v>0</v>
      </c>
    </row>
    <row r="306" spans="1:7" ht="15">
      <c r="A306" s="86" t="s">
        <v>1238</v>
      </c>
      <c r="B306" s="86">
        <v>2</v>
      </c>
      <c r="C306" s="121">
        <v>0</v>
      </c>
      <c r="D306" s="86" t="s">
        <v>887</v>
      </c>
      <c r="E306" s="86" t="b">
        <v>0</v>
      </c>
      <c r="F306" s="86" t="b">
        <v>0</v>
      </c>
      <c r="G306" s="86" t="b">
        <v>0</v>
      </c>
    </row>
    <row r="307" spans="1:7" ht="15">
      <c r="A307" s="86" t="s">
        <v>1239</v>
      </c>
      <c r="B307" s="86">
        <v>2</v>
      </c>
      <c r="C307" s="121">
        <v>0</v>
      </c>
      <c r="D307" s="86" t="s">
        <v>887</v>
      </c>
      <c r="E307" s="86" t="b">
        <v>0</v>
      </c>
      <c r="F307" s="86" t="b">
        <v>0</v>
      </c>
      <c r="G307" s="86" t="b">
        <v>0</v>
      </c>
    </row>
    <row r="308" spans="1:7" ht="15">
      <c r="A308" s="86" t="s">
        <v>1240</v>
      </c>
      <c r="B308" s="86">
        <v>2</v>
      </c>
      <c r="C308" s="121">
        <v>0</v>
      </c>
      <c r="D308" s="86" t="s">
        <v>887</v>
      </c>
      <c r="E308" s="86" t="b">
        <v>0</v>
      </c>
      <c r="F308" s="86" t="b">
        <v>0</v>
      </c>
      <c r="G308" s="86" t="b">
        <v>0</v>
      </c>
    </row>
    <row r="309" spans="1:7" ht="15">
      <c r="A309" s="86" t="s">
        <v>971</v>
      </c>
      <c r="B309" s="86">
        <v>2</v>
      </c>
      <c r="C309" s="121">
        <v>0</v>
      </c>
      <c r="D309" s="86" t="s">
        <v>887</v>
      </c>
      <c r="E309" s="86" t="b">
        <v>0</v>
      </c>
      <c r="F309" s="86" t="b">
        <v>0</v>
      </c>
      <c r="G30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2019-10-22T01:39:22Z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