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<sst xmlns="http://schemas.openxmlformats.org/spreadsheetml/2006/main" count="18433" uniqueCount="2616">
  <si>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</si>
  <si>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</si>
  <si>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</si>
  <si>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</si>
  <si>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</si>
  <si>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</si>
  <si>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</si>
  <si>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</si>
  <si>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</si>
  <si>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</si>
  <si>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</si>
  <si>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</si>
  <si>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</si>
  <si>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</si>
  <si>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</si>
  <si>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</si>
  <si>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</si>
  <si>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</si>
  <si>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</si>
  <si>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</si>
  <si>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</si>
  <si>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</si>
  <si>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</si>
  <si>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</si>
  <si>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</si>
  <si>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</si>
  <si>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</si>
  <si>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</si>
  <si>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</si>
  <si>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</si>
  <si>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</si>
  <si>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</si>
  <si>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</si>
  <si>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</si>
  <si>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</si>
  <si>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</si>
  <si>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</si>
  <si>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</si>
  <si>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</si>
  <si>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</si>
  <si>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</si>
  <si>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</si>
  <si>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</si>
  <si>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</si>
  <si>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</si>
  <si>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</si>
  <si>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</si>
  <si>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</si>
  <si>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</si>
  <si>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</si>
  <si>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</si>
  <si>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</si>
  <si>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</si>
  <si>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</si>
  <si>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</si>
  <si>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</si>
  <si>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</si>
  <si>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</si>
  <si>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</si>
  <si>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</si>
  <si>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</si>
  <si>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</si>
  <si>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</si>
  <si>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</si>
  <si>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</si>
  <si>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</si>
  <si>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</si>
  <si>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</si>
  <si>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</si>
  <si>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</si>
  <si>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</si>
  <si>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</si>
  <si>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</si>
  <si>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</si>
  <si>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</si>
  <si>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</si>
  <si>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</si>
  <si>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</si>
  <si>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</si>
  <si>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</si>
  <si>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</si>
  <si>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</si>
  <si>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</si>
  <si>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</si>
  <si>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</si>
  <si>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</si>
  <si>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</si>
  <si>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</si>
  <si>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</si>
  <si>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</si>
  <si>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</si>
  <si>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</si>
  <si>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</si>
  <si>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</si>
  <si>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</si>
  <si>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</si>
  <si>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</si>
  <si>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</si>
  <si>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</si>
  <si>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</si>
  <si>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</si>
  <si>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</si>
  <si>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</si>
  <si>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</si>
  <si>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</si>
  <si>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</si>
  <si>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</si>
  <si>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</si>
  <si>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</si>
  <si>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</si>
  <si>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</si>
  <si>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</si>
  <si>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</si>
  <si>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</si>
  <si>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</si>
  <si>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</si>
  <si>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</si>
  <si>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</si>
  <si>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</si>
  <si>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</si>
  <si>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</si>
  <si>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</si>
  <si>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</si>
  <si>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</si>
  <si>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</si>
  <si>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</si>
  <si>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</si>
  <si>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</si>
  <si>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</si>
  <si>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</si>
  <si>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</si>
  <si>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</si>
  <si>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</si>
  <si>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</si>
  <si>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</si>
  <si>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</si>
  <si>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</si>
  <si>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</si>
  <si>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</si>
  <si>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</si>
  <si>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</si>
  <si>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</si>
  <si>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</si>
  <si>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</si>
  <si>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</si>
  <si>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</si>
  <si>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</si>
  <si>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</si>
  <si>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</si>
  <si>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</si>
  <si>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</si>
  <si>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</si>
  <si>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</si>
  <si>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</si>
  <si>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</si>
  <si>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</si>
  <si>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</si>
  <si>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</si>
  <si>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</si>
  <si>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</si>
  <si>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</si>
  <si>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</si>
  <si>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</si>
  <si>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</si>
  <si>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</si>
  <si>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</si>
  <si>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</si>
  <si>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</si>
  <si>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</si>
  <si>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</si>
  <si>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</si>
  <si>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</si>
  <si>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</si>
  <si>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</si>
  <si>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</si>
  <si>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</si>
  <si>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</si>
  <si>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</si>
  <si>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</si>
  <si>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</si>
  <si>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</si>
  <si>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</si>
  <si>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</si>
  <si>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</si>
  <si>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</si>
  <si>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</si>
  <si>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</si>
  <si>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</si>
  <si>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</si>
  <si>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</si>
  <si>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</si>
  <si>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</si>
  <si>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</si>
  <si>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</si>
  <si>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</si>
  <si>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</si>
  <si>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</si>
  <si>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</si>
  <si>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</si>
  <si>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</si>
  <si>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</si>
  <si>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</si>
  <si>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</si>
  <si>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</si>
  <si>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</si>
  <si>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</si>
  <si>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</si>
  <si>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</si>
  <si>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</si>
  <si>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</si>
  <si>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</si>
  <si>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</si>
  <si>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muhawia</t>
  </si>
  <si>
    <t>jennifercreinin</t>
  </si>
  <si>
    <t>sharonlinapearc</t>
  </si>
  <si>
    <t>stefboettcher</t>
  </si>
  <si>
    <t>jhonig1</t>
  </si>
  <si>
    <t>lndconnect</t>
  </si>
  <si>
    <t>srjf</t>
  </si>
  <si>
    <t>danieldekay</t>
  </si>
  <si>
    <t>valuesday</t>
  </si>
  <si>
    <t>rainerbartl</t>
  </si>
  <si>
    <t>kolseb</t>
  </si>
  <si>
    <t>joellegirton</t>
  </si>
  <si>
    <t>ferdina86443258</t>
  </si>
  <si>
    <t>balanceroman</t>
  </si>
  <si>
    <t>talentedlearn</t>
  </si>
  <si>
    <t>andikopp2</t>
  </si>
  <si>
    <t>kkruse</t>
  </si>
  <si>
    <t>johnleh</t>
  </si>
  <si>
    <t>techstrasolns</t>
  </si>
  <si>
    <t>thecr</t>
  </si>
  <si>
    <t>socialnetweaver</t>
  </si>
  <si>
    <t>dennis_pearce</t>
  </si>
  <si>
    <t>slatts</t>
  </si>
  <si>
    <t>ritazonius</t>
  </si>
  <si>
    <t>ahschlueter</t>
  </si>
  <si>
    <t>lorilea</t>
  </si>
  <si>
    <t>esnchat</t>
  </si>
  <si>
    <t>erich13</t>
  </si>
  <si>
    <t>vivianfrancos</t>
  </si>
  <si>
    <t>sorokti</t>
  </si>
  <si>
    <t>iconohash</t>
  </si>
  <si>
    <t>cmgrchi</t>
  </si>
  <si>
    <t>_rebeccajackson</t>
  </si>
  <si>
    <t>jeffkross</t>
  </si>
  <si>
    <t>cronycle</t>
  </si>
  <si>
    <t>swoopanalytics</t>
  </si>
  <si>
    <t>nfgoetz</t>
  </si>
  <si>
    <t>caikjaer</t>
  </si>
  <si>
    <t>simplycomm</t>
  </si>
  <si>
    <t>peterstaal</t>
  </si>
  <si>
    <t>wakelet</t>
  </si>
  <si>
    <t>sukhpabial</t>
  </si>
  <si>
    <t>fabrider</t>
  </si>
  <si>
    <t>jamileh</t>
  </si>
  <si>
    <t>wvosch1</t>
  </si>
  <si>
    <t>pleonardi1</t>
  </si>
  <si>
    <t>alanlepo</t>
  </si>
  <si>
    <t>scottmoore</t>
  </si>
  <si>
    <t>jeffmerrell</t>
  </si>
  <si>
    <t>ericakuhl</t>
  </si>
  <si>
    <t>hjarche</t>
  </si>
  <si>
    <t>rhappe</t>
  </si>
  <si>
    <t>gapingvoid</t>
  </si>
  <si>
    <t>deloitte</t>
  </si>
  <si>
    <t>mitsmr</t>
  </si>
  <si>
    <t>collabital</t>
  </si>
  <si>
    <t>icrc_innovation</t>
  </si>
  <si>
    <t>claritassol</t>
  </si>
  <si>
    <t>workplacebyfb</t>
  </si>
  <si>
    <t>nodexl</t>
  </si>
  <si>
    <t>microsoftteams</t>
  </si>
  <si>
    <t>yammer</t>
  </si>
  <si>
    <t>tomorrowspope</t>
  </si>
  <si>
    <t>nestle</t>
  </si>
  <si>
    <t>Mentions</t>
  </si>
  <si>
    <t>Replies to</t>
  </si>
  <si>
    <t>RT @RitaZonius: Not a final list, but I'd cover: purpose and how the #ESN fits in the organisation alongside other tools; overall #governan…</t>
  </si>
  <si>
    <t>Check this out on Wakelet - #ESNchat 10/10/2019: Building your ESN Playbook https://t.co/JMVPwsIpeq via @wakelet</t>
  </si>
  <si>
    <t>RT @ESNchat: We know #ESNs can help solve problems and surface good ideas, but can they be used to drive #innovation? Let’s discuss this Th…</t>
  </si>
  <si>
    <t>Check out #innovation and your #ESN on #ESNchat Thursday at 2ET on Twitter. https://t.co/Rd1lR4OwHH</t>
  </si>
  <si>
    <t>RT @srjf: @sukhpabial @LnDConnect and what does it say about the culture of an organisation if policies dictate that certain topics are off…</t>
  </si>
  <si>
    <t>@sukhpabial @LnDConnect and what does it say about the culture of an organisation if policies dictate that certain topics are off-limits for discussion e.g. in groups on enterprise social networks #esn #esnchat #cmgr #LDinsight</t>
  </si>
  <si>
    <t>@JeffKRoss @danieldekay @sorokti @rhappe community: my definition
https://t.co/ivuGLZP3DP
article comparing communities of practice with networks
https://t.co/v1uAibZ24E
#wol #esn #esnchat #cmgr #community 
@WorkplaceByFb
cc @hjarche @ericakuhl @JeffMerrell @scottmoore @alanlepo @pleonardi1 @wvosch1 @jamileh @FabRider</t>
  </si>
  <si>
    <t>@ESNchat What’s the best way to actually consume aka read and digest an #esnchat?</t>
  </si>
  <si>
    <t>"we are a community inside an organisation" @gapingvoid
#Community #ESN #ESNchat #CMgr #WOL19
https://t.co/sX2AlVZabQ</t>
  </si>
  <si>
    <t>"we are a community inside an organisation" 
@gapingvoid
#Community #ESN #ESNchat #CMgr #WOL 
https://t.co/sX2AlVZabQ</t>
  </si>
  <si>
    <t>tomorrow Thu 17 Oct is #WorldValuesDay with a focus on putting our values into action to benefit our well-being;
to take part see https://t.co/qObVWCyMwF
promo https://t.co/ZYxzF0AWQs
#PUNC19 #WOL #ESNchat #ESN #CMgr #PKMchat #LDinsight @ValuesDay</t>
  </si>
  <si>
    <t>RT @srjf: tomorrow Thu 17 Oct is #WorldValuesDay with a focus on putting our values into action to benefit our well-being;
to take part see…</t>
  </si>
  <si>
    <t>The 2019 Digital Business Report “Accelerating #Digital #Innovation Inside and Out: #Agile Teams, Ecosystems &amp;amp; Ethics” by @mitsmr &amp;amp; @Deloitte, explores characteristics of innovation in digitally maturing organizations. Good preread for our #ESNchat tomorrow at 2pm ET / 20:00 CET! https://t.co/mWR7CDgWYm</t>
  </si>
  <si>
    <t>@rainerbartl @mitsmr @Deloitte Looking forward to the #ESNChat</t>
  </si>
  <si>
    <t>@TalentedLearn @techstrasolns @erich13 @ahschlueter @lorilea @RitaZonius @srjf @rainerbartl @ESNchat You’ve been quoted in my #Wakelet collection "#ESNchat 10/10/2019: Building your ESN Playbook". Check it out: https://t.co/JMVPwt00D0</t>
  </si>
  <si>
    <t>RT @JenniferCreinin: @andikopp2 @JeffKRoss @TheCR @kkruse @JohnLeh @collabital @ahschlueter @techstrasolns @Dennis_Pearce You’ve been quote…</t>
  </si>
  <si>
    <t>Excellent chat @JenniferCreinin. Thanks for curating the conversation! #communication #collaboration #ESN #ESNChat https://t.co/jaHpiH4UYX</t>
  </si>
  <si>
    <t>RT @JenniferCreinin: @TalentedLearn @techstrasolns @erich13 @ahschlueter @lorilea @RitaZonius @srjf @rainerbartl @ESNchat You’ve been quote…</t>
  </si>
  <si>
    <t>RT @rainerbartl: The 2019 Digital Business Report “Accelerating #Digital #Innovation Inside and Out: #Agile Teams, Ecosystems &amp;amp; Ethics” by…</t>
  </si>
  <si>
    <t>@andikopp2 @JeffKRoss @TheCR @kkruse @JohnLeh @collabital @ahschlueter @techstrasolns @Dennis_Pearce You’ve been quoted in my #Wakelet collection "#ESNchat 10/3/2019: Communication, Collaboration, and ESNs. Striking the right balance". Check it out: https://t.co/0kZhDmhtQE</t>
  </si>
  <si>
    <t>Collaborate Smarter, Not Harder: Analytics helps multiple ways:
1. Improve #collaboration design + execution
2. Scale more effectively
3. Drive planned + emergent innovation
4. Streamline collaborative work
5. Engage talent https://t.co/TiEe9QxvXr via @mitsmr #ESNChat #socialbiz</t>
  </si>
  <si>
    <t>Here is last week's #ESNchat about striking the right balance in your #ESN. https://t.co/q4iUHTpjjO You can also join us later today at 2pm ET/11am PT for this week's #ESNchat. It's about what's in your #ESN playbook.</t>
  </si>
  <si>
    <t>Join us right now for this week's #ESNchat about building your #ESN playbook. Here is last week's discussion about striking the right balance in your #ESN.  https://t.co/q4iUHTpjjO</t>
  </si>
  <si>
    <t>Join us later today for #ESNchat at 2 pm ET/11 am PT. Also, Check out last week's #ESNchat about Building your #ESN playbook. https://t.co/YEyLhaBfmm</t>
  </si>
  <si>
    <t>This week’s #ESNchat starts right now. Get some great tips by reading a recent chat about Building your #ESN playbook. https://t.co/YEyLhaSQKW</t>
  </si>
  <si>
    <t>@rainerbartl @lorilea @JeffKRoss @TheCR possible future #esnchat session on actually creating a playbook?</t>
  </si>
  <si>
    <t>@lorilea @JeffKRoss A6. Hi Jeff, thanks for sharing! _xD83D__xDE4F__xD83D__xDE42_
Has @TheCR collected more good examples for #Community manager / #ESN playbooks? #ESNchat</t>
  </si>
  <si>
    <t>RT @ESNchat: Q5. How do #community managers best support #innovation initiatives? #ESNchat https://t.co/hyvaQy0EQv</t>
  </si>
  <si>
    <t>.@ICRC_Innovation here's an interesting thread on how ESNs (Jive at ICRC) can help with innovation initiatives :) #ESNchat https://t.co/DAtPG7XdnS</t>
  </si>
  <si>
    <t>A5 we have ideation modules but have not really activated them at a platform level, one community has done it successfully and motivated employees with incentives though. How would you recommend us to launch the ideation module globally? #ESNchat</t>
  </si>
  <si>
    <t>@SocialNetweaver If you have a particular focus area or challenge, that can be a great way to start.  So rather than just turning the feature on and have it sit there, you give it a purpose.  "Share your ideas on &amp;lt;X&amp;gt; and vote on your favorites."  Gives people a reason to participate. #ESNchat</t>
  </si>
  <si>
    <t>@SocialNetweaver and 2) Starting with something everyone can contribute to. I saw an org's idea jam around "How could we be saving money?" Nearly everyone could contribute an idea from their part of the org. Many did! #ESNchat</t>
  </si>
  <si>
    <t>@SocialNetweaver Oh, and ideas that were implemented were rewarded. So, that helped! _xD83D__xDCB0_ #ESNchat</t>
  </si>
  <si>
    <t>@SocialNetweaver @ESNchat Oh, absolutely, Ernesto. It can really frustrate a community to come up with ideas that no one is empowered or ready to implement. That must be in place first. #ESNchat</t>
  </si>
  <si>
    <t>Simon in #Bradford #WestYorkshire #UK, delivering project mgt, biz consultancy &amp;amp; service mgt services @claritassol from #Wetherby #esnchat
remembering the day 2 years ago when our esteemed host @RitaZonius (Oz) came to see the Foggs #wol #wolmates
 https://t.co/DRBPXcpDEa</t>
  </si>
  <si>
    <t>RT @srjf: Simon in #Bradford #WestYorkshire #UK, delivering project mgt, biz consultancy &amp;amp; service mgt services @claritassol from #Wetherby…</t>
  </si>
  <si>
    <t>@srjf @claritassol That was fun, Simon! Your family is the BEST. #ESNchat</t>
  </si>
  <si>
    <t>Communication, collaboration &amp;amp; ESNs. Striking the right balance.
#ESNchat 3 October 2019
#CMgr #ESN #community #collaboration #comms #internalcomms
https://t.co/IlVOLmaBxD</t>
  </si>
  <si>
    <t>A1: suggest worth developing #esn playbook when your processes and ways of working get firmed up; good for consistency, not reinventing wheels, help remember how to do things, explain to others what we do re value! #cmgr #esnchat</t>
  </si>
  <si>
    <t>A2: as a lone #cmgr when you are getting swamped, when you need to rapidly execute standard processes, when you start scaling your team, when the #esn starts taking off #esnchat</t>
  </si>
  <si>
    <t>A3: you!, your team, your users, your group admins, your stakeholders, your "owners"/"paymasters", your suppliers, your customers, anyone who needs to know how to get anything done! #esnchat</t>
  </si>
  <si>
    <t>A4: use cases for all #esn &amp;amp; #cmgr activity, for each use case: tasks, roles/responsibilities, templates, frequency, e.g. onboarding, offboarding, create/request groups (incl naming, multi-company groups), posting content (how, where), analyse usage, archiving groups etc #esnchat</t>
  </si>
  <si>
    <t>A5: limited content thus far, master doc linked to from #esn home page in General group accessible by all users #esnchat</t>
  </si>
  <si>
    <t>A6: reminded of the Humana playbook and the associated explanatory blog post, structure and table of contents is very helpful #esnchat
https://t.co/Me7aSKYm5b</t>
  </si>
  <si>
    <t>creating an inspirational playbook is something that I definitely want to explore to even more professionally manage our community of learners running on @WorkplacebyFB  #esnchat</t>
  </si>
  <si>
    <t>@RitaZonius defo see a case for playbook content of some sort for end users for things like posting content, using the tools in the #esn for specific goals, when to use posts, when to use docs, when to use links, use of video all of which are use cases for using the ESN, all plays #esnchat</t>
  </si>
  <si>
    <t>@RitaZonius I am still sussing out my understanding of playbooks, stumbled over this helpful Microsoft Dynamics 365 definition of playbooks during some recent research #esnchat
https://t.co/ptWQxjJav4 https://t.co/dwlNwTiw0c</t>
  </si>
  <si>
    <t>@RitaZonius A3. That may fit best for larger organizations with a well-established #CMgr / #ESN team. For @srjf's scenario as a single #CMgr, the burden to keep the #ESN alive needs to be shared by many more users (= think of #UserGeneratedContent, #Curation) Also f #Guide networks!
#ESNchat</t>
  </si>
  <si>
    <t>RT @srjf: creating an inspirational playbook is something that I definitely want to explore to even more professionally manage our communit…</t>
  </si>
  <si>
    <t>@rainerbartl There is a Help-community with lots of traffic. Will ask the people there whether they have a Playbook. #ESNchat</t>
  </si>
  <si>
    <t>@rainerbartl Perfect &amp;amp; thanks. Our ESN went through comprehensive Beta-testing before launch, so I assume some documentation must be somewhere. Curious to find out about evolution since then. #ESNchat.</t>
  </si>
  <si>
    <t>RT @rainerbartl: A5. Make it a collaborate effort to keep it up to date, just like you've created it together! When reviewing &amp;amp; prioritizin…</t>
  </si>
  <si>
    <t>Nobody will get hit by a bus _xD83D__xDE8C_, you can safely join #ESNchat today!
But as #KnowledgeMgr, I'd recommend to document &amp;amp; share your knowledge about #ESN processes &amp;amp; procedures w/ colleagues anyway - so that your #ESN doesn't get hit by critical issues while you enjoy ur time off! https://t.co/d7KG95yiwf</t>
  </si>
  <si>
    <t>Hi, here's Rainer, your #ESNchat co-host from Munich, Germany!
I'm preparing for a big achievement this Sunday, when I will run the Munich (half) marathon for the first time - the weather will be perfect! https://t.co/suh1JtoXim</t>
  </si>
  <si>
    <t>@ahschlueter @ESNchat Guten Abend Andreas, glad that you are joining us today! #ESNchat</t>
  </si>
  <si>
    <t>A1. As #KMer, I'd highly recommend to document &amp;amp; share #ESN processes &amp;amp; procedures with colleagues! Always risky to keep knowledge in your head, not only for the worst case (_xD83D__xDE8C_), but important for #onboarding new joiners, and to manage critical issues while you're away! #ESNchat</t>
  </si>
  <si>
    <t>@lorilea Yes - not only as an emergency plan (you don't want to start an open discussion on the #ESN about how to fight the fire, when the house is already burning), but also to avoid any emergencies in the first place! #ESNchat</t>
  </si>
  <si>
    <t>Hi Rita, Lori &amp;amp; Eric, thx for joining #ESNchat today!
@erich13, no prob - you can always continue the discussion later on! _xD83D__xDC4D_</t>
  </si>
  <si>
    <t>RT @RitaZonius: A1 A playbook establishes the foundation for how your #ESN will be governed and how it will operate. It means the guideline…</t>
  </si>
  <si>
    <t>RT @ESNchat: Q2. When is the right time to introduce an #ESN playbook? #ESNchat https://t.co/hKzhYMy8AG</t>
  </si>
  <si>
    <t>A2. If you haven't introduced your #ESN playbook yet, do it now. It can be started as soon as you've agreed on the 1st basics, and maintained collaboratively by the whole team on #ESN, where everybody can provide input or suggest changes. Official versions as read-only. #ESNchat https://t.co/X36D3Iac4k</t>
  </si>
  <si>
    <t>@RitaZonius It's gonna be a fitness weekend for the #ESNchat team! _xD83D__xDC4D__xD83D__xDE05_</t>
  </si>
  <si>
    <t>A3. Depends on the focus: internal #ESN admin processes &amp;amp; procedures will be for the #ESN team + #CMgr's, the public part could be kind of a #FAQ, highlighting use cases, good practices, tipps &amp;amp; tricks f users, to help them with their 1st steps &amp;amp; reduce support requests! #ESNchat https://t.co/5VOBK7hC3c</t>
  </si>
  <si>
    <t>@ahschlueter So how do you know what to do in certain cases, or who to ask? Do you have all that info in your head, or do you start searching when something happens? If you'e the expert, start writing it down, for you as #PersonalKM, and for others if you are not available! #ESNchat</t>
  </si>
  <si>
    <t>A4. As soon as you have your 1st standards agreed how to handle things, publish your first #WorkInProgress version &amp;amp; invite others to contribute &amp;amp; provide feedback = good opportunity to enhance acceptance &amp;amp; engagement, if people can participate in defining the rules #ESNchat https://t.co/v4vO6Hnm4P</t>
  </si>
  <si>
    <t>@ahschlueter A3. If there's no playbook (user guide / manual), suggest to the other #CMgrs in your house to write one as a collaborative initiative! I'm pretty sure that there are many docs containing pieces of the playbook puzzle, someone needs to curate &amp;amp; consolidate them! #ESNchat</t>
  </si>
  <si>
    <t>A5. Make it a collaborate effort to keep it up to date, just like you've created it together! When reviewing &amp;amp; prioritizing the input on an open doc / #wiki, a transparent process is required to define what will be included officially in the next version of the playbook #ESNchat https://t.co/fykN4siRWT</t>
  </si>
  <si>
    <t>RT @RitaZonius: I’d limit the playbook audience to anyone involved in the establishment and managing the day-to-day workings of the #ESN.…</t>
  </si>
  <si>
    <t>RT @RitaZonius: @ahschlueter As a user, I wouldn't care, as I don't think this is the playbook audience. But as an owner of the #ESN, wanti…</t>
  </si>
  <si>
    <t>RT @lorilea: A6: Humana's Buzz playbook, which @JeffKRoss has generously shared with others: https://t.co/h8xZgnvOm3 - super thorough appro…</t>
  </si>
  <si>
    <t>Your #ESNchat hosts are @RitaZonius, @lorilea, @rainerbartl &amp;amp; @Dennis_Pearce. https://t.co/NJrZuKP9PB</t>
  </si>
  <si>
    <t>Your #ESNchat hosts are @RitaZonius, @lorilea, @rainerbartl &amp;amp; @Dennis_Pearce. https://t.co/4JIQcAuZop</t>
  </si>
  <si>
    <t>RT @rainerbartl: @ahschlueter A3. If there's no playbook (user guide / manual), suggest to the other #CMgrs in your house to write one as a…</t>
  </si>
  <si>
    <t>@ahschlueter @rainerbartl I think you might be confusing user assistance with a playbook.  I don't think those two things are the same. #ESNchat</t>
  </si>
  <si>
    <t>@ESNchat Hello, this is Andreas joining you today. Working with ZF. Based in Aschaffenburg. Community Manager in our ESN. Views are my own. #ESNchat</t>
  </si>
  <si>
    <t>A3 I have no clue where I can find our ESN‘s playbook. I never missed it. So, should I care? #ESNchat</t>
  </si>
  <si>
    <t>@lorilea @JeffKRoss Thank you very much for being so generous to share this with us. #ESNchat</t>
  </si>
  <si>
    <t>@ahschlueter As a user, I wouldn't care, as I don't think this is the playbook audience. But as an owner of the #ESN, wanting to position it as a serious business tool in my organisation, I would care greatly. #ESNchat</t>
  </si>
  <si>
    <t>Let's hear it for asking for another #NodeXL from @NodeXL for Today's #ESNChat | What is NodeXL?  https://t.co/LD6D17J9IG</t>
  </si>
  <si>
    <t>RT @erich13: Let's hear it for asking for another #NodeXL from @NodeXL for Today's #ESNChat | What is NodeXL?  https://t.co/LD6D17J9IG</t>
  </si>
  <si>
    <t>@ESNchat #esnchat A1 at a minimum for reuse</t>
  </si>
  <si>
    <t>Can't participate for long I have an interview at VSP #ESNchat</t>
  </si>
  <si>
    <t>RT @JeffKRoss: I want to see my #cmgr and #ESNchat tribe in Chicago Nov. 14, 1-4pm for a FREE Swoop Chat meetup. Learn more &amp;amp; register at h…</t>
  </si>
  <si>
    <t>Your daily conversation report is ready for #ESNchat for Oct 17th https://t.co/FDgslm4vbC https://t.co/4rxqFQLV5Q</t>
  </si>
  <si>
    <t>Hello! Lori joining from Grand Rapids, MI where fall is upon us. #ESNchat _xD83C__xDF41__xD83C__xDF42__xD83C__xDF43_</t>
  </si>
  <si>
    <t>I think a community playbook is very important. I see it as the "source of truth" for the #cmgr team. Or, in wider terms, for the community itself. #ESNchat https://t.co/3oaOLhcPdv</t>
  </si>
  <si>
    <t>I'd say right at the launch of your #ESN if possible. But getting it out there at any time will be helpful. Make it a priority for your team.  #ESNchat https://t.co/0rl4JqDF9F</t>
  </si>
  <si>
    <t>A3: My previous playbook was meant for our #cmgr team so we would be aligned on processes. But I've seen other playbooks designed for the end user as well. Considering two versions for my next playbook #ESNchat https://t.co/YLXByh35Ay</t>
  </si>
  <si>
    <t>A6: Humana's Buzz playbook, which @JeffKRoss has generously shared with others: https://t.co/h8xZgnvOm3 - super thorough approach to a #cmgr tool. #ESNchat https://t.co/BywTnkB1GZ</t>
  </si>
  <si>
    <t>RT @lorilea: I'd say right at the launch of your #ESN if possible. But getting it out there at any time will be helpful. Make it a priority…</t>
  </si>
  <si>
    <t>RT @lorilea: I think a community playbook is very important. I see it as the "source of truth" for the #cmgr team. Or, in wider terms, for…</t>
  </si>
  <si>
    <t>Hi, Rita Zonius, #ESN, #comms and #socialMedia consultant and one of your co-hosts joining you from Melbourne, where the clocks have changed and our chat is at a respectable 5am. This weekend am going to Sydney to participate in the filming of a #Bodypump video. Excited! #ESNchat</t>
  </si>
  <si>
    <t>A1 A playbook establishes the foundation for how your #ESN will be governed and how it will operate. It means the guidelines are in place, saving time as #cmgrs set about managing the ESN on a daily basis. Prevents you from making up stuff as you go, which is never fun. #ESNchat https://t.co/vCJLQ6VKVS</t>
  </si>
  <si>
    <t>This is one of those things that you would put in place sooner rather than later, but if you're struggling, tackling your #ESN playbook theme by theme and building it over time may work for under-resourced teams. #ESNchat https://t.co/M52iLI3Ctj</t>
  </si>
  <si>
    <t>I’d limit the playbook audience to anyone involved in the establishment and managing the day-to-day workings of the #ESN.  I wouldn’t give users a playbook to reference. Learning how to collaborate and #wol is best done in bite-sized pieces. Quick Reference Guides, etc. #ESNchat https://t.co/mtf8dsgyW4</t>
  </si>
  <si>
    <t>Not a final list, but I'd cover: purpose and how the #ESN fits in the organisation alongside other tools; overall #governance, community management framework; how risks such as people behaving badly will be mitigated, SLAs around who fixes it when it fails. Upgrades, etc #ESNchat https://t.co/qjK49joHuH</t>
  </si>
  <si>
    <t>Jumping a tiny bit early today. Have a great day, evening, morning, wherever you might be. Bye all. #ESNchat</t>
  </si>
  <si>
    <t>Hi everyone, apologies for joining late. Had to go feed a very hungry schnauzer otherwise the chances of her leaving me alone during the chat would be slim.  #ESNchat</t>
  </si>
  <si>
    <t>@slatts And then the dog completely derailed me. Will be answering chat questions later. #esnchat #esnchatUpLate</t>
  </si>
  <si>
    <t>RT @ESNchat: Reminder - 30 minutes until #ESNchat. Today we're talking about "#Innovation and your #ESN" https://t.co/pHQwO6Pyac</t>
  </si>
  <si>
    <t>Excited that I’m awake for #ESNChat (and doing last minute packing). https://t.co/6hTK189no7</t>
  </si>
  <si>
    <t>RT @ESNchat: This week's #ESNchat starts right now! Today, we're exploring "#Innovation and your #ESN" https://t.co/bnj26s7wKX</t>
  </si>
  <si>
    <t>@ESNchat #ESNChat I’m Rebecca Jackson, NEXTDC, Digital Workplace Coordinator, Melbourne, getting ready to leave for the airport _xD83D__xDE0A_
I have been participating in Inktober this year, proud that I’ve made time everyday for something I enjoy.</t>
  </si>
  <si>
    <t>RT @ESNchat: Q1. What are the general categories of #innovation projects in organizations? #ESNchat https://t.co/BY6dUj7dyP</t>
  </si>
  <si>
    <t>#ESNChat A1: Off the top of my head. Employee generated.. i.e. from ideation tools. Customer generated... from product development. _xD83E__xDD37_‍♀️ (it’s early in Melbourne).</t>
  </si>
  <si>
    <t>RT @ESNchat: Q2. Who typically seeds or spearheads #innovation efforts? Why? #ESNchat https://t.co/ukaINh3y8z</t>
  </si>
  <si>
    <t>#ESNChat A2: someone with subject matter knowledge, authority, access to budget, senior support.</t>
  </si>
  <si>
    <t>RT @ESNchat: Q3. Why situate #innovation in #ESN? How does this compare to other innovation approaches in your organization? #ESNchat https…</t>
  </si>
  <si>
    <t>#ESNChat Q3. Part 1. An #ESN should ideally have the people and some topic based structure already. While missing some of the functions of a fully fledged ideation tool it’s a great starting point. Leadership and community management pending.</t>
  </si>
  <si>
    <t>#ESNChat Q3. Part 2. We have an ideas group in our #ESN. They are reviewed by our team and assigned to leaders who can execute or escalate. Some teething issues but also some great results and enthusiasm from the team.</t>
  </si>
  <si>
    <t>@slatts Exactly. I think expectations, resourcing and organisation size are factors. We are small so ESN is very manageable and appropriate. #ESNChat</t>
  </si>
  <si>
    <t>RT @ESNchat: Q4. What indirect benefits accrue to #ESN communities as they pursue #innovation? #cmgr #ESNchat https://t.co/JGullMRl4F</t>
  </si>
  <si>
    <t>#ESNChat I think I been mixing up my Qs and As... time for coffee _xD83D__xDE02_</t>
  </si>
  <si>
    <t>#ESNChat A4. People often need a why or a WiiFM (What’s in it for me) with ESN. Ideation can bring a sense of inclusion, acheivement and incentives.</t>
  </si>
  <si>
    <t>#ESNChat A5. Coaching and connections. Guidance for others to community manage the group or topic. Connections to ideas by @ mentions from their org knowledge.</t>
  </si>
  <si>
    <t>@slatts @ESNchat Yes! Close to the owner for sure. I’m coaching a leader on this now. They own the connection, not the idea. They are resposnible for nurturing progress but not delivering the result. #ESNChat</t>
  </si>
  <si>
    <t>@slatts I feel like the ‘link up’ role is part of the job description. Others can be coached but we should always be making connections... thoughts? #ESNChat</t>
  </si>
  <si>
    <t>RT @ESNchat: Q6. Does network maturity influence #innovation? #ESNchat https://t.co/bNAHptn5nG</t>
  </si>
  <si>
    <t>#ESNChat A6. Hmmmm.  
High maturity +ve: Good ESN practices are embedded and natural. Ideation is easier.
Low maturity +ve: Ideation, if introduced well, can be a catalyst to drive maturity.</t>
  </si>
  <si>
    <t>RT @ESNchat: That's a wrap for our live session today - thank you for your participation, and continue the discussion online! _xD83D__xDE4F__xD83D__xDE42_ 
Keep sha…</t>
  </si>
  <si>
    <t>@_rebeccajackson Absolutely, these are ideal conditions. :)  #ESNchat</t>
  </si>
  <si>
    <t>@_rebeccajackson A3. Good point, Rebecca, about the functionality of full-fledged tools. I agree ESNs support "lighter weight" innovation. It can take some significant business process work to manage enterprise innovation in just an ESN. #ESNchat</t>
  </si>
  <si>
    <t>@_rebeccajackson A5. Another good point, Rebecca. The #cmgr is frequently in the position to "link up" (via @, etc.) ideas, supporters, leaders -- the connections that can bring ideas into reality. #ESNchat</t>
  </si>
  <si>
    <t>RT @slatts: @_rebeccajackson A5. Another good point, Rebecca. The #cmgr is frequently in the position to "link up" (via @, etc.) ideas, sup…</t>
  </si>
  <si>
    <t>@slatts Some ideas can't be rushed, so there has to be some preservation method to keep the basic notion floating around until the practice can catch up to the theory.
#esnchat
"We shall implement no idea before its time"
https://t.co/kdoE0OHV1z</t>
  </si>
  <si>
    <t>@slatts @ESNchat Members have to be comfortable enough to throw ideas out and deal with the give and take that comes with refining them.  Since one of the big inhibitors for many people to #ESN participation is shyness in posting, this may be a barrier.  #ESNchat</t>
  </si>
  <si>
    <t>Excited for today's #ESNchat on using #ESN/#DigitalWorkplace to drive #innovation. I did a webinar on this topic a while back. _xD83E__xDD13_https://t.co/cycdtx3cwC https://t.co/fkwMdlr6sG</t>
  </si>
  <si>
    <t>@ESNchat Shaun of Chicago, here. I'm actively looking for my next gig, in case you know of an opportunity. I'm proud of a good draft of my preso for #mccc2019! #ESNchat https://t.co/SiOsgG3JYo</t>
  </si>
  <si>
    <t>@ESNchat A1. Coming from product companies, most of my experience with innovation is around new products or features, or even new service offerings. But I've seen internal "idea jams" around cost-savings, business-process improvement, etc. #ESNchat</t>
  </si>
  <si>
    <t>@ESNchat A1 cont.) I'd also say I've seen #ESN leveraged for innovating "market research" -- that is, field teams reporting back their experience of market conditions or close listening to customers to learn where winds are blowing. #ESNchat</t>
  </si>
  <si>
    <t>@ESNchat Just envisioned a whole Shakespearean #ESN commercial. "Learn from your customers which way the wind is blowing. Help marketing and sales learn a hen from a hacksaw!" Too much? ;)  #ESNchat</t>
  </si>
  <si>
    <t>@ESNchat A2. In my experiences, it's mostly been product teams, but it *can* be nearly anyone -- HR, operations, marketing. And at any level -- is "how shall we, as a team, do X?" micro-innovation?) #ESNchat</t>
  </si>
  <si>
    <t>@Dennis_Pearce Oh man, THAT's the way to do it. With resources! #ESNchat</t>
  </si>
  <si>
    <t>@Dennis_Pearce A2. A great last point, Dennis. A crucial part of moving from innovation (a good idea) to transformation (actually implementing it) is coalition-building -- a sweet spot for #ESN's! #ESNchat</t>
  </si>
  <si>
    <t>@ESNchat A3. Innovation can be more powerful in an #ESN because it offers capabilities beyond mere idea-posting. Ideas can be refined and support garnered through discussion. You can even explore how implementation will happen with needed stakeholders. #ESNchat</t>
  </si>
  <si>
    <t>@Dennis_Pearce A3. Did my "idea refinement" statement unwittingly reference your crockpot metaphor, @Dennis_Pearce? Consider yourself cited. :D #ESNchat https://t.co/6HyuuvgIo2</t>
  </si>
  <si>
    <t>@ESNchat A4. "The history of the decision" can be an important benefit. The twists and turns of how an idea became a decision is sometimes important to be able to return to! #ESNchat</t>
  </si>
  <si>
    <t>@ESNchat A4. Oh! Forgot to mention the equally-important "decision NOT to". ESNs can be an organization's memory (esp. as folk come and go). Capturing "what happened and why (or why not)?" can inform organizations' new decisions. #ESNchat</t>
  </si>
  <si>
    <t>@Dennis_Pearce @ESNchat Ha -- jinx! _xD83D__xDE02_ #ESNchat</t>
  </si>
  <si>
    <t>@ESNchat A5. I'd say by empowering initiative owners (giving them space in ESN and functional/process training, if necessary). It's important that managing the initiative remains close to its owner. Can't have the #CMGR do everything! #ESNchat</t>
  </si>
  <si>
    <t>@ESNchat A6. I'd say yes, network maturity can be a marker of innovation readiness. A new or weak network often doesn't have the habits in place to allow for a successful initiative. To me, innovation feels like a slightly more mature practice (than say, simple Q&amp;amp;A). Thoughts? #ESNchat</t>
  </si>
  <si>
    <t>@ESNchat As always, great #ESNchat'ing with everyone! ✌️</t>
  </si>
  <si>
    <t>@Dennis_Pearce @ESNchat Hmm. Trying to think if I've seen a "Model of ESN Maturity by Use Case" before... &amp;lt;opens PowerPoint, begins designing&amp;gt; _xD83D__xDE09_ #ESNchat</t>
  </si>
  <si>
    <t>RT @Dennis_Pearce: @slatts @ESNchat Members have to be comfortable enough to throw ideas out and deal with the give and take that comes wit…</t>
  </si>
  <si>
    <t>RT @slatts: @ESNchat A6. I'd say yes, network maturity can be a marker of innovation readiness. A new or weak network often doesn't have th…</t>
  </si>
  <si>
    <t>RT @slatts: @ESNchat A4. "The history of the decision" can be an important benefit. The twists and turns of how an idea became a decision i…</t>
  </si>
  <si>
    <t>RT @slatts: @ESNchat A3. Innovation can be more powerful in an #ESN because it offers capabilities beyond mere idea-posting. Ideas can be r…</t>
  </si>
  <si>
    <t>Hi, co-host Dennis Pearce here in Lexington, KY.  Collaboration Strategist at The Ounce of Prevention Fund.  #esnchat</t>
  </si>
  <si>
    <t>A1: Product innovation is the obvious one, but I've also been involved in process and business model innovation. #ESNchat</t>
  </si>
  <si>
    <t>A1: Because of the social nature of #ESNs, they are a great place for innovating ideas for increasing employee engagement.  #ESNchat</t>
  </si>
  <si>
    <t>A2: At a previous employer, we had an innovation task force that worked on improving the innovation process at the enterprise level.  They organized hackathons, idea contests, etc. #ESNchat</t>
  </si>
  <si>
    <t>A2: Often, innovation efforts are spearheaded by:
- Execs, especially when innovation in a specific focused area is needed
- HR, who might offer prizes, patent incentives, etc.
- individual employees who can leverage tools like ESNs to rally support for their idea #ESNchat</t>
  </si>
  <si>
    <t>A3: I draw a distinction between "blender" and "crock-pot" approaches to organizational innovation. #ESNs aid both, but the crock-pot approach is often underappreciated. #WOL in an ESN makes for a great stew. See:
https://t.co/s4auj4dojW
 #ESNchat</t>
  </si>
  <si>
    <t>A5: Curating the ideation module (if the platform has one). Connecting employees who might be discussing the same idea in different places.  Encouraging employees to #WOL, share their work, ask questions openly. #ESNchat</t>
  </si>
  <si>
    <t>RT @Dennis_Pearce: A3: I draw a distinction between "blender" and "crock-pot" approaches to organizational innovation. #ESNs aid both, but…</t>
  </si>
  <si>
    <t>RT @SWOOPAnalytics: @JeffKRoss @Yammer @MicrosoftTeams @WorkplacebyFB Thanks so much for sharing @JeffKRoss! We'd love to see the #cmgr &amp;amp; #…</t>
  </si>
  <si>
    <t>Reminder - 30 minutes until #ESNchat. Today we're talking about "Building your #ESN Playbook", and the value of documenting your #ESN processes and procedures.
#EnterpriseSocial #cmgr https://t.co/PNYKzj27qz</t>
  </si>
  <si>
    <t>In last week's #ESNchat, we discussed "#Communication, #Collaboration and #ESNs" - and how to strike the right balance. Check it out in our #Wakelet collection: https://t.co/ySVAJlx9OP https://t.co/fiWl6NTqzf</t>
  </si>
  <si>
    <t>Welcome to #ESNchat! 
Please introduce yourself (name, company, role, location, etc.) 
What is a recent personal achievement that you are proud of?</t>
  </si>
  <si>
    <t>This week's #ESNchat starts right now! Today, we're talking about "Building your #ESN Playbook", and the value of documenting your #ESN processes and procedures. https://t.co/TMpdFUHOBJ</t>
  </si>
  <si>
    <t>➡ Please use the hashtag #ESNchat for your posts.
➡ Please refer your answer to the question that you are responding to: Q1. =&amp;gt; A1. / Q2. =&amp;gt; A2, etc.
➡ It is not necessary to tag @ESNchat in your response.</t>
  </si>
  <si>
    <t>Q1 coming quickly... #ESNchat</t>
  </si>
  <si>
    <t>Q1. Is it important to have an #ESN playbook? Why? #ESNchat https://t.co/BuEbuGDV85</t>
  </si>
  <si>
    <t>Q2, it's time for you! #ESNchat</t>
  </si>
  <si>
    <t>Q2. When is the right time to introduce an #ESN playbook? #ESNchat https://t.co/hKzhYMy8AG</t>
  </si>
  <si>
    <t>Q3 is right around the corner... #ESNchat</t>
  </si>
  <si>
    <t>Q3. Who is the audience for your #ESN playbook? #ESNchat https://t.co/3pAjufvHuO</t>
  </si>
  <si>
    <t>Let's keep moving... Q4 is up in a moment. #ESNchat</t>
  </si>
  <si>
    <t>Q4. What #content should be included in your #ESN playbook? #ESNchat https://t.co/xBfaAQ3bQV</t>
  </si>
  <si>
    <t>Who's ready for Q5? #ESNchat</t>
  </si>
  <si>
    <t>Q5. If you have an #ESN playbook, how do you maintain and share it? #ESNchat https://t.co/1a75uQl6am</t>
  </si>
  <si>
    <t>Oh snap! Last Q of the #ESNchat today …</t>
  </si>
  <si>
    <t>Q6. What are some examples of #ESN playbooks that have inspired you? Why? #ESNchat https://t.co/clMYYt8abY</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</si>
  <si>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</si>
  <si>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</si>
  <si>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We know #ESNs can help solve problems and surface good ideas, but can they be used to drive #innovation? Let’s discuss this Thursday, 2pm ET, on #ESNchat. https://t.co/81pqVQoIer</t>
  </si>
  <si>
    <t>Reminder - 30 minutes until #ESNchat. Today we're talking about "#Innovation and your #ESN" https://t.co/pHQwO6Pyac</t>
  </si>
  <si>
    <t>In last week's #ESNchat, we talked about "Building your #ESN Playbook". Check it out in our #Wakelet collection: 
https://t.co/w3oQLnXpwG</t>
  </si>
  <si>
    <t>This week's #ESNchat starts right now! Today, we're exploring "#Innovation and your #ESN" https://t.co/bnj26s7wKX</t>
  </si>
  <si>
    <t>Q1. What are the general categories of #innovation projects in organizations? #ESNchat https://t.co/BY6dUj7dyP</t>
  </si>
  <si>
    <t>Q2. Who typically seeds or spearheads #innovation efforts? Why? #ESNchat https://t.co/ukaINh3y8z</t>
  </si>
  <si>
    <t>Q3. Why situate #innovation in #ESN? How does this compare to other innovation approaches in your organization? #ESNchat https://t.co/VDRwlVgpyF</t>
  </si>
  <si>
    <t>Q4. What indirect benefits accrue to #ESN communities as they pursue #innovation? #cmgr #ESNchat https://t.co/JGullMRl4F</t>
  </si>
  <si>
    <t>Q5. How do #community managers best support #innovation initiatives? #ESNchat https://t.co/hyvaQy0EQv</t>
  </si>
  <si>
    <t>Q6. Does network maturity influence #innovation? #ESNchat https://t.co/bNAHptn5nG</t>
  </si>
  <si>
    <t>@caikjaer &amp;amp; @TomorrowsPope preparing for today's Benchmarking &amp;amp; Measurement In The Real World workshop in London, along with @simplycomm.
Hope you can join us: https://t.co/sqp1zK1eX5
#employeeengagement #SWOOP #collaboration #ESNChat #hrtechconf #analytics https://t.co/suZCtdvUPW</t>
  </si>
  <si>
    <t>I want to see my #cmgr and #ESNchat tribe in Chicago Nov. 14, 1-4pm for a FREE Swoop Chat meetup. Learn more &amp;amp; register at https://t.co/8L5Wd6tYf2. @SWOOPAnalytics has amazing metrics for @Yammer, @MicrosoftTeams and @WorkplacebyFB. Hear from SWOOP &amp;amp; some customers &amp;amp; chat!</t>
  </si>
  <si>
    <t>@JeffKRoss @Yammer @MicrosoftTeams @WorkplacebyFB Thanks so much for sharing @JeffKRoss! We'd love to see the #cmgr &amp;amp; #ESNchat crew in Chicago. We're also launching SWOOP's 2019 benchmarking report in #Yammer networks at #SWOOPChat so you'll be the first in the world to access it.</t>
  </si>
  <si>
    <t>RT @SWOOPAnalytics: Learn how @Nestle rolled out @WorkplacebyFB to more than 200,000 employees &amp;amp; how data from @SWOOPAnalytics is a vital k…</t>
  </si>
  <si>
    <t>Learn how @Nestle rolled out @WorkplacebyFB to more than 200,000 employees &amp;amp; how data from @SWOOPAnalytics is a vital key in keeping employees engaged.
Hear more at @simplycomm's smile event in London on Monday, Nov 18.
https://t.co/zWWqhSTA4A
#SWOOP #employeeengagement #ESNChat</t>
  </si>
  <si>
    <t>https://wakelet.com/wake/36d1dfe4-b885-4478-bf6f-5e0ff875c4c8</t>
  </si>
  <si>
    <t>https://twitter.com/ESNchat/status/1183706489531187200</t>
  </si>
  <si>
    <t>http://srjf.blogspot.com/2019/10/my-definition-of-community.html https://wenger-trayner.com/resources/communities-versus-networks/</t>
  </si>
  <si>
    <t>https://mailchi.mp/gapingvoid/maybe-too-mammoth</t>
  </si>
  <si>
    <t>https://www.worldvaluesday.com/tools-and-resources/values-guide-for-individuals/ https://www.youtube.com/watch?v=iQQEmuyinoA&amp;feature=youtu.be</t>
  </si>
  <si>
    <t>https://twitter.com/JenniferCreinin/status/1181320085736173569</t>
  </si>
  <si>
    <t>https://wakelet.com/wake/b0d3683d-c7b6-4e6c-a3d0-70c02905ed6d</t>
  </si>
  <si>
    <t>https://sloanreview.mit.edu/article/collaborate-smarter-not-harder/</t>
  </si>
  <si>
    <t>https://wakelet.com/wake/36d1dfe4-b885-4478-bf6f-5e0ff875c4c8?utm_medium=social&amp;utm_source=linkedin.company&amp;utm_campaign=postfity&amp;utm_content=postfityd5d72</t>
  </si>
  <si>
    <t>https://twitter.com/Dennis_Pearce/status/1184898663753179137</t>
  </si>
  <si>
    <t>https://photos.google.com/share/AF1QipMq-XMNYsPOlcyTc0xoOGUut_r1Ufuey5wXx0S5hafLNux3EwnVj_nIPquZXtw6kQ?key=WWxzdHJVMWhPY0lqMXNzRy1pc0IwX3RYSTZ6NTJR</t>
  </si>
  <si>
    <t>https://wakelet.com/wake/7b32b2cf-b99e-41f8-bf37-3d6852f572f4</t>
  </si>
  <si>
    <t>https://jeffrossblog.com/2015/09/28/want-an-esn-playbook-here-is-ours/</t>
  </si>
  <si>
    <t>https://docs.microsoft.com/en-us/dynamics365/sales-enterprise/manage-playbook-templates</t>
  </si>
  <si>
    <t>https://twitter.com/ESNchat/status/1181342035065765888</t>
  </si>
  <si>
    <t>https://twitter.com/Nachrichten_muc/status/1181602667560353792?s=20</t>
  </si>
  <si>
    <t>https://twitter.com/ESNchat/status/1182358634329587712</t>
  </si>
  <si>
    <t>https://twitter.com/ESNchat/status/1182360899287502849</t>
  </si>
  <si>
    <t>https://twitter.com/ESNchat/status/1182363164366778370</t>
  </si>
  <si>
    <t>https://twitter.com/ESNchat/status/1182365429156597760</t>
  </si>
  <si>
    <t>http://www.pewinternet.org/2014/02/20/mapping-twitter-topic-networks-from-polarized-crowds-to-community-clusters/</t>
  </si>
  <si>
    <t>http://iconohash.com/ESNchat/2019-10-17</t>
  </si>
  <si>
    <t>https://twitter.com/ESNchat/status/1182356369711783937</t>
  </si>
  <si>
    <t>https://jeffrossblog.com/2015/09/28/want-an-esn-playbook-here-is-ours/ https://twitter.com/ESNchat/status/1182367694085087237</t>
  </si>
  <si>
    <t>https://www.youtube.com/watch?v=oSs6DcA6dFI</t>
  </si>
  <si>
    <t>https://www.slideshare.net/jivesoftware/how-to-use-social-to-innovate-your-business https://twitter.com/ESNchat/status/1183706489531187200</t>
  </si>
  <si>
    <t>https://twitter.com/slatts/status/1181606316860678144</t>
  </si>
  <si>
    <t>https://twitter.com/slatts/status/1184898952346423296</t>
  </si>
  <si>
    <t>https://www.linkedin.com/pulse/how-create-innovation-stew-dennis-pearce/</t>
  </si>
  <si>
    <t>https://www.eventbrite.co.uk/e/benchmarking-measurement-in-the-real-world-tickets-65416970921?aff=efbeventtix&amp;fbclid=IwAR0NPZeIMurtXY4SVZo3KOYcwfqK_qfY9zYHUzj3rFwlBYIwHdp5AwDEpk0</t>
  </si>
  <si>
    <t>https://www.eventbrite.com.au/e/swoop-chat-chicago-2019-tickets-70227258621</t>
  </si>
  <si>
    <t>https://simply-communicate.com/nestle-connects-210000-employees-with-workplace-by-facebook/</t>
  </si>
  <si>
    <t>wakelet.com</t>
  </si>
  <si>
    <t>twitter.com</t>
  </si>
  <si>
    <t>blogspot.com wenger-trayner.com</t>
  </si>
  <si>
    <t>mailchi.mp</t>
  </si>
  <si>
    <t>worldvaluesday.com youtube.com</t>
  </si>
  <si>
    <t>mit.edu</t>
  </si>
  <si>
    <t>google.com</t>
  </si>
  <si>
    <t>jeffrossblog.com</t>
  </si>
  <si>
    <t>microsoft.com</t>
  </si>
  <si>
    <t>pewinternet.org</t>
  </si>
  <si>
    <t>iconohash.com</t>
  </si>
  <si>
    <t>jeffrossblog.com twitter.com</t>
  </si>
  <si>
    <t>youtube.com</t>
  </si>
  <si>
    <t>slideshare.net twitter.com</t>
  </si>
  <si>
    <t>linkedin.com</t>
  </si>
  <si>
    <t>co.uk</t>
  </si>
  <si>
    <t>com.au</t>
  </si>
  <si>
    <t>simply-communicate.com</t>
  </si>
  <si>
    <t>esn</t>
  </si>
  <si>
    <t>esns innovation</t>
  </si>
  <si>
    <t>innovation esn esnchat</t>
  </si>
  <si>
    <t>esn esnchat cmgr ldinsight</t>
  </si>
  <si>
    <t>wol esn esnchat cmgr community</t>
  </si>
  <si>
    <t>community esn esnchat cmgr wol19</t>
  </si>
  <si>
    <t>community esn esnchat cmgr wol</t>
  </si>
  <si>
    <t>worldvaluesday punc19 wol esnchat esn cmgr pkmchat ldinsight</t>
  </si>
  <si>
    <t>worldvaluesday</t>
  </si>
  <si>
    <t>digital innovation agile esnchat</t>
  </si>
  <si>
    <t>wakelet esnchat</t>
  </si>
  <si>
    <t>communication collaboration esn esnchat</t>
  </si>
  <si>
    <t>digital innovation agile</t>
  </si>
  <si>
    <t>collaboration esnchat socialbiz</t>
  </si>
  <si>
    <t>esnchat esn esnchat esn</t>
  </si>
  <si>
    <t>esnchat esn esn</t>
  </si>
  <si>
    <t>esnchat esnchat esn</t>
  </si>
  <si>
    <t>esnchat esn</t>
  </si>
  <si>
    <t>community esn esnchat</t>
  </si>
  <si>
    <t>community innovation esnchat</t>
  </si>
  <si>
    <t>bradford westyorkshire uk wetherby esnchat wol wolmates</t>
  </si>
  <si>
    <t>bradford westyorkshire uk wetherby</t>
  </si>
  <si>
    <t>esnchat cmgr esn community collaboration comms internalcomms</t>
  </si>
  <si>
    <t>esn cmgr esnchat</t>
  </si>
  <si>
    <t>cmgr esn esnchat</t>
  </si>
  <si>
    <t>esn esnchat</t>
  </si>
  <si>
    <t>cmgr esn cmgr esn usergeneratedcontent curation guide esnchat</t>
  </si>
  <si>
    <t>esnchat knowledgemgr esn esn</t>
  </si>
  <si>
    <t>kmer esn onboarding esnchat</t>
  </si>
  <si>
    <t>esn esn esnchat</t>
  </si>
  <si>
    <t>esn esn cmgr faq esnchat</t>
  </si>
  <si>
    <t>personalkm esnchat</t>
  </si>
  <si>
    <t>workinprogress esnchat</t>
  </si>
  <si>
    <t>cmgrs esnchat</t>
  </si>
  <si>
    <t>wiki esnchat</t>
  </si>
  <si>
    <t>cmgrs</t>
  </si>
  <si>
    <t>nodexl esnchat</t>
  </si>
  <si>
    <t>cmgr esnchat</t>
  </si>
  <si>
    <t>cmgr</t>
  </si>
  <si>
    <t>esn comms socialmedia bodypump esnchat</t>
  </si>
  <si>
    <t>esn cmgrs esnchat</t>
  </si>
  <si>
    <t>esn wol esnchat</t>
  </si>
  <si>
    <t>esn governance esnchat</t>
  </si>
  <si>
    <t>esnchat esnchatuplate</t>
  </si>
  <si>
    <t>esnchat innovation esn</t>
  </si>
  <si>
    <t>innovation esnchat</t>
  </si>
  <si>
    <t>esn innovation cmgr esnchat</t>
  </si>
  <si>
    <t>esnchat esn digitalworkplace innovation</t>
  </si>
  <si>
    <t>mccc2019 esnchat</t>
  </si>
  <si>
    <t>esns esnchat</t>
  </si>
  <si>
    <t>esns wol esnchat</t>
  </si>
  <si>
    <t>wol esnchat</t>
  </si>
  <si>
    <t>esns</t>
  </si>
  <si>
    <t>esnchat esn esn enterprisesocial cmgr</t>
  </si>
  <si>
    <t>esnchat communication collaboration esns wakelet</t>
  </si>
  <si>
    <t>content esn esnchat</t>
  </si>
  <si>
    <t>esns innovation esnchat</t>
  </si>
  <si>
    <t>esnchat esn wakelet</t>
  </si>
  <si>
    <t>employeeengagement swoop collaboration esnchat hrtechconf analytics</t>
  </si>
  <si>
    <t>cmgr esnchat yammer swoopchat</t>
  </si>
  <si>
    <t>swoop employeeengagement esnchat</t>
  </si>
  <si>
    <t>https://pbs.twimg.com/media/EHF3s30X4AImFZH.jpg</t>
  </si>
  <si>
    <t>https://pbs.twimg.com/media/EGiu6MPW4AEdG6a.jpg</t>
  </si>
  <si>
    <t>https://pbs.twimg.com/media/EGiPk1IWoAAhERQ.jpg</t>
  </si>
  <si>
    <t>https://pbs.twimg.com/media/EGiEm7UWwAMz_xO.png</t>
  </si>
  <si>
    <t>https://pbs.twimg.com/media/EHF2b-SX4AMpDFf.png</t>
  </si>
  <si>
    <t>https://pbs.twimg.com/media/EHLh8sMX0AIhttp.jpg</t>
  </si>
  <si>
    <t>https://pbs.twimg.com/media/EHF1pieXkAQQHmp.jpg</t>
  </si>
  <si>
    <t>https://pbs.twimg.com/tweet_video_thumb/EHGO-DnVUAAMCpn.jpg</t>
  </si>
  <si>
    <t>https://pbs.twimg.com/media/EHF2L9dWoAIez8L.jpg</t>
  </si>
  <si>
    <t>https://pbs.twimg.com/media/EHF24AdWkAIuaYp.jpg</t>
  </si>
  <si>
    <t>https://pbs.twimg.com/media/EHF3E7uX0AAZ7v8.jpg</t>
  </si>
  <si>
    <t>https://pbs.twimg.com/media/EHF3e6YX0AEqifu.jpg</t>
  </si>
  <si>
    <t>https://pbs.twimg.com/media/EHF330AWoAAAlox.jpg</t>
  </si>
  <si>
    <t>https://pbs.twimg.com/media/EGiCzEOWwAAOKLk.jpg</t>
  </si>
  <si>
    <t>https://pbs.twimg.com/media/EGiDug0XoAMLzEy.jpg</t>
  </si>
  <si>
    <t>https://pbs.twimg.com/media/EGiEOaEXYAAQxTJ.jpg</t>
  </si>
  <si>
    <t>https://pbs.twimg.com/media/EGiPUdvWsAA3g00.jpg</t>
  </si>
  <si>
    <t>https://pbs.twimg.com/media/EGiP7qqWoAA9TbN.jpg</t>
  </si>
  <si>
    <t>https://pbs.twimg.com/media/EGiQNEpXkAA6kCT.jpg</t>
  </si>
  <si>
    <t>https://pbs.twimg.com/media/EGiQmU0W4AEDHln.jpg</t>
  </si>
  <si>
    <t>https://pbs.twimg.com/media/EGiRDxmWoAAVzFN.jpg</t>
  </si>
  <si>
    <t>https://pbs.twimg.com/media/EG1eqK9UEAAeaXr.jpg</t>
  </si>
  <si>
    <t>https://pbs.twimg.com/media/EHF3RAMXUAEDI8b.jpg</t>
  </si>
  <si>
    <t>https://pbs.twimg.com/media/EG5sER6UEAE2PZL.jpg</t>
  </si>
  <si>
    <t>http://pbs.twimg.com/profile_images/1134266047/E123_normal.jpg</t>
  </si>
  <si>
    <t>http://pbs.twimg.com/profile_images/989588220345106432/LJSFf4dE_normal.jpg</t>
  </si>
  <si>
    <t>http://pbs.twimg.com/profile_images/844273943469080576/5L5Czks-_normal.jpg</t>
  </si>
  <si>
    <t>http://pbs.twimg.com/profile_images/1126469294387335168/JJ8JEC-t_normal.png</t>
  </si>
  <si>
    <t>http://pbs.twimg.com/profile_images/672411689485144064/GkMlclmx_normal.jpg</t>
  </si>
  <si>
    <t>http://pbs.twimg.com/profile_images/1899733959/L_D_Logo_2_normal.jpg</t>
  </si>
  <si>
    <t>http://pbs.twimg.com/profile_images/993157375241674753/53dz3TL3_normal.jpg</t>
  </si>
  <si>
    <t>http://pbs.twimg.com/profile_images/725086769121775617/x69C43cc_normal.jpg</t>
  </si>
  <si>
    <t>http://pbs.twimg.com/profile_images/747870602342596608/ggm5-Vzx_normal.jpg</t>
  </si>
  <si>
    <t>http://pbs.twimg.com/profile_images/1174811571681464320/I686qIHR_normal.jpg</t>
  </si>
  <si>
    <t>http://pbs.twimg.com/profile_images/1176838971533463552/N6o5dzin_normal.jpg</t>
  </si>
  <si>
    <t>http://pbs.twimg.com/profile_images/460410643179245569/O6G2kJGT_normal.jpeg</t>
  </si>
  <si>
    <t>http://pbs.twimg.com/profile_images/1184397001716391937/ylWjAJCo_normal.jpg</t>
  </si>
  <si>
    <t>http://pbs.twimg.com/profile_images/1182589235850858501/ADCsVomE_normal.jpg</t>
  </si>
  <si>
    <t>http://pbs.twimg.com/profile_images/877670345657860097/Q4UFgzpn_normal.jpg</t>
  </si>
  <si>
    <t>http://pbs.twimg.com/profile_images/1180016483969228800/8lJr4sVp_normal.jpg</t>
  </si>
  <si>
    <t>http://pbs.twimg.com/profile_images/492962854979395584/Hd8rp_en_normal.jpeg</t>
  </si>
  <si>
    <t>http://pbs.twimg.com/profile_images/1045455833646039041/_0fE8_c5_normal.jpg</t>
  </si>
  <si>
    <t>http://pbs.twimg.com/profile_images/808457701860601856/GkTiF9ek_normal.jpg</t>
  </si>
  <si>
    <t>http://pbs.twimg.com/profile_images/137276315/Logo_Square_normal.jpg</t>
  </si>
  <si>
    <t>http://pbs.twimg.com/profile_images/3644185273/c329f1118e127e55255dac20fead4a5b_normal.jpeg</t>
  </si>
  <si>
    <t>http://pbs.twimg.com/profile_images/791740843723894784/AC8WRmoZ_normal.jpg</t>
  </si>
  <si>
    <t>http://pbs.twimg.com/profile_images/1181206687111372801/oilZlnXk_normal.jpg</t>
  </si>
  <si>
    <t>http://pbs.twimg.com/profile_images/1081338501507891200/HyPlnXDi_normal.jpg</t>
  </si>
  <si>
    <t>http://pbs.twimg.com/profile_images/821091469561917441/v2h9cL4a_normal.jpg</t>
  </si>
  <si>
    <t>http://pbs.twimg.com/profile_images/1121065862520279041/0gGa0BuF_normal.jpg</t>
  </si>
  <si>
    <t>http://pbs.twimg.com/profile_images/955579372961873920/kXWQh-RW_normal.jpg</t>
  </si>
  <si>
    <t>http://pbs.twimg.com/profile_images/1184702192336490499/xiuYhert_normal.jpg</t>
  </si>
  <si>
    <t>http://pbs.twimg.com/profile_images/1082011274635030528/r7Jq-dlj_normal.jpg</t>
  </si>
  <si>
    <t>http://pbs.twimg.com/profile_images/1022958968841195520/R8ahjyV5_normal.jpg</t>
  </si>
  <si>
    <t>http://pbs.twimg.com/profile_images/1094388845263519745/_FHcG_-x_normal.jpg</t>
  </si>
  <si>
    <t>http://pbs.twimg.com/profile_images/1175497411239845888/YnIUidd8_normal.jpg</t>
  </si>
  <si>
    <t>http://pbs.twimg.com/profile_images/648941293436059648/uQRNsx3e_normal.png</t>
  </si>
  <si>
    <t>http://pbs.twimg.com/profile_images/932948713236041728/ypz-uuu-_normal.jpg</t>
  </si>
  <si>
    <t>http://pbs.twimg.com/profile_images/925907541522911237/XTsze1Br_normal.jpg</t>
  </si>
  <si>
    <t>http://pbs.twimg.com/profile_images/466500761359503360/tz9q3b2J_normal.jpeg</t>
  </si>
  <si>
    <t>http://pbs.twimg.com/profile_images/1043406771107385345/6eOi0CAb_normal.jpg</t>
  </si>
  <si>
    <t>http://pbs.twimg.com/profile_images/972062363976458240/QDoIUGlf_normal.jpg</t>
  </si>
  <si>
    <t>http://pbs.twimg.com/profile_images/3119861225/5ad23eba8b7647403ee993ea81abc67e_normal.jpeg</t>
  </si>
  <si>
    <t>https://twitter.com/#!/muhawia/status/1182538469102501888</t>
  </si>
  <si>
    <t>https://twitter.com/#!/jennifercreinin/status/1182707804164935680</t>
  </si>
  <si>
    <t>https://twitter.com/#!/sharonlinapearc/status/1183778041249632257</t>
  </si>
  <si>
    <t>https://twitter.com/#!/stefboettcher/status/1184179328353013762</t>
  </si>
  <si>
    <t>https://twitter.com/#!/jhonig1/status/1184216201221885954</t>
  </si>
  <si>
    <t>https://twitter.com/#!/lndconnect/status/1182559989749223424</t>
  </si>
  <si>
    <t>https://twitter.com/#!/srjf/status/1182559775210508293</t>
  </si>
  <si>
    <t>https://twitter.com/#!/srjf/status/1183006804864851968</t>
  </si>
  <si>
    <t>https://twitter.com/#!/danieldekay/status/1183996534154768384</t>
  </si>
  <si>
    <t>https://twitter.com/#!/srjf/status/1184019896478453761</t>
  </si>
  <si>
    <t>https://twitter.com/#!/srjf/status/1184136474662522880</t>
  </si>
  <si>
    <t>https://twitter.com/#!/srjf/status/1184494394591895552</t>
  </si>
  <si>
    <t>https://twitter.com/#!/valuesday/status/1184500048958296064</t>
  </si>
  <si>
    <t>https://twitter.com/#!/rainerbartl/status/1184543637105008642</t>
  </si>
  <si>
    <t>https://twitter.com/#!/kolseb/status/1184545245700247552</t>
  </si>
  <si>
    <t>https://twitter.com/#!/joellegirton/status/1184551205772480512</t>
  </si>
  <si>
    <t>https://twitter.com/#!/ferdina86443258/status/1184844510423126016</t>
  </si>
  <si>
    <t>https://twitter.com/#!/balanceroman/status/1184844769282920454</t>
  </si>
  <si>
    <t>https://twitter.com/#!/jennifercreinin/status/1182707947111178241</t>
  </si>
  <si>
    <t>https://twitter.com/#!/talentedlearn/status/1181540003102388229</t>
  </si>
  <si>
    <t>https://twitter.com/#!/talentedlearn/status/1181945633436884992</t>
  </si>
  <si>
    <t>https://twitter.com/#!/talentedlearn/status/1182743380553424896</t>
  </si>
  <si>
    <t>https://twitter.com/#!/talentedlearn/status/1183853391547469825</t>
  </si>
  <si>
    <t>https://twitter.com/#!/talentedlearn/status/1184847339460022272</t>
  </si>
  <si>
    <t>https://twitter.com/#!/andikopp2/status/1181432435814338560</t>
  </si>
  <si>
    <t>https://twitter.com/#!/jennifercreinin/status/1181320085736173569</t>
  </si>
  <si>
    <t>https://twitter.com/#!/kkruse/status/1181525691638013953</t>
  </si>
  <si>
    <t>https://twitter.com/#!/johnleh/status/1181948892641841153</t>
  </si>
  <si>
    <t>https://twitter.com/#!/kkruse/status/1184841533289160705</t>
  </si>
  <si>
    <t>https://twitter.com/#!/johnleh/status/1182742060652089344</t>
  </si>
  <si>
    <t>https://twitter.com/#!/johnleh/status/1184860296629739525</t>
  </si>
  <si>
    <t>https://twitter.com/#!/techstrasolns/status/1182294714789187584</t>
  </si>
  <si>
    <t>https://twitter.com/#!/techstrasolns/status/1182355114520018947</t>
  </si>
  <si>
    <t>https://twitter.com/#!/techstrasolns/status/1184831432163639296</t>
  </si>
  <si>
    <t>https://twitter.com/#!/techstrasolns/status/1184891828920823808</t>
  </si>
  <si>
    <t>https://twitter.com/#!/srjf/status/1182373148576112640</t>
  </si>
  <si>
    <t>https://twitter.com/#!/rainerbartl/status/1182371163751829505</t>
  </si>
  <si>
    <t>https://twitter.com/#!/thecr/status/1183832577179815936</t>
  </si>
  <si>
    <t>https://twitter.com/#!/thecr/status/1184902528414162944</t>
  </si>
  <si>
    <t>https://twitter.com/#!/socialnetweaver/status/1184904901320675329</t>
  </si>
  <si>
    <t>https://twitter.com/#!/socialnetweaver/status/1184904096706387969</t>
  </si>
  <si>
    <t>https://twitter.com/#!/dennis_pearce/status/1184905724108914689</t>
  </si>
  <si>
    <t>https://twitter.com/#!/slatts/status/1184905362291515392</t>
  </si>
  <si>
    <t>https://twitter.com/#!/slatts/status/1184905633377804289</t>
  </si>
  <si>
    <t>https://twitter.com/#!/slatts/status/1184907448232087552</t>
  </si>
  <si>
    <t>https://twitter.com/#!/srjf/status/1182365964760965120</t>
  </si>
  <si>
    <t>https://twitter.com/#!/rainerbartl/status/1182368214090702850</t>
  </si>
  <si>
    <t>https://twitter.com/#!/ritazonius/status/1182366346622853120</t>
  </si>
  <si>
    <t>https://twitter.com/#!/srjf/status/1181893238401183745</t>
  </si>
  <si>
    <t>https://twitter.com/#!/srjf/status/1182366725679013889</t>
  </si>
  <si>
    <t>https://twitter.com/#!/srjf/status/1182367254991773696</t>
  </si>
  <si>
    <t>https://twitter.com/#!/srjf/status/1182367755493883905</t>
  </si>
  <si>
    <t>https://twitter.com/#!/srjf/status/1182368894557786112</t>
  </si>
  <si>
    <t>https://twitter.com/#!/srjf/status/1182369531408334848</t>
  </si>
  <si>
    <t>https://twitter.com/#!/srjf/status/1182370583008423936</t>
  </si>
  <si>
    <t>https://twitter.com/#!/srjf/status/1182370865759096833</t>
  </si>
  <si>
    <t>https://twitter.com/#!/srjf/status/1182371787427987456</t>
  </si>
  <si>
    <t>https://twitter.com/#!/srjf/status/1182387221644619776</t>
  </si>
  <si>
    <t>https://twitter.com/#!/srjf/status/1183707683196674049</t>
  </si>
  <si>
    <t>https://twitter.com/#!/rainerbartl/status/1182369903313076224</t>
  </si>
  <si>
    <t>https://twitter.com/#!/rainerbartl/status/1182372760254910464</t>
  </si>
  <si>
    <t>https://twitter.com/#!/ahschlueter/status/1182364979745492992</t>
  </si>
  <si>
    <t>https://twitter.com/#!/ahschlueter/status/1182366930856038401</t>
  </si>
  <si>
    <t>https://twitter.com/#!/lorilea/status/1182368432223899649</t>
  </si>
  <si>
    <t>https://twitter.com/#!/rainerbartl/status/1182336478011113478</t>
  </si>
  <si>
    <t>https://twitter.com/#!/rainerbartl/status/1182356404872585219</t>
  </si>
  <si>
    <t>https://twitter.com/#!/rainerbartl/status/1182356652416274432</t>
  </si>
  <si>
    <t>https://twitter.com/#!/rainerbartl/status/1182358234897752064</t>
  </si>
  <si>
    <t>https://twitter.com/#!/rainerbartl/status/1182358763115819009</t>
  </si>
  <si>
    <t>https://twitter.com/#!/rainerbartl/status/1182359225328123905</t>
  </si>
  <si>
    <t>https://twitter.com/#!/rainerbartl/status/1182359328306745344</t>
  </si>
  <si>
    <t>https://twitter.com/#!/rainerbartl/status/1182359376897679361</t>
  </si>
  <si>
    <t>https://twitter.com/#!/rainerbartl/status/1182360563432808451</t>
  </si>
  <si>
    <t>https://twitter.com/#!/rainerbartl/status/1182361098940485633</t>
  </si>
  <si>
    <t>https://twitter.com/#!/rainerbartl/status/1182362685847080961</t>
  </si>
  <si>
    <t>https://twitter.com/#!/rainerbartl/status/1182363678584266752</t>
  </si>
  <si>
    <t>https://twitter.com/#!/rainerbartl/status/1182364983323250688</t>
  </si>
  <si>
    <t>https://twitter.com/#!/rainerbartl/status/1182365945521721346</t>
  </si>
  <si>
    <t>https://twitter.com/#!/rainerbartl/status/1182367725034921984</t>
  </si>
  <si>
    <t>https://twitter.com/#!/rainerbartl/status/1182367921168883712</t>
  </si>
  <si>
    <t>https://twitter.com/#!/rainerbartl/status/1182368371427418112</t>
  </si>
  <si>
    <t>https://twitter.com/#!/rainerbartl/status/1182368607679987712</t>
  </si>
  <si>
    <t>https://twitter.com/#!/rainerbartl/status/1182370462837497857</t>
  </si>
  <si>
    <t>https://twitter.com/#!/rainerbartl/status/1184172889156792320</t>
  </si>
  <si>
    <t>https://twitter.com/#!/esnchat/status/1182355362931990528</t>
  </si>
  <si>
    <t>https://twitter.com/#!/esnchat/status/1184892078028972041</t>
  </si>
  <si>
    <t>https://twitter.com/#!/ritazonius/status/1182366752446877696</t>
  </si>
  <si>
    <t>https://twitter.com/#!/ritazonius/status/1182367575541305344</t>
  </si>
  <si>
    <t>https://twitter.com/#!/ahschlueter/status/1182355837408415744</t>
  </si>
  <si>
    <t>https://twitter.com/#!/ahschlueter/status/1182362126071017472</t>
  </si>
  <si>
    <t>https://twitter.com/#!/ahschlueter/status/1182372100813795329</t>
  </si>
  <si>
    <t>https://twitter.com/#!/ritazonius/status/1182367296007704577</t>
  </si>
  <si>
    <t>https://twitter.com/#!/erich13/status/1184903532127801345</t>
  </si>
  <si>
    <t>https://twitter.com/#!/vivianfrancos/status/1184917097593409536</t>
  </si>
  <si>
    <t>https://twitter.com/#!/erich13/status/1182357593177518080</t>
  </si>
  <si>
    <t>https://twitter.com/#!/erich13/status/1182357750031929344</t>
  </si>
  <si>
    <t>https://twitter.com/#!/erich13/status/1183897323954298880</t>
  </si>
  <si>
    <t>https://twitter.com/#!/sorokti/status/1182500469832331264</t>
  </si>
  <si>
    <t>https://twitter.com/#!/sorokti/status/1185005067822358528</t>
  </si>
  <si>
    <t>https://twitter.com/#!/iconohash/status/1185258086421925889</t>
  </si>
  <si>
    <t>https://twitter.com/#!/lorilea/status/1182356179785342977</t>
  </si>
  <si>
    <t>https://twitter.com/#!/lorilea/status/1182357262725201920</t>
  </si>
  <si>
    <t>https://twitter.com/#!/lorilea/status/1182359850422063104</t>
  </si>
  <si>
    <t>https://twitter.com/#!/lorilea/status/1182360749831806977</t>
  </si>
  <si>
    <t>https://twitter.com/#!/lorilea/status/1182362941603155968</t>
  </si>
  <si>
    <t>https://twitter.com/#!/lorilea/status/1182368993295949824</t>
  </si>
  <si>
    <t>https://twitter.com/#!/lorilea/status/1183896770406993921</t>
  </si>
  <si>
    <t>https://twitter.com/#!/ritazonius/status/1182369279410241537</t>
  </si>
  <si>
    <t>https://twitter.com/#!/cmgrchi/status/1182478277216276480</t>
  </si>
  <si>
    <t>https://twitter.com/#!/cmgrchi/status/1183002548023779330</t>
  </si>
  <si>
    <t>https://twitter.com/#!/cmgrchi/status/1183003426705293317</t>
  </si>
  <si>
    <t>https://twitter.com/#!/ritazonius/status/1182357379754553345</t>
  </si>
  <si>
    <t>https://twitter.com/#!/ritazonius/status/1182358744073531392</t>
  </si>
  <si>
    <t>https://twitter.com/#!/ritazonius/status/1182362893028753408</t>
  </si>
  <si>
    <t>https://twitter.com/#!/ritazonius/status/1182365114969681920</t>
  </si>
  <si>
    <t>https://twitter.com/#!/ritazonius/status/1182368506811043840</t>
  </si>
  <si>
    <t>https://twitter.com/#!/ritazonius/status/1182369645719801856</t>
  </si>
  <si>
    <t>https://twitter.com/#!/ritazonius/status/1183706937487020033</t>
  </si>
  <si>
    <t>https://twitter.com/#!/ritazonius/status/1184896677544546304</t>
  </si>
  <si>
    <t>https://twitter.com/#!/ritazonius/status/1184916325660913665</t>
  </si>
  <si>
    <t>https://twitter.com/#!/cmgrchi/status/1183003520120901632</t>
  </si>
  <si>
    <t>https://twitter.com/#!/_rebeccajackson/status/1184885005148778496</t>
  </si>
  <si>
    <t>https://twitter.com/#!/_rebeccajackson/status/1184885406925377538</t>
  </si>
  <si>
    <t>https://twitter.com/#!/_rebeccajackson/status/1184892644737966080</t>
  </si>
  <si>
    <t>https://twitter.com/#!/_rebeccajackson/status/1184893165188218880</t>
  </si>
  <si>
    <t>https://twitter.com/#!/_rebeccajackson/status/1184893261804011522</t>
  </si>
  <si>
    <t>https://twitter.com/#!/_rebeccajackson/status/1184893687471337472</t>
  </si>
  <si>
    <t>https://twitter.com/#!/_rebeccajackson/status/1184896284194295808</t>
  </si>
  <si>
    <t>https://twitter.com/#!/_rebeccajackson/status/1184896632422203392</t>
  </si>
  <si>
    <t>https://twitter.com/#!/_rebeccajackson/status/1184898647944679424</t>
  </si>
  <si>
    <t>https://twitter.com/#!/_rebeccajackson/status/1184899150573256704</t>
  </si>
  <si>
    <t>https://twitter.com/#!/_rebeccajackson/status/1184899505763667969</t>
  </si>
  <si>
    <t>https://twitter.com/#!/_rebeccajackson/status/1184900646048165888</t>
  </si>
  <si>
    <t>https://twitter.com/#!/_rebeccajackson/status/1184900741170745344</t>
  </si>
  <si>
    <t>https://twitter.com/#!/_rebeccajackson/status/1184901628119306240</t>
  </si>
  <si>
    <t>https://twitter.com/#!/_rebeccajackson/status/1184902016469880832</t>
  </si>
  <si>
    <t>https://twitter.com/#!/_rebeccajackson/status/1184903701107888128</t>
  </si>
  <si>
    <t>https://twitter.com/#!/_rebeccajackson/status/1184903721521565696</t>
  </si>
  <si>
    <t>https://twitter.com/#!/_rebeccajackson/status/1184904061713149954</t>
  </si>
  <si>
    <t>https://twitter.com/#!/_rebeccajackson/status/1184905211103440897</t>
  </si>
  <si>
    <t>https://twitter.com/#!/_rebeccajackson/status/1184905815028719616</t>
  </si>
  <si>
    <t>https://twitter.com/#!/_rebeccajackson/status/1184906366718078976</t>
  </si>
  <si>
    <t>https://twitter.com/#!/_rebeccajackson/status/1184907057138266117</t>
  </si>
  <si>
    <t>https://twitter.com/#!/slatts/status/1184897250398539777</t>
  </si>
  <si>
    <t>https://twitter.com/#!/slatts/status/1184899915618705409</t>
  </si>
  <si>
    <t>https://twitter.com/#!/slatts/status/1184904499296645120</t>
  </si>
  <si>
    <t>https://twitter.com/#!/cmgrchi/status/1185408544696426496</t>
  </si>
  <si>
    <t>https://twitter.com/#!/dennis_pearce/status/1184900445166280704</t>
  </si>
  <si>
    <t>https://twitter.com/#!/dennis_pearce/status/1184907331865403392</t>
  </si>
  <si>
    <t>https://twitter.com/#!/slatts/status/1184869490577809408</t>
  </si>
  <si>
    <t>https://twitter.com/#!/slatts/status/1184892994819940352</t>
  </si>
  <si>
    <t>https://twitter.com/#!/slatts/status/1184894025758846982</t>
  </si>
  <si>
    <t>https://twitter.com/#!/slatts/status/1184894702803398658</t>
  </si>
  <si>
    <t>https://twitter.com/#!/slatts/status/1184895509854593024</t>
  </si>
  <si>
    <t>https://twitter.com/#!/slatts/status/1184896360027475973</t>
  </si>
  <si>
    <t>https://twitter.com/#!/slatts/status/1184896815667339264</t>
  </si>
  <si>
    <t>https://twitter.com/#!/slatts/status/1184898159618732032</t>
  </si>
  <si>
    <t>https://twitter.com/#!/slatts/status/1184898952346423296</t>
  </si>
  <si>
    <t>https://twitter.com/#!/slatts/status/1184899391175430144</t>
  </si>
  <si>
    <t>https://twitter.com/#!/slatts/status/1184900365029957634</t>
  </si>
  <si>
    <t>https://twitter.com/#!/slatts/status/1184901740958797825</t>
  </si>
  <si>
    <t>https://twitter.com/#!/slatts/status/1184902068856918018</t>
  </si>
  <si>
    <t>https://twitter.com/#!/slatts/status/1184903211381133313</t>
  </si>
  <si>
    <t>https://twitter.com/#!/slatts/status/1184906525279772675</t>
  </si>
  <si>
    <t>https://twitter.com/#!/slatts/status/1184907013924491264</t>
  </si>
  <si>
    <t>https://twitter.com/#!/slatts/status/1184907985518321664</t>
  </si>
  <si>
    <t>https://twitter.com/#!/cmgrchi/status/1185408158547808256</t>
  </si>
  <si>
    <t>https://twitter.com/#!/cmgrchi/status/1185408219440652288</t>
  </si>
  <si>
    <t>https://twitter.com/#!/cmgrchi/status/1185408803082256384</t>
  </si>
  <si>
    <t>https://twitter.com/#!/cmgrchi/status/1185408941267804160</t>
  </si>
  <si>
    <t>https://twitter.com/#!/dennis_pearce/status/1183725458019508224</t>
  </si>
  <si>
    <t>https://twitter.com/#!/dennis_pearce/status/1184892921998401536</t>
  </si>
  <si>
    <t>https://twitter.com/#!/dennis_pearce/status/1184893862201954306</t>
  </si>
  <si>
    <t>https://twitter.com/#!/dennis_pearce/status/1184895036334526464</t>
  </si>
  <si>
    <t>https://twitter.com/#!/dennis_pearce/status/1184896416860250113</t>
  </si>
  <si>
    <t>https://twitter.com/#!/dennis_pearce/status/1184897389536169984</t>
  </si>
  <si>
    <t>https://twitter.com/#!/dennis_pearce/status/1184898663753179137</t>
  </si>
  <si>
    <t>https://twitter.com/#!/dennis_pearce/status/1184903285007900672</t>
  </si>
  <si>
    <t>https://twitter.com/#!/cmgrchi/status/1185408995160408065</t>
  </si>
  <si>
    <t>https://twitter.com/#!/cmgrchi/status/1184959938931646464</t>
  </si>
  <si>
    <t>https://twitter.com/#!/cmgrchi/status/1185408067405598720</t>
  </si>
  <si>
    <t>https://twitter.com/#!/jeffkross/status/1183946551888097281</t>
  </si>
  <si>
    <t>https://twitter.com/#!/esnchat/status/1182347563086819328</t>
  </si>
  <si>
    <t>https://twitter.com/#!/esnchat/status/1182354607772590080</t>
  </si>
  <si>
    <t>https://twitter.com/#!/esnchat/status/1182355111042879490</t>
  </si>
  <si>
    <t>https://twitter.com/#!/esnchat/status/1182355112884203520</t>
  </si>
  <si>
    <t>https://twitter.com/#!/esnchat/status/1182355614606843905</t>
  </si>
  <si>
    <t>https://twitter.com/#!/esnchat/status/1182356119378751488</t>
  </si>
  <si>
    <t>https://twitter.com/#!/esnchat/status/1182356369711783937</t>
  </si>
  <si>
    <t>https://twitter.com/#!/esnchat/status/1182358382642003968</t>
  </si>
  <si>
    <t>https://twitter.com/#!/esnchat/status/1182358634329587712</t>
  </si>
  <si>
    <t>https://twitter.com/#!/esnchat/status/1182360647784370176</t>
  </si>
  <si>
    <t>https://twitter.com/#!/esnchat/status/1182360899287502849</t>
  </si>
  <si>
    <t>https://twitter.com/#!/esnchat/status/1182362912586960896</t>
  </si>
  <si>
    <t>https://twitter.com/#!/esnchat/status/1182363164366778370</t>
  </si>
  <si>
    <t>https://twitter.com/#!/esnchat/status/1182365177569824768</t>
  </si>
  <si>
    <t>https://twitter.com/#!/esnchat/status/1182365429156597760</t>
  </si>
  <si>
    <t>https://twitter.com/#!/esnchat/status/1182367442439430146</t>
  </si>
  <si>
    <t>https://twitter.com/#!/esnchat/status/1182367694085087237</t>
  </si>
  <si>
    <t>https://twitter.com/#!/esnchat/status/1182369204055339008</t>
  </si>
  <si>
    <t>https://twitter.com/#!/esnchat/status/1182370210499592193</t>
  </si>
  <si>
    <t>https://twitter.com/#!/esnchat/status/1183706489531187200</t>
  </si>
  <si>
    <t>https://twitter.com/#!/esnchat/status/1184884277101518848</t>
  </si>
  <si>
    <t>https://twitter.com/#!/esnchat/status/1184891322785660929</t>
  </si>
  <si>
    <t>https://twitter.com/#!/esnchat/status/1184891827742105600</t>
  </si>
  <si>
    <t>https://twitter.com/#!/esnchat/status/1184891829021478912</t>
  </si>
  <si>
    <t>https://twitter.com/#!/esnchat/status/1184892329712214016</t>
  </si>
  <si>
    <t>https://twitter.com/#!/esnchat/status/1184892832860884992</t>
  </si>
  <si>
    <t>https://twitter.com/#!/esnchat/status/1184893084674482176</t>
  </si>
  <si>
    <t>https://twitter.com/#!/esnchat/status/1184895097797787648</t>
  </si>
  <si>
    <t>https://twitter.com/#!/esnchat/status/1184895349443514369</t>
  </si>
  <si>
    <t>https://twitter.com/#!/esnchat/status/1184897362650513408</t>
  </si>
  <si>
    <t>https://twitter.com/#!/esnchat/status/1184897614367612929</t>
  </si>
  <si>
    <t>https://twitter.com/#!/esnchat/status/1184899627813867523</t>
  </si>
  <si>
    <t>https://twitter.com/#!/esnchat/status/1184899879279190017</t>
  </si>
  <si>
    <t>https://twitter.com/#!/esnchat/status/1184901892586885121</t>
  </si>
  <si>
    <t>https://twitter.com/#!/esnchat/status/1184902144136138753</t>
  </si>
  <si>
    <t>https://twitter.com/#!/esnchat/status/1184904157683171329</t>
  </si>
  <si>
    <t>https://twitter.com/#!/esnchat/status/1184904409286791168</t>
  </si>
  <si>
    <t>https://twitter.com/#!/esnchat/status/1184905919035039744</t>
  </si>
  <si>
    <t>https://twitter.com/#!/esnchat/status/1184906926221447168</t>
  </si>
  <si>
    <t>https://twitter.com/#!/cronycle/status/1185474239119450112</t>
  </si>
  <si>
    <t>https://twitter.com/#!/swoopanalytics/status/1184002579404976129</t>
  </si>
  <si>
    <t>https://twitter.com/#!/jeffkross/status/1184892358573395968</t>
  </si>
  <si>
    <t>https://twitter.com/#!/swoopanalytics/status/1184950460576194565</t>
  </si>
  <si>
    <t>https://twitter.com/#!/nfgoetz/status/1186195948290084864</t>
  </si>
  <si>
    <t>https://twitter.com/#!/swoopanalytics/status/1184950489294630912</t>
  </si>
  <si>
    <t>https://twitter.com/#!/caikjaer/status/1185240090278273026</t>
  </si>
  <si>
    <t>https://twitter.com/#!/caikjaer/status/1186202535771557888</t>
  </si>
  <si>
    <t>https://twitter.com/#!/swoopanalytics/status/1186088283299696642</t>
  </si>
  <si>
    <t>https://twitter.com/#!/simplycomm/status/1186210985612320769</t>
  </si>
  <si>
    <t>https://twitter.com/#!/peterstaal/status/1186224067852095489</t>
  </si>
  <si>
    <t>1182538469102501888</t>
  </si>
  <si>
    <t>1182707804164935680</t>
  </si>
  <si>
    <t>1183778041249632257</t>
  </si>
  <si>
    <t>1184179328353013762</t>
  </si>
  <si>
    <t>1184216201221885954</t>
  </si>
  <si>
    <t>1182559989749223424</t>
  </si>
  <si>
    <t>1182559775210508293</t>
  </si>
  <si>
    <t>1183006804864851968</t>
  </si>
  <si>
    <t>1183996534154768384</t>
  </si>
  <si>
    <t>1184019896478453761</t>
  </si>
  <si>
    <t>1184136474662522880</t>
  </si>
  <si>
    <t>1184494394591895552</t>
  </si>
  <si>
    <t>1184500048958296064</t>
  </si>
  <si>
    <t>1184543637105008642</t>
  </si>
  <si>
    <t>1184545245700247552</t>
  </si>
  <si>
    <t>1184551205772480512</t>
  </si>
  <si>
    <t>1184844510423126016</t>
  </si>
  <si>
    <t>1184844769282920454</t>
  </si>
  <si>
    <t>1182707947111178241</t>
  </si>
  <si>
    <t>1181540003102388229</t>
  </si>
  <si>
    <t>1181945633436884992</t>
  </si>
  <si>
    <t>1182743380553424896</t>
  </si>
  <si>
    <t>1183853391547469825</t>
  </si>
  <si>
    <t>1184847339460022272</t>
  </si>
  <si>
    <t>1181432435814338560</t>
  </si>
  <si>
    <t>1181320085736173569</t>
  </si>
  <si>
    <t>1181525691638013953</t>
  </si>
  <si>
    <t>1181948892641841153</t>
  </si>
  <si>
    <t>1184841533289160705</t>
  </si>
  <si>
    <t>1182742060652089344</t>
  </si>
  <si>
    <t>1184860296629739525</t>
  </si>
  <si>
    <t>1182294714789187584</t>
  </si>
  <si>
    <t>1182355114520018947</t>
  </si>
  <si>
    <t>1184831432163639296</t>
  </si>
  <si>
    <t>1184891828920823808</t>
  </si>
  <si>
    <t>1182373148576112640</t>
  </si>
  <si>
    <t>1182371163751829505</t>
  </si>
  <si>
    <t>1183832577179815936</t>
  </si>
  <si>
    <t>1184902528414162944</t>
  </si>
  <si>
    <t>1184904901320675329</t>
  </si>
  <si>
    <t>1184904096706387969</t>
  </si>
  <si>
    <t>1184905724108914689</t>
  </si>
  <si>
    <t>1184905362291515392</t>
  </si>
  <si>
    <t>1184905633377804289</t>
  </si>
  <si>
    <t>1184907448232087552</t>
  </si>
  <si>
    <t>1182365964760965120</t>
  </si>
  <si>
    <t>1182368214090702850</t>
  </si>
  <si>
    <t>1182366346622853120</t>
  </si>
  <si>
    <t>1181893238401183745</t>
  </si>
  <si>
    <t>1182366725679013889</t>
  </si>
  <si>
    <t>1182367254991773696</t>
  </si>
  <si>
    <t>1182367755493883905</t>
  </si>
  <si>
    <t>1182368894557786112</t>
  </si>
  <si>
    <t>1182369531408334848</t>
  </si>
  <si>
    <t>1182370583008423936</t>
  </si>
  <si>
    <t>1182370865759096833</t>
  </si>
  <si>
    <t>1182371787427987456</t>
  </si>
  <si>
    <t>1182387221644619776</t>
  </si>
  <si>
    <t>1183707683196674049</t>
  </si>
  <si>
    <t>1182369903313076224</t>
  </si>
  <si>
    <t>1182372760254910464</t>
  </si>
  <si>
    <t>1182364979745492992</t>
  </si>
  <si>
    <t>1182366930856038401</t>
  </si>
  <si>
    <t>1182368432223899649</t>
  </si>
  <si>
    <t>1182336478011113478</t>
  </si>
  <si>
    <t>1182356404872585219</t>
  </si>
  <si>
    <t>1182356652416274432</t>
  </si>
  <si>
    <t>1182358234897752064</t>
  </si>
  <si>
    <t>1182358763115819009</t>
  </si>
  <si>
    <t>1182359225328123905</t>
  </si>
  <si>
    <t>1182359328306745344</t>
  </si>
  <si>
    <t>1182359376897679361</t>
  </si>
  <si>
    <t>1182360563432808451</t>
  </si>
  <si>
    <t>1182361098940485633</t>
  </si>
  <si>
    <t>1182362685847080961</t>
  </si>
  <si>
    <t>1182363678584266752</t>
  </si>
  <si>
    <t>1182364983323250688</t>
  </si>
  <si>
    <t>1182365945521721346</t>
  </si>
  <si>
    <t>1182367725034921984</t>
  </si>
  <si>
    <t>1182367921168883712</t>
  </si>
  <si>
    <t>1182368371427418112</t>
  </si>
  <si>
    <t>1182368607679987712</t>
  </si>
  <si>
    <t>1182370462837497857</t>
  </si>
  <si>
    <t>1184172889156792320</t>
  </si>
  <si>
    <t>1182355362931990528</t>
  </si>
  <si>
    <t>1184892078028972041</t>
  </si>
  <si>
    <t>1182366752446877696</t>
  </si>
  <si>
    <t>1182367575541305344</t>
  </si>
  <si>
    <t>1182355837408415744</t>
  </si>
  <si>
    <t>1182362126071017472</t>
  </si>
  <si>
    <t>1182372100813795329</t>
  </si>
  <si>
    <t>1182367296007704577</t>
  </si>
  <si>
    <t>1184903532127801345</t>
  </si>
  <si>
    <t>1184917097593409536</t>
  </si>
  <si>
    <t>1182357593177518080</t>
  </si>
  <si>
    <t>1182357750031929344</t>
  </si>
  <si>
    <t>1183897323954298880</t>
  </si>
  <si>
    <t>1182500469832331264</t>
  </si>
  <si>
    <t>1185005067822358528</t>
  </si>
  <si>
    <t>1185258086421925889</t>
  </si>
  <si>
    <t>1182356179785342977</t>
  </si>
  <si>
    <t>1182357262725201920</t>
  </si>
  <si>
    <t>1182359850422063104</t>
  </si>
  <si>
    <t>1182360749831806977</t>
  </si>
  <si>
    <t>1182362941603155968</t>
  </si>
  <si>
    <t>1182368993295949824</t>
  </si>
  <si>
    <t>1183896770406993921</t>
  </si>
  <si>
    <t>1182369279410241537</t>
  </si>
  <si>
    <t>1182478277216276480</t>
  </si>
  <si>
    <t>1183002548023779330</t>
  </si>
  <si>
    <t>1183003426705293317</t>
  </si>
  <si>
    <t>1182357379754553345</t>
  </si>
  <si>
    <t>1182358744073531392</t>
  </si>
  <si>
    <t>1182362893028753408</t>
  </si>
  <si>
    <t>1182365114969681920</t>
  </si>
  <si>
    <t>1182368506811043840</t>
  </si>
  <si>
    <t>1182369645719801856</t>
  </si>
  <si>
    <t>1183706937487020033</t>
  </si>
  <si>
    <t>1184896677544546304</t>
  </si>
  <si>
    <t>1184916325660913665</t>
  </si>
  <si>
    <t>1183003520120901632</t>
  </si>
  <si>
    <t>1184885005148778496</t>
  </si>
  <si>
    <t>1184885406925377538</t>
  </si>
  <si>
    <t>1184892644737966080</t>
  </si>
  <si>
    <t>1184893165188218880</t>
  </si>
  <si>
    <t>1184893261804011522</t>
  </si>
  <si>
    <t>1184893687471337472</t>
  </si>
  <si>
    <t>1184896284194295808</t>
  </si>
  <si>
    <t>1184896632422203392</t>
  </si>
  <si>
    <t>1184898647944679424</t>
  </si>
  <si>
    <t>1184899150573256704</t>
  </si>
  <si>
    <t>1184899505763667969</t>
  </si>
  <si>
    <t>1184900646048165888</t>
  </si>
  <si>
    <t>1184900741170745344</t>
  </si>
  <si>
    <t>1184901628119306240</t>
  </si>
  <si>
    <t>1184902016469880832</t>
  </si>
  <si>
    <t>1184903701107888128</t>
  </si>
  <si>
    <t>1184903721521565696</t>
  </si>
  <si>
    <t>1184904061713149954</t>
  </si>
  <si>
    <t>1184905211103440897</t>
  </si>
  <si>
    <t>1184905815028719616</t>
  </si>
  <si>
    <t>1184906366718078976</t>
  </si>
  <si>
    <t>1184907057138266117</t>
  </si>
  <si>
    <t>1184897250398539777</t>
  </si>
  <si>
    <t>1184899915618705409</t>
  </si>
  <si>
    <t>1184904499296645120</t>
  </si>
  <si>
    <t>1185408544696426496</t>
  </si>
  <si>
    <t>1184900445166280704</t>
  </si>
  <si>
    <t>1184907331865403392</t>
  </si>
  <si>
    <t>1184869490577809408</t>
  </si>
  <si>
    <t>1184892994819940352</t>
  </si>
  <si>
    <t>1184894025758846982</t>
  </si>
  <si>
    <t>1184894702803398658</t>
  </si>
  <si>
    <t>1184895509854593024</t>
  </si>
  <si>
    <t>1184896360027475973</t>
  </si>
  <si>
    <t>1184896815667339264</t>
  </si>
  <si>
    <t>1184898159618732032</t>
  </si>
  <si>
    <t>1184898952346423296</t>
  </si>
  <si>
    <t>1184899391175430144</t>
  </si>
  <si>
    <t>1184900365029957634</t>
  </si>
  <si>
    <t>1184901740958797825</t>
  </si>
  <si>
    <t>1184902068856918018</t>
  </si>
  <si>
    <t>1184903211381133313</t>
  </si>
  <si>
    <t>1184906525279772675</t>
  </si>
  <si>
    <t>1184907013924491264</t>
  </si>
  <si>
    <t>1184907985518321664</t>
  </si>
  <si>
    <t>1185408158547808256</t>
  </si>
  <si>
    <t>1185408219440652288</t>
  </si>
  <si>
    <t>1185408803082256384</t>
  </si>
  <si>
    <t>1185408941267804160</t>
  </si>
  <si>
    <t>1183725458019508224</t>
  </si>
  <si>
    <t>1184892921998401536</t>
  </si>
  <si>
    <t>1184893862201954306</t>
  </si>
  <si>
    <t>1184895036334526464</t>
  </si>
  <si>
    <t>1184896416860250113</t>
  </si>
  <si>
    <t>1184897389536169984</t>
  </si>
  <si>
    <t>1184898663753179137</t>
  </si>
  <si>
    <t>1184903285007900672</t>
  </si>
  <si>
    <t>1185408995160408065</t>
  </si>
  <si>
    <t>1184959938931646464</t>
  </si>
  <si>
    <t>1185408067405598720</t>
  </si>
  <si>
    <t>1183946551888097281</t>
  </si>
  <si>
    <t>1182347563086819328</t>
  </si>
  <si>
    <t>1182354607772590080</t>
  </si>
  <si>
    <t>1182355111042879490</t>
  </si>
  <si>
    <t>1182355112884203520</t>
  </si>
  <si>
    <t>1182355614606843905</t>
  </si>
  <si>
    <t>1182356119378751488</t>
  </si>
  <si>
    <t>1182356369711783937</t>
  </si>
  <si>
    <t>1182358382642003968</t>
  </si>
  <si>
    <t>1182358634329587712</t>
  </si>
  <si>
    <t>1182360647784370176</t>
  </si>
  <si>
    <t>1182360899287502849</t>
  </si>
  <si>
    <t>1182362912586960896</t>
  </si>
  <si>
    <t>1182363164366778370</t>
  </si>
  <si>
    <t>1182365177569824768</t>
  </si>
  <si>
    <t>1182365429156597760</t>
  </si>
  <si>
    <t>1182367442439430146</t>
  </si>
  <si>
    <t>1182367694085087237</t>
  </si>
  <si>
    <t>1182369204055339008</t>
  </si>
  <si>
    <t>1182370210499592193</t>
  </si>
  <si>
    <t>1183706489531187200</t>
  </si>
  <si>
    <t>1184884277101518848</t>
  </si>
  <si>
    <t>1184891322785660929</t>
  </si>
  <si>
    <t>1184891827742105600</t>
  </si>
  <si>
    <t>1184891829021478912</t>
  </si>
  <si>
    <t>1184892329712214016</t>
  </si>
  <si>
    <t>1184892832860884992</t>
  </si>
  <si>
    <t>1184893084674482176</t>
  </si>
  <si>
    <t>1184895097797787648</t>
  </si>
  <si>
    <t>1184895349443514369</t>
  </si>
  <si>
    <t>1184897362650513408</t>
  </si>
  <si>
    <t>1184897614367612929</t>
  </si>
  <si>
    <t>1184899627813867523</t>
  </si>
  <si>
    <t>1184899879279190017</t>
  </si>
  <si>
    <t>1184901892586885121</t>
  </si>
  <si>
    <t>1184902144136138753</t>
  </si>
  <si>
    <t>1184904157683171329</t>
  </si>
  <si>
    <t>1184904409286791168</t>
  </si>
  <si>
    <t>1184905919035039744</t>
  </si>
  <si>
    <t>1184906926221447168</t>
  </si>
  <si>
    <t>1185474239119450112</t>
  </si>
  <si>
    <t>1184002579404976129</t>
  </si>
  <si>
    <t>1184892358573395968</t>
  </si>
  <si>
    <t>1184950460576194565</t>
  </si>
  <si>
    <t>1186195948290084864</t>
  </si>
  <si>
    <t>1184950489294630912</t>
  </si>
  <si>
    <t>1185240090278273026</t>
  </si>
  <si>
    <t>1186202535771557888</t>
  </si>
  <si>
    <t>1186088283299696642</t>
  </si>
  <si>
    <t>1186210985612320769</t>
  </si>
  <si>
    <t>1186224067852095489</t>
  </si>
  <si>
    <t>1182555321123901440</t>
  </si>
  <si>
    <t>1182986127764086784</t>
  </si>
  <si>
    <t>1184905122465374208</t>
  </si>
  <si>
    <t>1184906871477551105</t>
  </si>
  <si>
    <t>1182381741115232256</t>
  </si>
  <si>
    <t>1184897035977265156</t>
  </si>
  <si>
    <t>1184901861574356992</t>
  </si>
  <si>
    <t/>
  </si>
  <si>
    <t>83215347</t>
  </si>
  <si>
    <t>21363868</t>
  </si>
  <si>
    <t>1608010104</t>
  </si>
  <si>
    <t>80351430</t>
  </si>
  <si>
    <t>2367919621</t>
  </si>
  <si>
    <t>15307206</t>
  </si>
  <si>
    <t>6419372</t>
  </si>
  <si>
    <t>588400012</t>
  </si>
  <si>
    <t>15239217</t>
  </si>
  <si>
    <t>61323</t>
  </si>
  <si>
    <t>1434992078</t>
  </si>
  <si>
    <t>2327740840</t>
  </si>
  <si>
    <t>199256987</t>
  </si>
  <si>
    <t>72578347</t>
  </si>
  <si>
    <t>165254467</t>
  </si>
  <si>
    <t>en</t>
  </si>
  <si>
    <t>in</t>
  </si>
  <si>
    <t>1181342035065765888</t>
  </si>
  <si>
    <t>1181602667560353792</t>
  </si>
  <si>
    <t>1181606316860678144</t>
  </si>
  <si>
    <t>Twitter for Android</t>
  </si>
  <si>
    <t>Twitter Web Client</t>
  </si>
  <si>
    <t>Twitter Web App</t>
  </si>
  <si>
    <t>TweetDeck</t>
  </si>
  <si>
    <t>Tweetbot for iΟS</t>
  </si>
  <si>
    <t>Twitter for iPhone</t>
  </si>
  <si>
    <t>Wakelet</t>
  </si>
  <si>
    <t>IconoHash</t>
  </si>
  <si>
    <t>Retweet</t>
  </si>
  <si>
    <t>144.593741856,-38.433859306 
145.512528832,-38.433859306 
145.512528832,-37.5112737225 
144.593741856,-37.5112737225</t>
  </si>
  <si>
    <t>Australia</t>
  </si>
  <si>
    <t>AU</t>
  </si>
  <si>
    <t>Melbourne, Victoria</t>
  </si>
  <si>
    <t>01864a8a64df9dc4</t>
  </si>
  <si>
    <t>Melbourne</t>
  </si>
  <si>
    <t>city</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</si>
  <si>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</si>
  <si>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</si>
  <si>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</si>
  <si>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</si>
  <si>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</si>
  <si>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</si>
  <si>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</si>
  <si>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</si>
  <si>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</si>
  <si>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</si>
  <si>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</si>
  <si>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</si>
  <si>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</si>
  <si>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</si>
  <si>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</si>
  <si>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</si>
  <si>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</si>
  <si>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</si>
  <si>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</si>
  <si>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</si>
  <si>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</si>
  <si>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</si>
  <si>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Eiko Isler</t>
  </si>
  <si>
    <t>Rita Zonius SCMP</t>
  </si>
  <si>
    <t>Jennifer Creinin</t>
  </si>
  <si>
    <t>Sharon Lina Pearce</t>
  </si>
  <si>
    <t>#ESNchat</t>
  </si>
  <si>
    <t>Stefan Böttcher</t>
  </si>
  <si>
    <t>Jennifer Honig</t>
  </si>
  <si>
    <t>L&amp;D Connect</t>
  </si>
  <si>
    <t>Sukh Pabial</t>
  </si>
  <si>
    <t>Simon R.J. Fogg</t>
  </si>
  <si>
    <t>Dirk Slater</t>
  </si>
  <si>
    <t>jam</t>
  </si>
  <si>
    <t>Dr. Wietske van Osch</t>
  </si>
  <si>
    <t>Paul Leonardi</t>
  </si>
  <si>
    <t>Alan Lepofsky _xD83C__xDDE8__xD83C__xDDE6_ _xD83C__xDDFA__xD83C__xDDF8_ Future of Work</t>
  </si>
  <si>
    <t>Scott Moore</t>
  </si>
  <si>
    <t>Jeff Merrell</t>
  </si>
  <si>
    <t>Erica Kuhl</t>
  </si>
  <si>
    <t>Harold Jarche</t>
  </si>
  <si>
    <t>Rachel Happe</t>
  </si>
  <si>
    <t>Daniel K</t>
  </si>
  <si>
    <t>gapingvoid culture design group</t>
  </si>
  <si>
    <t>World Values Day</t>
  </si>
  <si>
    <t>Rainer Bartl</t>
  </si>
  <si>
    <t>Deloitte</t>
  </si>
  <si>
    <t>Sebastian Kolberg</t>
  </si>
  <si>
    <t>MITSloan Mgmt Review</t>
  </si>
  <si>
    <t>Joelle Girton</t>
  </si>
  <si>
    <t>Ferdinand Hernandez</t>
  </si>
  <si>
    <t>Roman Babenko</t>
  </si>
  <si>
    <t>Talented Learning</t>
  </si>
  <si>
    <t>Dennis Pearce</t>
  </si>
  <si>
    <t>Techstra Solutions</t>
  </si>
  <si>
    <t>Andreas Schlueter</t>
  </si>
  <si>
    <t>Benjamin Elias</t>
  </si>
  <si>
    <t>John Leh</t>
  </si>
  <si>
    <t>Kathleen Kruse (KK)</t>
  </si>
  <si>
    <t>Community Roundtable</t>
  </si>
  <si>
    <t>Jeff Ross</t>
  </si>
  <si>
    <t>Andreas Schulze-Kopp</t>
  </si>
  <si>
    <t>Lori Harrison-Smith</t>
  </si>
  <si>
    <t>Eric Herberholz</t>
  </si>
  <si>
    <t>Ernesto Izquierdo</t>
  </si>
  <si>
    <t>ICRC Innovation</t>
  </si>
  <si>
    <t>Shaun Slattery _xD83C__xDF83_</t>
  </si>
  <si>
    <t>Claritas Solutions</t>
  </si>
  <si>
    <t>Workplace by FB</t>
  </si>
  <si>
    <t>Keeley Sorokti</t>
  </si>
  <si>
    <t>NodeXL Project</t>
  </si>
  <si>
    <t>#SEOhashtag posiciono el hashtag de Marcas Eventos</t>
  </si>
  <si>
    <t>Chicago Online Community Professionals</t>
  </si>
  <si>
    <t>Rebecca Jackson _xD83E__xDD13_ レベッカ</t>
  </si>
  <si>
    <t>Microsoft Teams</t>
  </si>
  <si>
    <t>Yammer</t>
  </si>
  <si>
    <t>SWOOP Analytics</t>
  </si>
  <si>
    <t>Cronycle</t>
  </si>
  <si>
    <t>Andrew Pope</t>
  </si>
  <si>
    <t>Nicolas Goetz</t>
  </si>
  <si>
    <t>Nestlé</t>
  </si>
  <si>
    <t>Cai Kjaer</t>
  </si>
  <si>
    <t>simply-communicate</t>
  </si>
  <si>
    <t>peter staal</t>
  </si>
  <si>
    <t>Trainer for Community Management.
This is my private Twitter Account. I like hiking, climbing, social media, community management, food and wine.</t>
  </si>
  <si>
    <t>#IC #Digital #Comms #ESNchat #InternalComms #ExecCoach #Speaker #ESN #Digitalworkplace #Socialmedia #Intranet. @McKinsey. #BodyPump instructor. My tweets.</t>
  </si>
  <si>
    <t>Save, organize and share content from across the web. Also on iOS &amp; Android. Need help? Tweet @WakeletSupport #WakeletWave _xD83C__xDF0A_#TheHumansAreComing _xD83E__xDD16__xD83D__xDC99_</t>
  </si>
  <si>
    <t>HIAS, Collaborative Systems Specialist, ESN, CmtyMgmt, UX, KM, Comms &amp; CorpTraining.  Books on my website.</t>
  </si>
  <si>
    <t>Weekly chat founded by @JeffKRoss. Thursdays 2-3pm ET. Subject: Enterprise Social Networks. Co-hosts &amp; tweets: @lorilea @Dennis_Pearce @RitaZonius @rainerbartl</t>
  </si>
  <si>
    <t>IT-affiner Blogger, kreativer Teamgeist, Apple-Nutzer, Mensch. T-Systems für DPDHL. Mag Neues, Digitales, Vernetztes. #WOLicorns #Sketchnotes #LeX</t>
  </si>
  <si>
    <t>Lover of #DigitalTransformation #SocialBiz &amp; #ESN that drive business value &amp; results, Believer in Collaboration, Mom helping her girls achieve their dreams.</t>
  </si>
  <si>
    <t>A community of learning professionals, coming together to grow the capabilities, thinking &amp; development of the profession. #LDInsight chat every Friday 8am GMT</t>
  </si>
  <si>
    <t>Learning | Organisational Development | Talent | Positive Psychology | Modern Learning Leader. If I express anything of value, it's totally my own view.</t>
  </si>
  <si>
    <t>Learner #ShowYourWork #PKM #WOL, Galvaniser, Connector, Community Mgr, Christian, Consultant/Project Mgr @claritassol | Music, Books, Films/TV, Food/Drink, Skye</t>
  </si>
  <si>
    <t>Working to improve the impact and effectiveness of social change efforts. Still and always a Circuit Rider. Get FabUpdates: https://t.co/bP80Zz4rf0</t>
  </si>
  <si>
    <t>unapologetically compassionate | persistent | listener | grateful ~ @Xbox alum, now @Pokemon ~ be kind | be good | be present ~ she | her</t>
  </si>
  <si>
    <t>Professor of Technology Management at UC Santa Barbara @UCSBTMP</t>
  </si>
  <si>
    <t>VP Salesforce Quip, Evangelist for #DigitalWorkplace, #Socbiz and the #FutureOfWork. Previously at Constellation Research.</t>
  </si>
  <si>
    <t>Online Community Practitioner and Designer. Amateur Historian. Social Media Clarity podcast.</t>
  </si>
  <si>
    <t>Ed tech &amp; #ESN enthusiast exploring how each changes learning &amp; teaching. Or not.</t>
  </si>
  <si>
    <t>CEO &amp; Founder of https://t.co/f41OIkvHbj | Community Strategist, Builder, &amp; Dreamer | runner | ski bum | wife | mom | these words are my own. https://t.co/Wkdr7cQC9y</t>
  </si>
  <si>
    <t>Improving cooperation, knowledge sharing, &amp; sensemaking for individuals &amp; organizations — work is learning, &amp; learning is the work.</t>
  </si>
  <si>
    <t>I believe in the power of community to enable human potential. Connector of ideas and people. Fascinated by social dynamics &amp; false truths. Co-founder of @TheCR</t>
  </si>
  <si>
    <t>Innovation Manager at BASF -- but everything posted here reflects my personal view of the world. Passion for photography, espresso, wine, and lots of digitality</t>
  </si>
  <si>
    <t>We create more engaged organizations that consistently outperform their competitors, by designing a better and more meaningful culture. 786-622-2282</t>
  </si>
  <si>
    <t>Values are the things that are important to us, the foundation of our lives. #WorldValuesDay is 17th Oct 2019.</t>
  </si>
  <si>
    <t>Knowledge Networker, #ConnectingPeople | #ESN &amp; #SocialLearning Coach #ESNchat #WOL / Corporate #Culture &amp; Communications | Event Photographer</t>
  </si>
  <si>
    <t>Sharing the latest news, research, events and more from Deloitte Global and the Deloitte network of member firms. More http://www.deloitte.com/about</t>
  </si>
  <si>
    <t>#digital #transformation #change #leadership #connector #advancingdigital - working @Bayer #WOL #VUCARocker #WOLicorns #NewWayOfWorking Tweets are own opinion</t>
  </si>
  <si>
    <t>The official account of MIT Sloan Management Review.</t>
  </si>
  <si>
    <t>Editor https://t.co/TjjBqahfoz (@TalentedLearn). Our independent #LMS insights help organizations choose + use #learning #tech for internal + external #training</t>
  </si>
  <si>
    <t>Accounting Manager@_xD83D__xDDA5__xD83D__xDCC9__xD83D__xDCC8_
Financial Adviser_xD83D__xDCB0_
  Dream Chaser
_xD83D__xDCAF_Deal Maker
Full-time OnlineTrader_xD83D__xDCCA_
ReallyAmerican@kentucky_xD83C__xDDF1__xD83C__xDDF7_
Zealmaker</t>
  </si>
  <si>
    <t>Hello friends!</t>
  </si>
  <si>
    <t>Independent #learning #technology research/blog, helping organizations choose the best #LMS + #elearning tools for internal/external training. @JohnLeh CEO</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</si>
  <si>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</si>
  <si>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</si>
  <si>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German. Trained engineer, broader focus now. #NewWork #digitaltransformation #ESN #WOL #collaboration #lifelonglearning
Views are my own.</t>
  </si>
  <si>
    <t>Consultant | Enterprise Social | Microsoft MVP</t>
  </si>
  <si>
    <t>CEO/Lead Analyst https://t.co/TjjBqahfoz (@TalentedLearn). #Learning #tech consultant/blogger focused on extended enterprise. Love literature, lifelong learning</t>
  </si>
  <si>
    <t>Let's change the world a connection at a time! Love #learning, #innovation, #social business, #content strategy, #community, #CX/#UX, #futureofwork, #WorkTrends</t>
  </si>
  <si>
    <t>We collaborate with global community leaders to implement proven, research-backed strategies for community success. Home to #TheCRNetwork &amp; #TheCRLibrary.</t>
  </si>
  <si>
    <t>Online Community Manager, enterprise social network (#ESN) expert, founder of #ESNchat, blogger on LinkedIn &amp; personal blog, too blessed to be stressed.</t>
  </si>
  <si>
    <t>Lotse @adigitalmindset | DOSB-Trainer B Leistungssport Wasserball | Social Media Manager #Hannover #Socialmedia #InternalComms</t>
  </si>
  <si>
    <t>Mom, wife, community strategist, @TheCR member, @cmgrchi, photo enthusiast, green-tea addict, zookeeper. #ESN #cmgr #digitalworkplace Opinions = mine.</t>
  </si>
  <si>
    <t>Urban edutaining longboarding juggling #Batman #cmgr Social Media Coach Browser Freak Sailor #GoBears #AWS &amp; #GCP, #esnchat has worked at HP IBM Intel Twitter</t>
  </si>
  <si>
    <t>Global Community Manager  · Change Adviser · Building communities · Enhancing collective intelligence with digital tools @ICRC WOL Leader-Leader #altMBA raven</t>
  </si>
  <si>
    <t>Transforming #humanitarian action through #innovation @ICRC.</t>
  </si>
  <si>
    <t>Guiding #DigitalTransformation w/ @cmgrchi, @NU_MSLOC. #Design &amp; #ChangeManagement for #EmployeeExperience, #CustomerExperience. Husband, #adoptapet &amp; @RPI #PhD</t>
  </si>
  <si>
    <t>Redefining IT: Connectivity | Security | Hosting | Application Development http://www.claritas-solutions.com</t>
  </si>
  <si>
    <t>Bringing the power of community to work. We just launched 11 new tools - check them out:</t>
  </si>
  <si>
    <t>learning out loud in community | @theounce | @NU_MSLOC alum | @TheCR member | @cmgrchi co-founder | @chipubschools mom | #msloc #esn #km</t>
  </si>
  <si>
    <t>#Socialmedia network analysis and visualization #influencer analysis #marketing Get #NodeXL http://nodexlgraphgallery.org/Pages/Registration.aspx</t>
  </si>
  <si>
    <t>Creo su #hashtag  y lo posiciono para convertir visitas en #VENTAS @smr_foundation #NODEXL #Metricool #Marketing #SMMW20 #MARKETERSUNITE #CiscoLiveLa #DataSys</t>
  </si>
  <si>
    <t>the world's conversation archive. don't see your chat in the archive? Drop us a tweet :-) created by @josecotto</t>
  </si>
  <si>
    <t>#cmgrchi We bring together ppl leading enterprise #collaboration, #dx, &amp; customer engagement to transform how people learn &amp; work together.  #cmgr #esn #CX #km</t>
  </si>
  <si>
    <t>Digital and visual communicator. Bit of a nerd. Digital Workplace Coordinator @NEXTDC. She/Her/They/Them #Intranet #Yammer #RE365 #M365Adoption #LTPCon</t>
  </si>
  <si>
    <t>Bring together all of your team’s conversations, files, and tools in a single workspace with Microsoft Teams in Office 365.</t>
  </si>
  <si>
    <t>Connect your company with Microsoft Yammer.</t>
  </si>
  <si>
    <t>SWOOP Analytics helps organisations become better collaborators through the use of enterprise platforms such as Yammer, Microsoft Teams &amp; Workplace by Facebook.</t>
  </si>
  <si>
    <t>Knowledge sharing workspace to foster learning and innovation in the enterprise   #innovation #learning https://t.co/Ax1ldNC9fg</t>
  </si>
  <si>
    <t>Workplace innovation and collaboration, coffee, craft beer, wrangling of 2 small girls, trail running and cheese</t>
  </si>
  <si>
    <t>European with British and German nationality, crazy about baseball, husband, dad,m, in love with StarCat, Swooper</t>
  </si>
  <si>
    <t>Enhancing quality of life and contributing to a healthier future.</t>
  </si>
  <si>
    <t>Co-Founder at SWOOP Analytics, Social Networks Analysis, Social Business Analytics, Workplace and Connectedness. #SNA #socialbusiness #socbiz #collaboration</t>
  </si>
  <si>
    <t>The latest insight on internal comms &amp; the digital workplace. We are the organisers of #smilelondon</t>
  </si>
  <si>
    <t>Eigenaar Bind, bureau voor community building. Adviseert organisaties over benutten van de kracht van netwerken. Opereert vanuit #hoograven, Utrecht.</t>
  </si>
  <si>
    <t>Karlsruhe</t>
  </si>
  <si>
    <t>Melbourne, Australia.</t>
  </si>
  <si>
    <t>Earth</t>
  </si>
  <si>
    <t>Maryland, USA</t>
  </si>
  <si>
    <t>Berlin, Deutschland</t>
  </si>
  <si>
    <t>Pittsburgh, PA</t>
  </si>
  <si>
    <t>London</t>
  </si>
  <si>
    <t>Bradford, West Yorkshire, UK</t>
  </si>
  <si>
    <t>Stroud, England</t>
  </si>
  <si>
    <t>Seattle, WA</t>
  </si>
  <si>
    <t>East Lansing, MI</t>
  </si>
  <si>
    <t>California, USA</t>
  </si>
  <si>
    <t>Toronto, Ontario, Canada</t>
  </si>
  <si>
    <t>San Francisco Bay Area</t>
  </si>
  <si>
    <t>Evanston, IL</t>
  </si>
  <si>
    <t>Boulder, CO</t>
  </si>
  <si>
    <t>Sackville, NB, Canada</t>
  </si>
  <si>
    <t>Boston</t>
  </si>
  <si>
    <t>Miami Beach, FL</t>
  </si>
  <si>
    <t>Munich - Germany</t>
  </si>
  <si>
    <t>Global</t>
  </si>
  <si>
    <t>Germany</t>
  </si>
  <si>
    <t>Cambridge, MA, USA</t>
  </si>
  <si>
    <t>Pennsylvania, USA</t>
  </si>
  <si>
    <t>Europe: Ukraine</t>
  </si>
  <si>
    <t>Lexington, KY</t>
  </si>
  <si>
    <t>Aschaffenburg, Germany</t>
  </si>
  <si>
    <t>Sydney, New South Wales</t>
  </si>
  <si>
    <t>Silicon Valley, CA</t>
  </si>
  <si>
    <t>Boston, MA</t>
  </si>
  <si>
    <t>Louisville, Kentucky USA</t>
  </si>
  <si>
    <t>iPhone: 50.106044,8.661613</t>
  </si>
  <si>
    <t>Grand Rapids, Michigan</t>
  </si>
  <si>
    <t>Sacramento/San Francisco</t>
  </si>
  <si>
    <t>Geneva, Switzerland</t>
  </si>
  <si>
    <t>Genève, Suisse</t>
  </si>
  <si>
    <t>Chicago, IL</t>
  </si>
  <si>
    <t>Claritas Solutions Limited, 2 Deighton Close, Wetherby, Leeds, West Yorkshire, LS22 7GZ</t>
  </si>
  <si>
    <t>Redwood City, CA</t>
  </si>
  <si>
    <t>España</t>
  </si>
  <si>
    <t>Melbourne, Australia</t>
  </si>
  <si>
    <t>San Francisco</t>
  </si>
  <si>
    <t>Sydney HQ</t>
  </si>
  <si>
    <t>London, UK</t>
  </si>
  <si>
    <t>Harrogate, England</t>
  </si>
  <si>
    <t>Vevey, Switzerland</t>
  </si>
  <si>
    <t>Sydney, Australia</t>
  </si>
  <si>
    <t>Utrecht</t>
  </si>
  <si>
    <t>http://t.co/XZIgC7vN0w</t>
  </si>
  <si>
    <t>http://au.linkedin.com/in/ritazonius</t>
  </si>
  <si>
    <t>https://t.co/SUrUncXo54</t>
  </si>
  <si>
    <t>https://t.co/hNjsrPQVEr</t>
  </si>
  <si>
    <t>http://www.techstrasolutions.com</t>
  </si>
  <si>
    <t>https://t.co/eQnzBaapRA</t>
  </si>
  <si>
    <t>http://threegood.podbean.com</t>
  </si>
  <si>
    <t>https://t.co/Y7Ca0bOAk6</t>
  </si>
  <si>
    <t>https://t.co/PC9kYoAQ8c</t>
  </si>
  <si>
    <t>https://t.co/ucF84oDrcr</t>
  </si>
  <si>
    <t>http://t.co/jqblElfw9E</t>
  </si>
  <si>
    <t>https://t.co/LMS2f0bSTo</t>
  </si>
  <si>
    <t>http://www.alanlepofsky.com</t>
  </si>
  <si>
    <t>http://t.co/sur9v4mW2G</t>
  </si>
  <si>
    <t>https://t.co/c4bLbnq78I</t>
  </si>
  <si>
    <t>https://t.co/8LAdyOElE9</t>
  </si>
  <si>
    <t>https://jarche.com</t>
  </si>
  <si>
    <t>https://t.co/jA998aXanF</t>
  </si>
  <si>
    <t>https://t.co/jYlXbOmmIl</t>
  </si>
  <si>
    <t>https://t.co/OmpHvQsLL8</t>
  </si>
  <si>
    <t>https://t.co/eZomiYlrXL</t>
  </si>
  <si>
    <t>http://www.deloitte.com/global</t>
  </si>
  <si>
    <t>https://de.linkedin.com/in/sebastiankolberg/de</t>
  </si>
  <si>
    <t>http://www.sloanreview.mit.edu</t>
  </si>
  <si>
    <t>https://t.co/CDFoo8Ioff</t>
  </si>
  <si>
    <t>https://t.co/G7ClRNZ5yv</t>
  </si>
  <si>
    <t>http://t.co/uRfKuxdvvv</t>
  </si>
  <si>
    <t>https://t.co/e3xMtZ8cJj</t>
  </si>
  <si>
    <t>http://www.TalentedLearning.com</t>
  </si>
  <si>
    <t>https://t.co/XPp8tCNctb</t>
  </si>
  <si>
    <t>http://t.co/Hfk9VjxtWA</t>
  </si>
  <si>
    <t>https://t.co/INMlVpKN0W</t>
  </si>
  <si>
    <t>https://t.co/RiFLzsiqmH</t>
  </si>
  <si>
    <t>https://t.co/mNby0YfUPg</t>
  </si>
  <si>
    <t>https://blogs.icrc.org/inspired/</t>
  </si>
  <si>
    <t>http://www.linkedin.com/in/shaunslattery</t>
  </si>
  <si>
    <t>http://www.claritas-solutions.com/Home/HomeOverview?contentID=44</t>
  </si>
  <si>
    <t>https://t.co/cGVedYbgDq</t>
  </si>
  <si>
    <t>https://www.linkedin.com/in/ksorokti/</t>
  </si>
  <si>
    <t>https://smrfoundation.org</t>
  </si>
  <si>
    <t>https://vivianfrancos.com/</t>
  </si>
  <si>
    <t>http://iconohash.com</t>
  </si>
  <si>
    <t>https://t.co/6E6zJ2Bxsg</t>
  </si>
  <si>
    <t>https://t.co/KNyYNoa0x6</t>
  </si>
  <si>
    <t>https://t.co/adqJO08EVS</t>
  </si>
  <si>
    <t>http://t.co/BAuuCZOZDr</t>
  </si>
  <si>
    <t>https://t.co/si6Y4OlFiN</t>
  </si>
  <si>
    <t>https://t.co/fa4VtOOBfc</t>
  </si>
  <si>
    <t>https://t.co/qczVKmnHcJ</t>
  </si>
  <si>
    <t>https://t.co/IN5ujA2OAk</t>
  </si>
  <si>
    <t>https://t.co/rhw0TDkVr3</t>
  </si>
  <si>
    <t>https://t.co/3ceeFmbBll</t>
  </si>
  <si>
    <t>https://t.co/7D7gNdU7R3</t>
  </si>
  <si>
    <t>https://pbs.twimg.com/profile_banners/1434992078/1561530962</t>
  </si>
  <si>
    <t>https://pbs.twimg.com/profile_banners/169922611/1560342846</t>
  </si>
  <si>
    <t>https://pbs.twimg.com/profile_banners/1227487442/1537555130</t>
  </si>
  <si>
    <t>https://pbs.twimg.com/profile_banners/1608010104/1443547178</t>
  </si>
  <si>
    <t>https://pbs.twimg.com/profile_banners/43662027/1468756327</t>
  </si>
  <si>
    <t>https://pbs.twimg.com/profile_banners/110436020/1398351627</t>
  </si>
  <si>
    <t>https://pbs.twimg.com/profile_banners/83215347/1468264430</t>
  </si>
  <si>
    <t>https://pbs.twimg.com/profile_banners/61323/1504381341</t>
  </si>
  <si>
    <t>https://pbs.twimg.com/profile_banners/4471181/1449885608</t>
  </si>
  <si>
    <t>https://pbs.twimg.com/profile_banners/11461102/1565582557</t>
  </si>
  <si>
    <t>https://pbs.twimg.com/profile_banners/757990409016479744/1469555399</t>
  </si>
  <si>
    <t>https://pbs.twimg.com/profile_banners/10458822/1560367602</t>
  </si>
  <si>
    <t>https://pbs.twimg.com/profile_banners/14185733/1358655238</t>
  </si>
  <si>
    <t>https://pbs.twimg.com/profile_banners/21969011/1489183824</t>
  </si>
  <si>
    <t>https://pbs.twimg.com/profile_banners/16644993/1570200266</t>
  </si>
  <si>
    <t>https://pbs.twimg.com/profile_banners/11698322/1555430718</t>
  </si>
  <si>
    <t>https://pbs.twimg.com/profile_banners/9853212/1547589829</t>
  </si>
  <si>
    <t>https://pbs.twimg.com/profile_banners/72982024/1559318584</t>
  </si>
  <si>
    <t>https://pbs.twimg.com/profile_banners/747867955292078080/1568045260</t>
  </si>
  <si>
    <t>https://pbs.twimg.com/profile_banners/80351430/1560631090</t>
  </si>
  <si>
    <t>https://pbs.twimg.com/profile_banners/8457092/1567094581</t>
  </si>
  <si>
    <t>https://pbs.twimg.com/profile_banners/327238607/1569782454</t>
  </si>
  <si>
    <t>https://pbs.twimg.com/profile_banners/15692087/1571142694</t>
  </si>
  <si>
    <t>https://pbs.twimg.com/profile_banners/2466102318/1398900296</t>
  </si>
  <si>
    <t>https://pbs.twimg.com/profile_banners/1184393513380859904/1571217223</t>
  </si>
  <si>
    <t>https://pbs.twimg.com/profile_banners/731489975909355521/1565275367</t>
  </si>
  <si>
    <t>https://pbs.twimg.com/profile_banners/2367919621/1518043263</t>
  </si>
  <si>
    <t>https://pbs.twimg.com/profile_banners/808456754883416064/1481586666</t>
  </si>
  <si>
    <t>https://pbs.twimg.com/profile_banners/2327740840/1394885062</t>
  </si>
  <si>
    <t>https://pbs.twimg.com/profile_banners/2295726283/1558325103</t>
  </si>
  <si>
    <t>https://pbs.twimg.com/profile_banners/84590845/1538090778</t>
  </si>
  <si>
    <t>https://pbs.twimg.com/profile_banners/21110060/1354839152</t>
  </si>
  <si>
    <t>https://pbs.twimg.com/profile_banners/30864653/1539362165</t>
  </si>
  <si>
    <t>https://pbs.twimg.com/profile_banners/21363868/1447266902</t>
  </si>
  <si>
    <t>https://pbs.twimg.com/profile_banners/15307206/1570172829</t>
  </si>
  <si>
    <t>https://pbs.twimg.com/profile_banners/6419372/1503346611</t>
  </si>
  <si>
    <t>https://pbs.twimg.com/profile_banners/3743621/1546095477</t>
  </si>
  <si>
    <t>https://pbs.twimg.com/profile_banners/588400012/1475042353</t>
  </si>
  <si>
    <t>https://pbs.twimg.com/profile_banners/3822506009/1444221647</t>
  </si>
  <si>
    <t>https://pbs.twimg.com/profile_banners/15239217/1537315422</t>
  </si>
  <si>
    <t>https://pbs.twimg.com/profile_banners/46653048/1500989069</t>
  </si>
  <si>
    <t>https://pbs.twimg.com/profile_banners/751054209345347585/1492513423</t>
  </si>
  <si>
    <t>https://pbs.twimg.com/profile_banners/51319116/1563740930</t>
  </si>
  <si>
    <t>https://pbs.twimg.com/profile_banners/87606674/1405285356</t>
  </si>
  <si>
    <t>https://pbs.twimg.com/profile_banners/76935934/1571052477</t>
  </si>
  <si>
    <t>https://pbs.twimg.com/profile_banners/807285197200879616/1490992098</t>
  </si>
  <si>
    <t>https://pbs.twimg.com/profile_banners/1022935783404126208/1539387833</t>
  </si>
  <si>
    <t>https://pbs.twimg.com/profile_banners/199256987/1503661400</t>
  </si>
  <si>
    <t>https://pbs.twimg.com/profile_banners/817461289081409536/1496693898</t>
  </si>
  <si>
    <t>https://pbs.twimg.com/profile_banners/16049723/1449166119</t>
  </si>
  <si>
    <t>https://pbs.twimg.com/profile_banners/4439270533/1556054682</t>
  </si>
  <si>
    <t>https://pbs.twimg.com/profile_banners/1197315655/1511776425</t>
  </si>
  <si>
    <t>https://pbs.twimg.com/profile_banners/4493195241/1450216759</t>
  </si>
  <si>
    <t>https://pbs.twimg.com/profile_banners/100474303/1561986962</t>
  </si>
  <si>
    <t>https://pbs.twimg.com/profile_banners/23085995/1493799727</t>
  </si>
  <si>
    <t>https://pbs.twimg.com/profile_banners/165254467/1398636282</t>
  </si>
  <si>
    <t>https://pbs.twimg.com/profile_banners/22497779/1568200826</t>
  </si>
  <si>
    <t>https://pbs.twimg.com/profile_banners/157627819/1445770507</t>
  </si>
  <si>
    <t>http://abs.twimg.com/images/themes/theme15/bg.png</t>
  </si>
  <si>
    <t>http://abs.twimg.com/images/themes/theme6/bg.gif</t>
  </si>
  <si>
    <t>http://abs.twimg.com/images/themes/theme14/bg.gif</t>
  </si>
  <si>
    <t>http://abs.twimg.com/images/themes/theme16/bg.gif</t>
  </si>
  <si>
    <t>http://abs.twimg.com/images/themes/theme1/bg.png</t>
  </si>
  <si>
    <t>http://abs.twimg.com/images/themes/theme13/bg.gif</t>
  </si>
  <si>
    <t>http://abs.twimg.com/images/themes/theme3/bg.gif</t>
  </si>
  <si>
    <t>http://abs.twimg.com/images/themes/theme5/bg.gif</t>
  </si>
  <si>
    <t>http://abs.twimg.com/images/themes/theme18/bg.gif</t>
  </si>
  <si>
    <t>http://abs.twimg.com/images/themes/theme19/bg.gif</t>
  </si>
  <si>
    <t>http://abs.twimg.com/images/themes/theme9/bg.gif</t>
  </si>
  <si>
    <t>http://pbs.twimg.com/profile_images/1138473610513977344/ZziVrnr6_normal.png</t>
  </si>
  <si>
    <t>http://pbs.twimg.com/profile_images/1149054290566230016/l1pimSHA_normal.jpg</t>
  </si>
  <si>
    <t>http://pbs.twimg.com/profile_images/659130371779465216/yP1bYl9b_normal.png</t>
  </si>
  <si>
    <t>http://pbs.twimg.com/profile_images/1076359437479100417/MaZv7LhA_normal.jpg</t>
  </si>
  <si>
    <t>http://pbs.twimg.com/profile_images/574401738196680704/Rrrt4Re9_normal.jpeg</t>
  </si>
  <si>
    <t>http://pbs.twimg.com/profile_images/757996704670978048/MMdyRmwv_normal.jpg</t>
  </si>
  <si>
    <t>http://pbs.twimg.com/profile_images/1095785814489997319/oB0tLKv8_normal.png</t>
  </si>
  <si>
    <t>http://pbs.twimg.com/profile_images/1449215397/scott-avatar_normal.jpg</t>
  </si>
  <si>
    <t>http://pbs.twimg.com/profile_images/1151970563080052737/SHxLs4mD_normal.jpg</t>
  </si>
  <si>
    <t>http://pbs.twimg.com/profile_images/1017547076131885057/RSedct3B_normal.jpg</t>
  </si>
  <si>
    <t>http://pbs.twimg.com/profile_images/852854320600985600/l94FQVBp_normal.png</t>
  </si>
  <si>
    <t>http://pbs.twimg.com/profile_images/823546547451228161/TREK2P9E_normal.jpg</t>
  </si>
  <si>
    <t>http://pbs.twimg.com/profile_images/1050070831605272576/HfeiBy-D_normal.jpg</t>
  </si>
  <si>
    <t>http://pbs.twimg.com/profile_images/1145702050921144321/YNTN3TsO_normal.png</t>
  </si>
  <si>
    <t>http://pbs.twimg.com/profile_images/3452689563/ffb59d35c9e15d02f28df0fff6ef8c72_normal.png</t>
  </si>
  <si>
    <t>http://pbs.twimg.com/profile_images/1128886130697314305/hfLc9PR9_normal.jpg</t>
  </si>
  <si>
    <t>http://pbs.twimg.com/profile_images/887301015107710976/JjO4Zgs4_normal.jpg</t>
  </si>
  <si>
    <t>http://pbs.twimg.com/profile_images/889842655231959040/yUI1uBHx_normal.jpg</t>
  </si>
  <si>
    <t>http://pbs.twimg.com/profile_images/785528530000023552/H9S7xkSU_normal.jpg</t>
  </si>
  <si>
    <t>http://pbs.twimg.com/profile_images/849132774661308416/pa2Uplq1_normal.jpg</t>
  </si>
  <si>
    <t>http://pbs.twimg.com/profile_images/808383733468430336/XvlWPew-_normal.jpg</t>
  </si>
  <si>
    <t>http://pbs.twimg.com/profile_images/1128330992328921090/nVNqd5QP_normal.png</t>
  </si>
  <si>
    <t>http://pbs.twimg.com/profile_images/1130908504875683840/J8G5k0df_normal.png</t>
  </si>
  <si>
    <t>http://pbs.twimg.com/profile_images/1115332193818161154/D50o007f_normal.jpg</t>
  </si>
  <si>
    <t>http://pbs.twimg.com/profile_images/1002472549773709312/B_17xohH_normal.jpg</t>
  </si>
  <si>
    <t>Open Twitter Page for This Person</t>
  </si>
  <si>
    <t>https://twitter.com/muhawia</t>
  </si>
  <si>
    <t>https://twitter.com/ritazonius</t>
  </si>
  <si>
    <t>https://twitter.com/jennifercreinin</t>
  </si>
  <si>
    <t>https://twitter.com/wakelet</t>
  </si>
  <si>
    <t>https://twitter.com/sharonlinapearc</t>
  </si>
  <si>
    <t>https://twitter.com/esnchat</t>
  </si>
  <si>
    <t>https://twitter.com/stefboettcher</t>
  </si>
  <si>
    <t>https://twitter.com/jhonig1</t>
  </si>
  <si>
    <t>https://twitter.com/lndconnect</t>
  </si>
  <si>
    <t>https://twitter.com/sukhpabial</t>
  </si>
  <si>
    <t>https://twitter.com/srjf</t>
  </si>
  <si>
    <t>https://twitter.com/fabrider</t>
  </si>
  <si>
    <t>https://twitter.com/jamileh</t>
  </si>
  <si>
    <t>https://twitter.com/wvosch1</t>
  </si>
  <si>
    <t>https://twitter.com/pleonardi1</t>
  </si>
  <si>
    <t>https://twitter.com/alanlepo</t>
  </si>
  <si>
    <t>https://twitter.com/scottmoore</t>
  </si>
  <si>
    <t>https://twitter.com/jeffmerrell</t>
  </si>
  <si>
    <t>https://twitter.com/ericakuhl</t>
  </si>
  <si>
    <t>https://twitter.com/hjarche</t>
  </si>
  <si>
    <t>https://twitter.com/rhappe</t>
  </si>
  <si>
    <t>https://twitter.com/danieldekay</t>
  </si>
  <si>
    <t>https://twitter.com/gapingvoid</t>
  </si>
  <si>
    <t>https://twitter.com/valuesday</t>
  </si>
  <si>
    <t>https://twitter.com/rainerbartl</t>
  </si>
  <si>
    <t>https://twitter.com/deloitte</t>
  </si>
  <si>
    <t>https://twitter.com/kolseb</t>
  </si>
  <si>
    <t>https://twitter.com/mitsmr</t>
  </si>
  <si>
    <t>https://twitter.com/joellegirton</t>
  </si>
  <si>
    <t>https://twitter.com/ferdina86443258</t>
  </si>
  <si>
    <t>https://twitter.com/balanceroman</t>
  </si>
  <si>
    <t>https://twitter.com/talentedlearn</t>
  </si>
  <si>
    <t>https://twitter.com/dennis_pearce</t>
  </si>
  <si>
    <t>https://twitter.com/techstrasolns</t>
  </si>
  <si>
    <t>https://twitter.com/ahschlueter</t>
  </si>
  <si>
    <t>https://twitter.com/collabital</t>
  </si>
  <si>
    <t>https://twitter.com/johnleh</t>
  </si>
  <si>
    <t>https://twitter.com/kkruse</t>
  </si>
  <si>
    <t>https://twitter.com/thecr</t>
  </si>
  <si>
    <t>https://twitter.com/jeffkross</t>
  </si>
  <si>
    <t>https://twitter.com/andikopp2</t>
  </si>
  <si>
    <t>https://twitter.com/lorilea</t>
  </si>
  <si>
    <t>https://twitter.com/erich13</t>
  </si>
  <si>
    <t>https://twitter.com/socialnetweaver</t>
  </si>
  <si>
    <t>https://twitter.com/icrc_innovation</t>
  </si>
  <si>
    <t>https://twitter.com/slatts</t>
  </si>
  <si>
    <t>https://twitter.com/claritassol</t>
  </si>
  <si>
    <t>https://twitter.com/workplacebyfb</t>
  </si>
  <si>
    <t>https://twitter.com/sorokti</t>
  </si>
  <si>
    <t>https://twitter.com/nodexl</t>
  </si>
  <si>
    <t>https://twitter.com/vivianfrancos</t>
  </si>
  <si>
    <t>https://twitter.com/iconohash</t>
  </si>
  <si>
    <t>https://twitter.com/cmgrchi</t>
  </si>
  <si>
    <t>https://twitter.com/_rebeccajackson</t>
  </si>
  <si>
    <t>https://twitter.com/microsoftteams</t>
  </si>
  <si>
    <t>https://twitter.com/yammer</t>
  </si>
  <si>
    <t>https://twitter.com/swoopanalytics</t>
  </si>
  <si>
    <t>https://twitter.com/cronycle</t>
  </si>
  <si>
    <t>https://twitter.com/tomorrowspope</t>
  </si>
  <si>
    <t>https://twitter.com/nfgoetz</t>
  </si>
  <si>
    <t>https://twitter.com/nestle</t>
  </si>
  <si>
    <t>https://twitter.com/caikjaer</t>
  </si>
  <si>
    <t>https://twitter.com/simplycomm</t>
  </si>
  <si>
    <t>https://twitter.com/peterstaal</t>
  </si>
  <si>
    <t>muhawia
RT @RitaZonius: Not a final list,
but I'd cover: purpose and how
the #ESN fits in the organisation
alongside other tools; overall
#governan…</t>
  </si>
  <si>
    <t>ritazonius
@slatts And then the dog completely
derailed me. Will be answering
chat questions later. #esnchat
#esnchatUpLate</t>
  </si>
  <si>
    <t>jennifercreinin
@TalentedLearn @techstrasolns @erich13
@ahschlueter @lorilea @RitaZonius
@srjf @rainerbartl @ESNchat You’ve
been quoted in my #Wakelet collection
"#ESNchat 10/10/2019: Building
your ESN Playbook". Check it out:
https://t.co/JMVPwt00D0</t>
  </si>
  <si>
    <t xml:space="preserve">wakelet
</t>
  </si>
  <si>
    <t>sharonlinapearc
RT @ESNchat: We know #ESNs can
help solve problems and surface
good ideas, but can they be used
to drive #innovation? Let’s discuss
this Th…</t>
  </si>
  <si>
    <t>esnchat
That's a wrap for our live session
today - thank you for your participation,
and continue the discussion online!
_xD83D__xDE4F__xD83D__xDE42_ Keep sharing #ESN articles
/ resources throughout the week,
and be sure to tag #ESNchat!</t>
  </si>
  <si>
    <t>stefboettcher
RT @ESNchat: We know #ESNs can
help solve problems and surface
good ideas, but can they be used
to drive #innovation? Let’s discuss
this Th…</t>
  </si>
  <si>
    <t>jhonig1
Check out #innovation and your
#ESN on #ESNchat Thursday at 2ET
on Twitter. https://t.co/Rd1lR4OwHH</t>
  </si>
  <si>
    <t>lndconnect
RT @srjf: @sukhpabial @LnDConnect
and what does it say about the
culture of an organisation if policies
dictate that certain topics are
off…</t>
  </si>
  <si>
    <t xml:space="preserve">sukhpabial
</t>
  </si>
  <si>
    <t>srjf
tomorrow Thu 17 Oct is #WorldValuesDay
with a focus on putting our values
into action to benefit our well-being;
to take part see https://t.co/qObVWCyMwF
promo https://t.co/ZYxzF0AWQs #PUNC19
#WOL #ESNchat #ESN #CMgr #PKMchat
#LDinsight @ValuesDay</t>
  </si>
  <si>
    <t xml:space="preserve">fabrider
</t>
  </si>
  <si>
    <t xml:space="preserve">jamileh
</t>
  </si>
  <si>
    <t xml:space="preserve">wvosch1
</t>
  </si>
  <si>
    <t xml:space="preserve">pleonardi1
</t>
  </si>
  <si>
    <t xml:space="preserve">alanlepo
</t>
  </si>
  <si>
    <t xml:space="preserve">scottmoore
</t>
  </si>
  <si>
    <t xml:space="preserve">jeffmerrell
</t>
  </si>
  <si>
    <t xml:space="preserve">ericakuhl
</t>
  </si>
  <si>
    <t xml:space="preserve">hjarche
</t>
  </si>
  <si>
    <t xml:space="preserve">rhappe
</t>
  </si>
  <si>
    <t>danieldekay
@ESNchat What’s the best way to
actually consume aka read and digest
an #esnchat?</t>
  </si>
  <si>
    <t xml:space="preserve">gapingvoid
</t>
  </si>
  <si>
    <t>valuesday
RT @srjf: tomorrow Thu 17 Oct is
#WorldValuesDay with a focus on
putting our values into action
to benefit our well-being; to take
part see…</t>
  </si>
  <si>
    <t>rainerbartl
The 2019 Digital Business Report
“Accelerating #Digital #Innovation
Inside and Out: #Agile Teams, Ecosystems
&amp;amp; Ethics” by @mitsmr &amp;amp;
@Deloitte, explores characteristics
of innovation in digitally maturing
organizations. Good preread for
our #ESNchat tomorrow at 2pm ET
/ 20:00 CET! https://t.co/mWR7CDgWYm</t>
  </si>
  <si>
    <t xml:space="preserve">deloitte
</t>
  </si>
  <si>
    <t>kolseb
@rainerbartl @mitsmr @Deloitte
Looking forward to the #ESNChat</t>
  </si>
  <si>
    <t xml:space="preserve">mitsmr
</t>
  </si>
  <si>
    <t>joellegirton
RT @ESNchat: We know #ESNs can
help solve problems and surface
good ideas, but can they be used
to drive #innovation? Let’s discuss
this Th…</t>
  </si>
  <si>
    <t>ferdina86443258
RT @ESNchat: We know #ESNs can
help solve problems and surface
good ideas, but can they be used
to drive #innovation? Let’s discuss
this Th…</t>
  </si>
  <si>
    <t>balanceroman
RT @ESNchat: We know #ESNs can
help solve problems and surface
good ideas, but can they be used
to drive #innovation? Let’s discuss
this Th…</t>
  </si>
  <si>
    <t>talentedlearn
RT @rainerbartl: The 2019 Digital
Business Report “Accelerating #Digital
#Innovation Inside and Out: #Agile
Teams, Ecosystems &amp;amp; Ethics”
by…</t>
  </si>
  <si>
    <t>dennis_pearce
@slatts @ESNchat Members have to
be comfortable enough to throw
ideas out and deal with the give
and take that comes with refining
them. Since one of the big inhibitors
for many people to #ESN participation
is shyness in posting, this may
be a barrier. #ESNchat</t>
  </si>
  <si>
    <t>techstrasolns
This week’s #ESNchat starts right
now. Get some great tips by reading
a recent chat about Building your
#ESN playbook. https://t.co/YEyLhaSQKW</t>
  </si>
  <si>
    <t>ahschlueter
@lorilea @JeffKRoss Thank you very
much for being so generous to share
this with us. #ESNchat</t>
  </si>
  <si>
    <t xml:space="preserve">collabital
</t>
  </si>
  <si>
    <t>johnleh
RT @ESNchat: We know #ESNs can
help solve problems and surface
good ideas, but can they be used
to drive #innovation? Let’s discuss
this Th…</t>
  </si>
  <si>
    <t>kkruse
RT @ESNchat: We know #ESNs can
help solve problems and surface
good ideas, but can they be used
to drive #innovation? Let’s discuss
this Th…</t>
  </si>
  <si>
    <t>thecr
RT @ESNchat: Q5. How do #community
managers best support #innovation
initiatives? #ESNchat https://t.co/hyvaQy0EQv</t>
  </si>
  <si>
    <t>jeffkross
I want to see my #cmgr and #ESNchat
tribe in Chicago Nov. 14, 1-4pm
for a FREE Swoop Chat meetup. Learn
more &amp;amp; register at https://t.co/8L5Wd6tYf2.
@SWOOPAnalytics has amazing metrics
for @Yammer, @MicrosoftTeams and
@WorkplacebyFB. Hear from SWOOP
&amp;amp; some customers &amp;amp; chat!</t>
  </si>
  <si>
    <t>andikopp2
RT @JenniferCreinin: @andikopp2
@JeffKRoss @TheCR @kkruse @JohnLeh
@collabital @ahschlueter @techstrasolns
@Dennis_Pearce You’ve been quote…</t>
  </si>
  <si>
    <t>lorilea
RT @ESNchat: We know #ESNs can
help solve problems and surface
good ideas, but can they be used
to drive #innovation? Let’s discuss
this Th…</t>
  </si>
  <si>
    <t>erich13
Let's hear it for asking for another
#NodeXL from @NodeXL for Today's
#ESNChat | What is NodeXL?  https://t.co/LD6D17J9IG</t>
  </si>
  <si>
    <t>socialnetweaver
.@ICRC_Innovation here's an interesting
thread on how ESNs (Jive at ICRC)
can help with innovation initiatives
:) #ESNchat https://t.co/DAtPG7XdnS</t>
  </si>
  <si>
    <t xml:space="preserve">icrc_innovation
</t>
  </si>
  <si>
    <t>slatts
@Dennis_Pearce @ESNchat Hmm. Trying
to think if I've seen a "Model
of ESN Maturity by Use Case" before...
&amp;lt;opens PowerPoint, begins designing&amp;gt;
_xD83D__xDE09_ #ESNchat</t>
  </si>
  <si>
    <t xml:space="preserve">claritassol
</t>
  </si>
  <si>
    <t xml:space="preserve">workplacebyfb
</t>
  </si>
  <si>
    <t>sorokti
RT @JeffKRoss: I want to see my
#cmgr and #ESNchat tribe in Chicago
Nov. 14, 1-4pm for a FREE Swoop
Chat meetup. Learn more &amp;amp; register
at h…</t>
  </si>
  <si>
    <t xml:space="preserve">nodexl
</t>
  </si>
  <si>
    <t>vivianfrancos
RT @erich13: Let's hear it for
asking for another #NodeXL from
@NodeXL for Today's #ESNChat |
What is NodeXL?  https://t.co/LD6D17J9IG</t>
  </si>
  <si>
    <t>iconohash
Your daily conversation report
is ready for #ESNchat for Oct 17th
https://t.co/FDgslm4vbC https://t.co/4rxqFQLV5Q</t>
  </si>
  <si>
    <t>cmgrchi
RT @Dennis_Pearce: A3: I draw a
distinction between "blender" and
"crock-pot" approaches to organizational
innovation. #ESNs aid both, but…</t>
  </si>
  <si>
    <t>_rebeccajackson
RT @ESNchat: That's a wrap for
our live session today - thank
you for your participation, and
continue the discussion online!
_xD83D__xDE4F__xD83D__xDE42_ Keep sha…</t>
  </si>
  <si>
    <t xml:space="preserve">microsoftteams
</t>
  </si>
  <si>
    <t xml:space="preserve">yammer
</t>
  </si>
  <si>
    <t>swoopanalytics
Learn how @Nestle rolled out @WorkplacebyFB
to more than 200,000 employees
&amp;amp; how data from @SWOOPAnalytics
is a vital key in keeping employees
engaged. Hear more at @simplycomm's
smile event in London on Monday,
Nov 18. https://t.co/zWWqhSTA4A
#SWOOP #employeeengagement #ESNChat</t>
  </si>
  <si>
    <t>cronycle
RT @ESNchat: We know #ESNs can
help solve problems and surface
good ideas, but can they be used
to drive #innovation? Let’s discuss
this Th…</t>
  </si>
  <si>
    <t xml:space="preserve">tomorrowspope
</t>
  </si>
  <si>
    <t>nfgoetz
RT @SWOOPAnalytics: Learn how @Nestle
rolled out @WorkplacebyFB to more
than 200,000 employees &amp;amp; how
data from @SWOOPAnalytics is a
vital k…</t>
  </si>
  <si>
    <t xml:space="preserve">nestle
</t>
  </si>
  <si>
    <t>caikjaer
RT @SWOOPAnalytics: Learn how @Nestle
rolled out @WorkplacebyFB to more
than 200,000 employees &amp;amp; how
data from @SWOOPAnalytics is a
vital k…</t>
  </si>
  <si>
    <t>simplycomm
RT @SWOOPAnalytics: Learn how @Nestle
rolled out @WorkplacebyFB to more
than 200,000 employees &amp;amp; how
data from @SWOOPAnalytics is a
vital k…</t>
  </si>
  <si>
    <t>peterstaal
RT @SWOOPAnalytics: Learn how @Nestle
rolled out @WorkplacebyFB to more
than 200,000 employees &amp;amp; how
data from @SWOOPAnalytics is a
vital 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</si>
  <si>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</si>
  <si>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</si>
  <si>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</si>
  <si>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</si>
  <si>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</si>
  <si>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</si>
  <si>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</si>
  <si>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</si>
  <si>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</si>
  <si>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</si>
  <si>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</si>
  <si>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</si>
  <si>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</si>
  <si>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</si>
  <si>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</si>
  <si>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</si>
  <si>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</si>
  <si>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</si>
  <si>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</si>
  <si>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</si>
  <si>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</si>
  <si>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</si>
  <si>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</si>
  <si>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</si>
  <si>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</si>
  <si>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</si>
  <si>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</si>
  <si>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</si>
  <si>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</si>
  <si>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</si>
  <si>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</si>
  <si>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</si>
  <si>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</si>
  <si>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</si>
  <si>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</si>
  <si>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</si>
  <si>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</si>
  <si>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</si>
  <si>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</si>
  <si>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</si>
  <si>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</si>
  <si>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</si>
  <si>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</si>
  <si>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</si>
  <si>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</si>
  <si>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</si>
  <si>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</si>
  <si>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</si>
  <si>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</si>
  <si>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</si>
  <si>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</si>
  <si>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</si>
  <si>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</si>
  <si>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</si>
  <si>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</si>
  <si>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</si>
  <si>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</si>
  <si>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</si>
  <si>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http://srjf.blogspot.com/2019/10/my-definition-of-community.html</t>
  </si>
  <si>
    <t>https://wenger-trayner.com/resources/communities-versus-networks/</t>
  </si>
  <si>
    <t>https://www.worldvaluesday.com/tools-and-resources/values-guide-for-individuals/</t>
  </si>
  <si>
    <t>https://www.youtube.com/watch?v=iQQEmuyinoA&amp;feature=youtu.be</t>
  </si>
  <si>
    <t>Top URLs in Tweet in G2</t>
  </si>
  <si>
    <t>G1 Count</t>
  </si>
  <si>
    <t>https://twitter.com/ESNchat/status/1182367694085087237</t>
  </si>
  <si>
    <t>Top URLs in Tweet in G3</t>
  </si>
  <si>
    <t>G2 Count</t>
  </si>
  <si>
    <t>https://www.slideshare.net/jivesoftware/how-to-use-social-to-innovate-your-business</t>
  </si>
  <si>
    <t>Top URLs in Tweet in G4</t>
  </si>
  <si>
    <t>G3 Count</t>
  </si>
  <si>
    <t>Top URLs in Tweet in G5</t>
  </si>
  <si>
    <t>G4 Count</t>
  </si>
  <si>
    <t>Top URLs in Tweet in G6</t>
  </si>
  <si>
    <t>G5 Count</t>
  </si>
  <si>
    <t>G6 Count</t>
  </si>
  <si>
    <t>Top URLs in Tweet</t>
  </si>
  <si>
    <t>https://mailchi.mp/gapingvoid/maybe-too-mammoth http://srjf.blogspot.com/2019/10/my-definition-of-community.html https://wenger-trayner.com/resources/communities-versus-networks/ https://wakelet.com/wake/7b32b2cf-b99e-41f8-bf37-3d6852f572f4 https://jeffrossblog.com/2015/09/28/want-an-esn-playbook-here-is-ours/ https://docs.microsoft.com/en-us/dynamics365/sales-enterprise/manage-playbook-templates https://www.worldvaluesday.com/tools-and-resources/values-guide-for-individuals/ https://www.youtube.com/watch?v=iQQEmuyinoA&amp;feature=youtu.be https://photos.google.com/share/AF1QipMq-XMNYsPOlcyTc0xoOGUut_r1Ufuey5wXx0S5hafLNux3EwnVj_nIPquZXtw6kQ?key=WWxzdHJVMWhPY0lqMXNzRy1pc0IwX3RYSTZ6NTJR</t>
  </si>
  <si>
    <t>https://jeffrossblog.com/2015/09/28/want-an-esn-playbook-here-is-ours/ https://wakelet.com/wake/b0d3683d-c7b6-4e6c-a3d0-70c02905ed6d https://twitter.com/ESNchat/status/1182356369711783937 https://twitter.com/ESNchat/status/1182358634329587712 https://twitter.com/ESNchat/status/1182360899287502849 https://wakelet.com/wake/36d1dfe4-b885-4478-bf6f-5e0ff875c4c8 https://wakelet.com/wake/36d1dfe4-b885-4478-bf6f-5e0ff875c4c8?utm_medium=social&amp;utm_source=linkedin.company&amp;utm_campaign=postfity&amp;utm_content=postfityd5d72 https://www.eventbrite.com.au/e/swoop-chat-chicago-2019-tickets-70227258621 https://twitter.com/ESNchat/status/1182363164366778370 https://twitter.com/ESNchat/status/1182367694085087237</t>
  </si>
  <si>
    <t>https://wakelet.com/wake/b0d3683d-c7b6-4e6c-a3d0-70c02905ed6d https://wakelet.com/wake/36d1dfe4-b885-4478-bf6f-5e0ff875c4c8 https://jeffrossblog.com/2015/09/28/want-an-esn-playbook-here-is-ours/ https://www.slideshare.net/jivesoftware/how-to-use-social-to-innovate-your-business https://twitter.com/ESNchat/status/1183706489531187200 https://twitter.com/slatts/status/1181606316860678144 https://twitter.com/slatts/status/1184898952346423296 https://www.linkedin.com/pulse/how-create-innovation-stew-dennis-pearce/ https://www.youtube.com/watch?v=oSs6DcA6dFI https://twitter.com/Dennis_Pearce/status/1184898663753179137</t>
  </si>
  <si>
    <t>https://simply-communicate.com/nestle-connects-210000-employees-with-workplace-by-facebook/ https://www.eventbrite.co.uk/e/benchmarking-measurement-in-the-real-world-tickets-65416970921?aff=efbeventtix&amp;fbclid=IwAR0NPZeIMurtXY4SVZo3KOYcwfqK_qfY9zYHUzj3rFwlBYIwHdp5AwDEpk0</t>
  </si>
  <si>
    <t>http://www.pewinternet.org/2014/02/20/mapping-twitter-topic-networks-from-polarized-crowds-to-community-clusters/ https://twitter.com/ESNchat/status/1181342035065765888 https://twitter.com/Nachrichten_muc/status/1181602667560353792?s=20 https://twitter.com/ESNchat/status/1182358634329587712 https://twitter.com/ESNchat/status/1182360899287502849 https://twitter.com/ESNchat/status/1182363164366778370 https://twitter.com/ESNchat/status/1182365429156597760 https://twitter.com/ESNchat/status/1183706489531187200 https://jeffrossblog.com/2015/09/28/want-an-esn-playbook-here-is-ours/</t>
  </si>
  <si>
    <t>https://twitter.com/ESNchat/status/1183706489531187200 http://iconohash.com/ESNchat/2019-10-17</t>
  </si>
  <si>
    <t>Top Domains in Tweet in Entire Graph</t>
  </si>
  <si>
    <t>Top Domains in Tweet in G1</t>
  </si>
  <si>
    <t>blogspot.com</t>
  </si>
  <si>
    <t>wenger-trayner.com</t>
  </si>
  <si>
    <t>worldvaluesday.com</t>
  </si>
  <si>
    <t>Top Domains in Tweet in G2</t>
  </si>
  <si>
    <t>Top Domains in Tweet in G3</t>
  </si>
  <si>
    <t>slideshare.net</t>
  </si>
  <si>
    <t>Top Domains in Tweet in G4</t>
  </si>
  <si>
    <t>Top Domains in Tweet in G5</t>
  </si>
  <si>
    <t>Top Domains in Tweet in G6</t>
  </si>
  <si>
    <t>Top Domains in Tweet</t>
  </si>
  <si>
    <t>mailchi.mp blogspot.com wenger-trayner.com wakelet.com jeffrossblog.com microsoft.com worldvaluesday.com youtube.com google.com</t>
  </si>
  <si>
    <t>twitter.com wakelet.com jeffrossblog.com com.au mit.edu</t>
  </si>
  <si>
    <t>twitter.com wakelet.com jeffrossblog.com slideshare.net linkedin.com youtube.com</t>
  </si>
  <si>
    <t>simply-communicate.com co.uk</t>
  </si>
  <si>
    <t>twitter.com pewinternet.org jeffrossblog.com</t>
  </si>
  <si>
    <t>twitter.com iconohash.com</t>
  </si>
  <si>
    <t>Top Hashtags in Tweet in Entire Graph</t>
  </si>
  <si>
    <t>innovation</t>
  </si>
  <si>
    <t>community</t>
  </si>
  <si>
    <t>wol</t>
  </si>
  <si>
    <t>collaboration</t>
  </si>
  <si>
    <t>Top Hashtags in Tweet in G1</t>
  </si>
  <si>
    <t>ldinsight</t>
  </si>
  <si>
    <t>comms</t>
  </si>
  <si>
    <t>internalcomms</t>
  </si>
  <si>
    <t>Top Hashtags in Tweet in G2</t>
  </si>
  <si>
    <t>socialmedia</t>
  </si>
  <si>
    <t>Top Hashtags in Tweet in G3</t>
  </si>
  <si>
    <t>enterprisesocial</t>
  </si>
  <si>
    <t>communication</t>
  </si>
  <si>
    <t>Top Hashtags in Tweet in G4</t>
  </si>
  <si>
    <t>swoop</t>
  </si>
  <si>
    <t>employeeengagement</t>
  </si>
  <si>
    <t>swoopchat</t>
  </si>
  <si>
    <t>hrtechconf</t>
  </si>
  <si>
    <t>analytics</t>
  </si>
  <si>
    <t>Top Hashtags in Tweet in G5</t>
  </si>
  <si>
    <t>bradford</t>
  </si>
  <si>
    <t>westyorkshire</t>
  </si>
  <si>
    <t>uk</t>
  </si>
  <si>
    <t>wetherby</t>
  </si>
  <si>
    <t>Top Hashtags in Tweet in G6</t>
  </si>
  <si>
    <t>Top Hashtags in Tweet</t>
  </si>
  <si>
    <t>esnchat esn cmgr wol community ldinsight worldvaluesday collaboration comms internalcomms</t>
  </si>
  <si>
    <t>esnchat esn innovation esns cmgr cmgrs wakelet collaboration comms socialmedia</t>
  </si>
  <si>
    <t>esnchat esn innovation esns cmgr wakelet community wol enterprisesocial communication</t>
  </si>
  <si>
    <t>esnchat cmgr swoop employeeengagement yammer swoopchat collaboration hrtechconf analytics</t>
  </si>
  <si>
    <t>esnchat esn innovation cmgr nodexl esns bradford westyorkshire uk wetherby</t>
  </si>
  <si>
    <t>Top Words in Tweet in Entire Graph</t>
  </si>
  <si>
    <t>Words in Sentiment List#1: Positive</t>
  </si>
  <si>
    <t>Words in Sentiment List#2: Negative</t>
  </si>
  <si>
    <t>Words in Sentiment List#3: Angry/Violent</t>
  </si>
  <si>
    <t>Non-categorized Words</t>
  </si>
  <si>
    <t>Total Words</t>
  </si>
  <si>
    <t>#esnchat</t>
  </si>
  <si>
    <t>#esn</t>
  </si>
  <si>
    <t>playbook</t>
  </si>
  <si>
    <t>#innovation</t>
  </si>
  <si>
    <t>Top Words in Tweet in G1</t>
  </si>
  <si>
    <t>#cmgr</t>
  </si>
  <si>
    <t>use</t>
  </si>
  <si>
    <t>#wol</t>
  </si>
  <si>
    <t>#community</t>
  </si>
  <si>
    <t>organisation</t>
  </si>
  <si>
    <t>groups</t>
  </si>
  <si>
    <t>Top Words in Tweet in G2</t>
  </si>
  <si>
    <t>s</t>
  </si>
  <si>
    <t>chat</t>
  </si>
  <si>
    <t>help</t>
  </si>
  <si>
    <t>Top Words in Tweet in G3</t>
  </si>
  <si>
    <t>ideas</t>
  </si>
  <si>
    <t>good</t>
  </si>
  <si>
    <t>idea</t>
  </si>
  <si>
    <t>#esns</t>
  </si>
  <si>
    <t>Top Words in Tweet in G4</t>
  </si>
  <si>
    <t>more</t>
  </si>
  <si>
    <t>learn</t>
  </si>
  <si>
    <t>employees</t>
  </si>
  <si>
    <t>rolled</t>
  </si>
  <si>
    <t>out</t>
  </si>
  <si>
    <t>200</t>
  </si>
  <si>
    <t>000</t>
  </si>
  <si>
    <t>Top Words in Tweet in G5</t>
  </si>
  <si>
    <t>team</t>
  </si>
  <si>
    <t>a1</t>
  </si>
  <si>
    <t>Top Words in Tweet in G6</t>
  </si>
  <si>
    <t>Top Words in Tweet</t>
  </si>
  <si>
    <t>#esnchat #esn #cmgr use playbook community #wol #community organisation groups</t>
  </si>
  <si>
    <t>#esnchat playbook #esn esnchat ahschlueter jeffkross #innovation s chat help</t>
  </si>
  <si>
    <t>#esnchat esnchat #esn #innovation ideas innovation good idea #esns s</t>
  </si>
  <si>
    <t>swoopanalytics more learn workplacebyfb employees nestle rolled out 200 000</t>
  </si>
  <si>
    <t>#esnchat #esn playbook good ritazonius esnchat nodexl team ahschlueter a1</t>
  </si>
  <si>
    <t>Top Word Pairs in Tweet in Entire Graph</t>
  </si>
  <si>
    <t>drive,#innovation</t>
  </si>
  <si>
    <t>know,#esns</t>
  </si>
  <si>
    <t>#esns,help</t>
  </si>
  <si>
    <t>help,solve</t>
  </si>
  <si>
    <t>solve,problems</t>
  </si>
  <si>
    <t>problems,surface</t>
  </si>
  <si>
    <t>surface,good</t>
  </si>
  <si>
    <t>good,ideas</t>
  </si>
  <si>
    <t>ideas,used</t>
  </si>
  <si>
    <t>used,drive</t>
  </si>
  <si>
    <t>Top Word Pairs in Tweet in G1</t>
  </si>
  <si>
    <t>#esn,#esnchat</t>
  </si>
  <si>
    <t>#esnchat,#cmgr</t>
  </si>
  <si>
    <t>sukhpabial,lndconnect</t>
  </si>
  <si>
    <t>lndconnect,culture</t>
  </si>
  <si>
    <t>culture,organisation</t>
  </si>
  <si>
    <t>organisation,policies</t>
  </si>
  <si>
    <t>policies,dictate</t>
  </si>
  <si>
    <t>dictate,certain</t>
  </si>
  <si>
    <t>certain,topics</t>
  </si>
  <si>
    <t>e,g</t>
  </si>
  <si>
    <t>Top Word Pairs in Tweet in G2</t>
  </si>
  <si>
    <t>esnchat,know</t>
  </si>
  <si>
    <t>Top Word Pairs in Tweet in G3</t>
  </si>
  <si>
    <t>Top Word Pairs in Tweet in G4</t>
  </si>
  <si>
    <t>learn,nestle</t>
  </si>
  <si>
    <t>nestle,rolled</t>
  </si>
  <si>
    <t>rolled,out</t>
  </si>
  <si>
    <t>out,workplacebyfb</t>
  </si>
  <si>
    <t>workplacebyfb,more</t>
  </si>
  <si>
    <t>more,200</t>
  </si>
  <si>
    <t>200,000</t>
  </si>
  <si>
    <t>000,employees</t>
  </si>
  <si>
    <t>employees,data</t>
  </si>
  <si>
    <t>data,swoopanalytics</t>
  </si>
  <si>
    <t>Top Word Pairs in Tweet in G5</t>
  </si>
  <si>
    <t>processes,procedures</t>
  </si>
  <si>
    <t>let's,hear</t>
  </si>
  <si>
    <t>hear,asking</t>
  </si>
  <si>
    <t>asking,another</t>
  </si>
  <si>
    <t>another,#nodexl</t>
  </si>
  <si>
    <t>#nodexl,nodexl</t>
  </si>
  <si>
    <t>nodexl,today's</t>
  </si>
  <si>
    <t>today's,#esnchat</t>
  </si>
  <si>
    <t>#esnchat,nodexl</t>
  </si>
  <si>
    <t>Top Word Pairs in Tweet in G6</t>
  </si>
  <si>
    <t>Top Word Pairs in Tweet</t>
  </si>
  <si>
    <t>#esn,#esnchat  #esnchat,#cmgr  sukhpabial,lndconnect  lndconnect,culture  culture,organisation  organisation,policies  policies,dictate  dictate,certain  certain,topics  e,g</t>
  </si>
  <si>
    <t>esnchat,know  know,#esns  #esns,help  help,solve  solve,problems  problems,surface  surface,good  good,ideas  ideas,used  used,drive</t>
  </si>
  <si>
    <t>drive,#innovation  know,#esns  #esns,help  help,solve  solve,problems  problems,surface  surface,good  good,ideas  ideas,used  used,drive</t>
  </si>
  <si>
    <t>learn,nestle  nestle,rolled  rolled,out  out,workplacebyfb  workplacebyfb,more  more,200  200,000  000,employees  employees,data  data,swoopanalytics</t>
  </si>
  <si>
    <t>processes,procedures  let's,hear  hear,asking  asking,another  another,#nodexl  #nodexl,nodexl  nodexl,today's  today's,#esnchat  #esnchat,nodexl  esnchat,know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</si>
  <si>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</si>
  <si>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</si>
  <si>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</si>
  <si>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</si>
  <si>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</si>
  <si>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</si>
  <si>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</si>
  <si>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</si>
  <si>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</si>
  <si>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</si>
  <si>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</si>
  <si>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</si>
  <si>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</si>
  <si>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</si>
  <si>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</si>
  <si>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ritazonius jeffkross sukhpabial rainerbartl esnchat</t>
  </si>
  <si>
    <t>ahschlueter rainerbartl srjf slatts talentedlearn andikopp2 lorilea esnchat</t>
  </si>
  <si>
    <t>esnchat slatts dennis_pearce socialnetweaver _rebeccajackson</t>
  </si>
  <si>
    <t>jeffkross caikjaer</t>
  </si>
  <si>
    <t>ahschlueter ritazonius lorilea esnchat rainerbartl</t>
  </si>
  <si>
    <t>Top Mentioned in Tweet</t>
  </si>
  <si>
    <t>workplacebyfb lndconnect gapingvoid srjf danieldekay sorokti rhappe hjarche ericakuhl jeffmerrell</t>
  </si>
  <si>
    <t>esnchat jeffkross ahschlueter techstrasolns rainerbartl jennifercreinin thecr kkruse johnleh collabital</t>
  </si>
  <si>
    <t>esnchat lorilea slatts dennis_pearce ritazonius jeffkross rainerbartl swoopanalytics yammer microsoftteams</t>
  </si>
  <si>
    <t>workplacebyfb swoopanalytics nestle simplycomm jeffkross yammer microsoftteams tomorrowspope</t>
  </si>
  <si>
    <t>esnchat ritazonius srjf erich13 nodexl mitsmr deloitte jeffkross claritassol ahschlueter</t>
  </si>
  <si>
    <t>Top Tweeters in Entire Graph</t>
  </si>
  <si>
    <t>Top Tweeters in G1</t>
  </si>
  <si>
    <t>Top Tweeters in G2</t>
  </si>
  <si>
    <t>Top Tweeters in G3</t>
  </si>
  <si>
    <t>Top Tweeters in G4</t>
  </si>
  <si>
    <t>Top Tweeters in G5</t>
  </si>
  <si>
    <t>Top Tweeters in G6</t>
  </si>
  <si>
    <t>Top Tweeters</t>
  </si>
  <si>
    <t>sukhpabial srjf hjarche jamileh rhappe alanlepo ericakuhl lndconnect fabrider gapingvoid</t>
  </si>
  <si>
    <t>thecr andikopp2 kkruse jeffkross sorokti wakelet ritazonius talentedlearn johnleh lorilea</t>
  </si>
  <si>
    <t>_rebeccajackson stefboettcher esnchat sharonlinapearc joellegirton cronycle slatts socialnetweaver balanceroman cmgrchi</t>
  </si>
  <si>
    <t>simplycomm yammer nestle peterstaal microsoftteams nfgoetz caikjaer workplacebyfb swoopanalytics tomorrowspope</t>
  </si>
  <si>
    <t>vivianfrancos erich13 mitsmr deloitte kolseb nodexl rainerbartl claritassol</t>
  </si>
  <si>
    <t>iconohash jhonig1</t>
  </si>
  <si>
    <t>Top URLs in Tweet by Count</t>
  </si>
  <si>
    <t>https://jeffrossblog.com/2015/09/28/want-an-esn-playbook-here-is-ours/ https://twitter.com/ESNchat/status/1182363164366778370 https://twitter.com/ESNchat/status/1182360899287502849 https://twitter.com/ESNchat/status/1182358634329587712 https://twitter.com/ESNchat/status/1182356369711783937</t>
  </si>
  <si>
    <t>https://wakelet.com/wake/36d1dfe4-b885-4478-bf6f-5e0ff875c4c8 https://wakelet.com/wake/b0d3683d-c7b6-4e6c-a3d0-70c02905ed6d</t>
  </si>
  <si>
    <t>https://mailchi.mp/gapingvoid/maybe-too-mammoth http://srjf.blogspot.com/2019/10/my-definition-of-community.html https://wenger-trayner.com/resources/communities-versus-networks/ https://photos.google.com/share/AF1QipMq-XMNYsPOlcyTc0xoOGUut_r1Ufuey5wXx0S5hafLNux3EwnVj_nIPquZXtw6kQ?key=WWxzdHJVMWhPY0lqMXNzRy1pc0IwX3RYSTZ6NTJR https://www.worldvaluesday.com/tools-and-resources/values-guide-for-individuals/ https://www.youtube.com/watch?v=iQQEmuyinoA&amp;feature=youtu.be https://docs.microsoft.com/en-us/dynamics365/sales-enterprise/manage-playbook-templates https://jeffrossblog.com/2015/09/28/want-an-esn-playbook-here-is-ours/ https://wakelet.com/wake/7b32b2cf-b99e-41f8-bf37-3d6852f572f4</t>
  </si>
  <si>
    <t>https://jeffrossblog.com/2015/09/28/want-an-esn-playbook-here-is-ours/ https://twitter.com/ESNchat/status/1183706489531187200 https://twitter.com/ESNchat/status/1182365429156597760 https://twitter.com/ESNchat/status/1182363164366778370 https://twitter.com/ESNchat/status/1182360899287502849 https://twitter.com/ESNchat/status/1182358634329587712 https://twitter.com/Nachrichten_muc/status/1181602667560353792?s=20 https://twitter.com/ESNchat/status/1181342035065765888</t>
  </si>
  <si>
    <t>https://www.youtube.com/watch?v=oSs6DcA6dFI https://www.linkedin.com/pulse/how-create-innovation-stew-dennis-pearce/</t>
  </si>
  <si>
    <t>https://wakelet.com/wake/36d1dfe4-b885-4478-bf6f-5e0ff875c4c8?utm_medium=social&amp;utm_source=linkedin.company&amp;utm_campaign=postfity&amp;utm_content=postfityd5d72 https://wakelet.com/wake/b0d3683d-c7b6-4e6c-a3d0-70c02905ed6d</t>
  </si>
  <si>
    <t>https://jeffrossblog.com/2015/09/28/want-an-esn-playbook-here-is-ours/ https://twitter.com/ESNchat/status/1182367694085087237 https://twitter.com/ESNchat/status/1182360899287502849 https://twitter.com/ESNchat/status/1182358634329587712 https://twitter.com/ESNchat/status/1182356369711783937</t>
  </si>
  <si>
    <t>https://twitter.com/slatts/status/1184898952346423296 https://twitter.com/slatts/status/1181606316860678144 https://www.slideshare.net/jivesoftware/how-to-use-social-to-innovate-your-business https://twitter.com/ESNchat/status/1183706489531187200</t>
  </si>
  <si>
    <t>Top URLs in Tweet by Salience</t>
  </si>
  <si>
    <t>https://wakelet.com/wake/b0d3683d-c7b6-4e6c-a3d0-70c02905ed6d https://wakelet.com/wake/36d1dfe4-b885-4478-bf6f-5e0ff875c4c8</t>
  </si>
  <si>
    <t>Top Domains in Tweet by Count</t>
  </si>
  <si>
    <t>twitter.com jeffrossblog.com</t>
  </si>
  <si>
    <t>mailchi.mp blogspot.com wenger-trayner.com google.com worldvaluesday.com youtube.com microsoft.com jeffrossblog.com wakelet.com</t>
  </si>
  <si>
    <t>youtube.com linkedin.com</t>
  </si>
  <si>
    <t>twitter.com slideshare.net</t>
  </si>
  <si>
    <t>Top Domains in Tweet by Salience</t>
  </si>
  <si>
    <t>Top Hashtags in Tweet by Count</t>
  </si>
  <si>
    <t>esnchat esn cmgrs esnchatuplate esns innovation governance wol comms socialmedia</t>
  </si>
  <si>
    <t>esnchat wakelet</t>
  </si>
  <si>
    <t>esnchat esn innovation cmgr wakelet esns community content communication collaboration</t>
  </si>
  <si>
    <t>esnchat esn cmgr wol community ldinsight bradford westyorkshire uk wetherby</t>
  </si>
  <si>
    <t>esnchat esn cmgr innovation bradford westyorkshire uk wetherby community cmgrs</t>
  </si>
  <si>
    <t>innovation digital agile esns communication collaboration esn esnchat</t>
  </si>
  <si>
    <t>esnchat esns wol esn innovation</t>
  </si>
  <si>
    <t>esns innovation collaboration esnchat socialbiz</t>
  </si>
  <si>
    <t>innovation community esnchat esns</t>
  </si>
  <si>
    <t>cmgr esnchat esns innovation</t>
  </si>
  <si>
    <t>esnchat cmgr esn esns innovation</t>
  </si>
  <si>
    <t>esnchat nodexl esns innovation</t>
  </si>
  <si>
    <t>esnchat esn cmgr mccc2019 digitalworkplace innovation</t>
  </si>
  <si>
    <t>cmgr esn esnchat esns</t>
  </si>
  <si>
    <t>esnchat innovation esn community cmgr</t>
  </si>
  <si>
    <t>esnchat swoop employeeengagement cmgr collaboration hrtechconf analytics yammer swoopchat</t>
  </si>
  <si>
    <t>Top Hashtags in Tweet by Salience</t>
  </si>
  <si>
    <t>esn cmgrs esnchatuplate esns innovation governance wol comms socialmedia bodypump</t>
  </si>
  <si>
    <t>esn innovation cmgr wakelet esns community content communication collaboration enterprisesocial</t>
  </si>
  <si>
    <t>cmgr wol community esn ldinsight bradford westyorkshire uk wetherby wolmates</t>
  </si>
  <si>
    <t>esn cmgr esnchat innovation bradford westyorkshire uk wetherby community cmgrs</t>
  </si>
  <si>
    <t>digital agile esns communication collaboration esn esnchat innovation</t>
  </si>
  <si>
    <t>esns wol esn innovation esnchat</t>
  </si>
  <si>
    <t>community esnchat esns innovation</t>
  </si>
  <si>
    <t>cmgr esn esns innovation esnchat</t>
  </si>
  <si>
    <t>nodexl esns innovation esnchat</t>
  </si>
  <si>
    <t>esn cmgr mccc2019 digitalworkplace innovation esnchat</t>
  </si>
  <si>
    <t>esn cmgr esnchat esns</t>
  </si>
  <si>
    <t>innovation esn community cmgr esnchat</t>
  </si>
  <si>
    <t>swoop employeeengagement cmgr collaboration hrtechconf analytics yammer swoopchat esnchat</t>
  </si>
  <si>
    <t>Top Words in Tweet by Count</t>
  </si>
  <si>
    <t>ritazonius final list cover purpose #esn fits organisation alongside tools</t>
  </si>
  <si>
    <t>playbook #esn chat ahschlueter think user one day fun best</t>
  </si>
  <si>
    <t>10 2019 check out techstrasolns ahschlueter ve quoted #wakelet collection</t>
  </si>
  <si>
    <t>esnchat know #esns help solve problems surface good ideas used</t>
  </si>
  <si>
    <t>#esn #innovation today playbook right q2 q1 please keep tag</t>
  </si>
  <si>
    <t>check out #innovation #esn thursday 2et twitter</t>
  </si>
  <si>
    <t>srjf sukhpabial lndconnect culture organisation policies dictate certain topics</t>
  </si>
  <si>
    <t>#esn #cmgr use playbook community #wol #community content groups ritazonius</t>
  </si>
  <si>
    <t>esnchat s best way actually consume aka read digest</t>
  </si>
  <si>
    <t>srjf tomorrow thu 17 oct #worldvaluesday focus putting values action</t>
  </si>
  <si>
    <t>#esn playbook ritazonius good ahschlueter team hi today lorilea more</t>
  </si>
  <si>
    <t>rainerbartl mitsmr deloitte looking forward</t>
  </si>
  <si>
    <t>jennifercreinin techstrasolns ahschlueter rainerbartl esnchat ve quote #innovation talentedlearn erich13</t>
  </si>
  <si>
    <t>innovation ideas idea one great employees #esns slatts esnchat give</t>
  </si>
  <si>
    <t>#esn week's right playbook building join last now later today</t>
  </si>
  <si>
    <t>esn find playbook community rainerbartl lorilea jeffkross thank very much</t>
  </si>
  <si>
    <t>drive jennifercreinin andikopp2 jeffkross thecr kkruse johnleh collabital ahschlueter techstrasolns</t>
  </si>
  <si>
    <t>jennifercreinin andikopp2 jeffkross thecr kkruse johnleh collabital ahschlueter techstrasolns dennis_pearce</t>
  </si>
  <si>
    <t>esnchat #innovation q5 #community managers best support initiatives know #esns</t>
  </si>
  <si>
    <t>swoop chat want see #cmgr tribe chicago nov 14 1</t>
  </si>
  <si>
    <t>playbook #cmgr team #esn make community esnchat know #esns help</t>
  </si>
  <si>
    <t>nodexl esnchat let's hear asking another #nodexl today's know #esns</t>
  </si>
  <si>
    <t>ideation icrc_innovation here's interesting thread esns jive icrc help innovation</t>
  </si>
  <si>
    <t>esnchat innovation idea dennis_pearce ideas good oh new important #esn</t>
  </si>
  <si>
    <t>jeffkross want see #cmgr tribe chicago nov 14 1 4pm</t>
  </si>
  <si>
    <t>nodexl erich13 let's hear asking another #nodexl today's</t>
  </si>
  <si>
    <t>daily conversation report ready oct 17th</t>
  </si>
  <si>
    <t>slatts jeffkross #cmgr esnchat see ideas innovation #esn lorilea playbook</t>
  </si>
  <si>
    <t>esnchat #innovation #esn ideation maturity today ve esn slatts part</t>
  </si>
  <si>
    <t>more jeffkross learn workplacebyfb employees london nov #swoop #employeeengagement benchmarking</t>
  </si>
  <si>
    <t>swoopanalytics learn nestle rolled out workplacebyfb more 200 000 employees</t>
  </si>
  <si>
    <t>swoopanalytics learn more nestle rolled out workplacebyfb 200 000 employees</t>
  </si>
  <si>
    <t>Top Words in Tweet by Salience</t>
  </si>
  <si>
    <t>think day playbook care reference theme #esn chat ahschlueter user</t>
  </si>
  <si>
    <t>wakelet talentedlearn erich13 lorilea ritazonius srjf rainerbartl esnchat andikopp2 jeffkross</t>
  </si>
  <si>
    <t>#esn please #innovation today playbook gt right q2 q1 keep</t>
  </si>
  <si>
    <t>use groups content playbook #cmgr community #wol #community mgt playbooks</t>
  </si>
  <si>
    <t>#esn playbook ritazonius good start ahschlueter team mgt #cmgr day</t>
  </si>
  <si>
    <t>techstrasolns ahschlueter rainerbartl esnchat ve quote #innovation talentedlearn erich13 lorilea</t>
  </si>
  <si>
    <t>innovation employees crock pot idea ideas one great #esns slatts</t>
  </si>
  <si>
    <t>week's now later today et pt here striking balance week</t>
  </si>
  <si>
    <t>find playbook community rainerbartl lorilea jeffkross thank very much being</t>
  </si>
  <si>
    <t>q5 #community managers best support initiatives know #esns help solve</t>
  </si>
  <si>
    <t>community playbook #cmgr team #esn make esnchat know #esns help</t>
  </si>
  <si>
    <t>innovation idea dennis_pearce ideas new important everyone initiative decision learn</t>
  </si>
  <si>
    <t>want see #cmgr tribe chicago nov 14 1 4pm free</t>
  </si>
  <si>
    <t>jeffkross decision network #cmgr esnchat slatts see ideas innovation #esn</t>
  </si>
  <si>
    <t>maturity ideation #innovation #esn esnchat ve connections team generated today</t>
  </si>
  <si>
    <t>employees more jeffkross learn workplacebyfb london nov #swoop #employeeengagement benchmarking</t>
  </si>
  <si>
    <t>swoopanalytics nestle rolled out workplacebyfb 200 000 employees data vital</t>
  </si>
  <si>
    <t>Top Word Pairs in Tweet by Count</t>
  </si>
  <si>
    <t>ritazonius,final  final,list  list,cover  cover,purpose  purpose,#esn  #esn,fits  fits,organisation  organisation,alongside  alongside,tools  tools,overall</t>
  </si>
  <si>
    <t>playbook,audience  etc,#esnchat  srjf,claritassol  claritassol,fun  fun,simon  simon,family  family,best  best,#esnchat  slatts,dog  dog,completely</t>
  </si>
  <si>
    <t>#esnchat,10  check,out  ve,quoted  quoted,#wakelet  #wakelet,collection  collection,#esnchat  10,10  10,2019  2019,building  building,esn</t>
  </si>
  <si>
    <t>#esn,playbook  #esnchat,today  week's,#esnchat  playbook,#esnchat  #innovation,#esn  building,#esn  today,talking  #esnchat,hosts  hosts,ritazonius  ritazonius,lorilea</t>
  </si>
  <si>
    <t>check,out  out,#innovation  #innovation,#esn  #esn,#esnchat  #esnchat,thursday  thursday,2et  2et,twitter</t>
  </si>
  <si>
    <t>srjf,sukhpabial  sukhpabial,lndconnect  lndconnect,culture  culture,organisation  organisation,policies  policies,dictate  dictate,certain  certain,topics</t>
  </si>
  <si>
    <t>#esn,#esnchat  #esnchat,#cmgr  #esn,#cmgr  community,inside  inside,organisation  organisation,gapingvoid  gapingvoid,#community  #community,#esn  posting,content  use,cases</t>
  </si>
  <si>
    <t>esnchat,s  s,best  best,way  way,actually  actually,consume  consume,aka  aka,read  read,digest  digest,#esnchat</t>
  </si>
  <si>
    <t>srjf,tomorrow  tomorrow,thu  thu,17  17,oct  oct,#worldvaluesday  #worldvaluesday,focus  focus,putting  putting,values  values,action  action,benefit</t>
  </si>
  <si>
    <t>processes,procedures  #esnchat,today  playbook,audience  #esn,team  playbook,#esnchat  #esn,playbook  recommend,document  document,share  #esn,processes  critical,issues</t>
  </si>
  <si>
    <t>rainerbartl,mitsmr  mitsmr,deloitte  deloitte,looking  looking,forward  forward,#esnchat</t>
  </si>
  <si>
    <t>ve,quote  jennifercreinin,talentedlearn  talentedlearn,techstrasolns  techstrasolns,erich13  erich13,ahschlueter  ahschlueter,lorilea  lorilea,ritazonius  ritazonius,srjf  srjf,rainerbartl  rainerbartl,esnchat</t>
  </si>
  <si>
    <t>crock,pot  slatts,esnchat  esnchat,members  members,comfortable  comfortable,enough  enough,throw  throw,ideas  ideas,out  out,deal  deal,give</t>
  </si>
  <si>
    <t>#esn,playbook  week's,#esnchat  building,#esn  last,week's  right,now  join,later  later,today  #esnchat,building  here,last  striking,right</t>
  </si>
  <si>
    <t>lorilea,jeffkross  jeffkross,thank  thank,very  very,much  much,being  being,generous  generous,share  share,#esnchat  a3,clue  clue,find</t>
  </si>
  <si>
    <t>jennifercreinin,andikopp2  andikopp2,jeffkross  jeffkross,thecr  thecr,kkruse  kkruse,johnleh  johnleh,collabital  collabital,ahschlueter  ahschlueter,techstrasolns  techstrasolns,dennis_pearce  dennis_pearce,ve</t>
  </si>
  <si>
    <t>esnchat,q5  q5,#community  #community,managers  managers,best  best,support  support,#innovation  #innovation,initiatives  initiatives,#esnchat  esnchat,know  know,#esns</t>
  </si>
  <si>
    <t>want,see  see,#cmgr  #cmgr,#esnchat  #esnchat,tribe  tribe,chicago  chicago,nov  nov,14  14,1  1,4pm  4pm,free</t>
  </si>
  <si>
    <t>#cmgr,team  esnchat,know  know,#esns  #esns,help  help,solve  solve,problems  problems,surface  surface,good  good,ideas  ideas,used</t>
  </si>
  <si>
    <t>let's,hear  hear,asking  asking,another  another,#nodexl  #nodexl,nodexl  nodexl,today's  today's,#esnchat  #esnchat,nodexl  esnchat,know  know,#esns</t>
  </si>
  <si>
    <t>icrc_innovation,here's  here's,interesting  interesting,thread  thread,esns  esns,jive  jive,icrc  icrc,help  help,innovation  innovation,initiatives  initiatives,#esnchat</t>
  </si>
  <si>
    <t>good,point  point,rebecca  business,process  dennis_pearce,esnchat  esnchat,a4  esnchat,a1  everyone,contribute  _rebeccajackson,a5  a5,another  another,good</t>
  </si>
  <si>
    <t>jeffkross,want  want,see  see,#cmgr  #cmgr,#esnchat  #esnchat,tribe  tribe,chicago  chicago,nov  nov,14  14,1  1,4pm</t>
  </si>
  <si>
    <t>erich13,let's  let's,hear  hear,asking  asking,another  another,#nodexl  #nodexl,nodexl  nodexl,today's  today's,#esnchat  #esnchat,nodexl</t>
  </si>
  <si>
    <t>daily,conversation  conversation,report  report,ready  ready,#esnchat  #esnchat,oct  oct,17th</t>
  </si>
  <si>
    <t>slatts,esnchat  see,#cmgr  swoopanalytics,jeffkross  jeffkross,yammer  yammer,microsoftteams  microsoftteams,workplacebyfb  workplacebyfb,thanks  thanks,much  much,sharing  sharing,jeffkross</t>
  </si>
  <si>
    <t>#innovation,#esn  maturity,ve  #esnchat,q3  q3,part  esnchat,wrap  wrap,live  live,session  session,today  today,thank  thank,participation</t>
  </si>
  <si>
    <t>see,#cmgr  #cmgr,#esnchat  learn,nestle  nestle,rolled  rolled,out  out,workplacebyfb  workplacebyfb,more  more,200  200,000  000,employees</t>
  </si>
  <si>
    <t>swoopanalytics,learn  learn,nestle  nestle,rolled  rolled,out  out,workplacebyfb  workplacebyfb,more  more,200  200,000  000,employees  employees,data</t>
  </si>
  <si>
    <t>Top Word Pairs in Tweet by Salience</t>
  </si>
  <si>
    <t>talentedlearn,techstrasolns  techstrasolns,erich13  erich13,ahschlueter  ahschlueter,lorilea  lorilea,ritazonius  ritazonius,srjf  srjf,rainerbartl  rainerbartl,esnchat  esnchat,ve  playbook,check</t>
  </si>
  <si>
    <t>right,now  join,later  later,today  #esnchat,building  here,last  striking,right  right,balance  balance,#esn  week,s  s,#esnchat</t>
  </si>
  <si>
    <t>everyone,contribute  good,point  point,rebecca  business,process  dennis_pearce,esnchat  esnchat,a4  esnchat,a1  _rebeccajackson,a5  a5,another  another,good</t>
  </si>
  <si>
    <t>maturity,ve  #innovation,#esn  #esnchat,q3  q3,part  esnchat,wrap  wrap,live  live,session  session,today  today,thank  thank,participation</t>
  </si>
  <si>
    <t>Word</t>
  </si>
  <si>
    <t>know</t>
  </si>
  <si>
    <t>drive</t>
  </si>
  <si>
    <t>solve</t>
  </si>
  <si>
    <t>problems</t>
  </si>
  <si>
    <t>surface</t>
  </si>
  <si>
    <t>used</t>
  </si>
  <si>
    <t>discuss</t>
  </si>
  <si>
    <t>th</t>
  </si>
  <si>
    <t>today</t>
  </si>
  <si>
    <t>right</t>
  </si>
  <si>
    <t>see</t>
  </si>
  <si>
    <t>a3</t>
  </si>
  <si>
    <t>time</t>
  </si>
  <si>
    <t>up</t>
  </si>
  <si>
    <t>etc</t>
  </si>
  <si>
    <t>keep</t>
  </si>
  <si>
    <t>a6</t>
  </si>
  <si>
    <t>ve</t>
  </si>
  <si>
    <t>others</t>
  </si>
  <si>
    <t>think</t>
  </si>
  <si>
    <t>week's</t>
  </si>
  <si>
    <t>building</t>
  </si>
  <si>
    <t>a5</t>
  </si>
  <si>
    <t>great</t>
  </si>
  <si>
    <t>a2</t>
  </si>
  <si>
    <t>last</t>
  </si>
  <si>
    <t>important</t>
  </si>
  <si>
    <t>one</t>
  </si>
  <si>
    <t>want</t>
  </si>
  <si>
    <t>support</t>
  </si>
  <si>
    <t>discussion</t>
  </si>
  <si>
    <t>maturity</t>
  </si>
  <si>
    <t>ideation</t>
  </si>
  <si>
    <t>part</t>
  </si>
  <si>
    <t>q2</t>
  </si>
  <si>
    <t>processes</t>
  </si>
  <si>
    <t>chicago</t>
  </si>
  <si>
    <t>1</t>
  </si>
  <si>
    <t>2019</t>
  </si>
  <si>
    <t>tools</t>
  </si>
  <si>
    <t>now</t>
  </si>
  <si>
    <t>best</t>
  </si>
  <si>
    <t>people</t>
  </si>
  <si>
    <t>q3</t>
  </si>
  <si>
    <t>q1</t>
  </si>
  <si>
    <t>around</t>
  </si>
  <si>
    <t>check</t>
  </si>
  <si>
    <t>nov</t>
  </si>
  <si>
    <t>today's</t>
  </si>
  <si>
    <t>business</t>
  </si>
  <si>
    <t>process</t>
  </si>
  <si>
    <t>network</t>
  </si>
  <si>
    <t>q5</t>
  </si>
  <si>
    <t>a4</t>
  </si>
  <si>
    <t>very</t>
  </si>
  <si>
    <t>new</t>
  </si>
  <si>
    <t>shared</t>
  </si>
  <si>
    <t>day</t>
  </si>
  <si>
    <t>gt</t>
  </si>
  <si>
    <t>oh</t>
  </si>
  <si>
    <t>place</t>
  </si>
  <si>
    <t>share</t>
  </si>
  <si>
    <t>hi</t>
  </si>
  <si>
    <t>joining</t>
  </si>
  <si>
    <t>user</t>
  </si>
  <si>
    <t>users</t>
  </si>
  <si>
    <t>please</t>
  </si>
  <si>
    <t>data</t>
  </si>
  <si>
    <t>vital</t>
  </si>
  <si>
    <t>join</t>
  </si>
  <si>
    <t>#collaboration</t>
  </si>
  <si>
    <t>tribe</t>
  </si>
  <si>
    <t>14</t>
  </si>
  <si>
    <t>4pm</t>
  </si>
  <si>
    <t>free</t>
  </si>
  <si>
    <t>meetup</t>
  </si>
  <si>
    <t>register</t>
  </si>
  <si>
    <t>thanks</t>
  </si>
  <si>
    <t>sharing</t>
  </si>
  <si>
    <t>first</t>
  </si>
  <si>
    <t>point</t>
  </si>
  <si>
    <t>take</t>
  </si>
  <si>
    <t>manage</t>
  </si>
  <si>
    <t>well</t>
  </si>
  <si>
    <t>topic</t>
  </si>
  <si>
    <t>q4</t>
  </si>
  <si>
    <t>2</t>
  </si>
  <si>
    <t>ready</t>
  </si>
  <si>
    <t>something</t>
  </si>
  <si>
    <t>starts</t>
  </si>
  <si>
    <t>minutes</t>
  </si>
  <si>
    <t>posting</t>
  </si>
  <si>
    <t>decision</t>
  </si>
  <si>
    <t>humana's</t>
  </si>
  <si>
    <t>buzz</t>
  </si>
  <si>
    <t>generously</t>
  </si>
  <si>
    <t>super</t>
  </si>
  <si>
    <t>thorough</t>
  </si>
  <si>
    <t>case</t>
  </si>
  <si>
    <t>teams</t>
  </si>
  <si>
    <t>later</t>
  </si>
  <si>
    <t>start</t>
  </si>
  <si>
    <t>10</t>
  </si>
  <si>
    <t>quote</t>
  </si>
  <si>
    <t>playbooks</t>
  </si>
  <si>
    <t>balance</t>
  </si>
  <si>
    <t>things</t>
  </si>
  <si>
    <t>audience</t>
  </si>
  <si>
    <t>procedures</t>
  </si>
  <si>
    <t>k</t>
  </si>
  <si>
    <t>hear</t>
  </si>
  <si>
    <t>h</t>
  </si>
  <si>
    <t>much</t>
  </si>
  <si>
    <t>report</t>
  </si>
  <si>
    <t>networks</t>
  </si>
  <si>
    <t>customers</t>
  </si>
  <si>
    <t>another</t>
  </si>
  <si>
    <t>rebecca</t>
  </si>
  <si>
    <t>connections</t>
  </si>
  <si>
    <t>work</t>
  </si>
  <si>
    <t>session</t>
  </si>
  <si>
    <t>thank</t>
  </si>
  <si>
    <t>participation</t>
  </si>
  <si>
    <t>continue</t>
  </si>
  <si>
    <t>always</t>
  </si>
  <si>
    <t>yes</t>
  </si>
  <si>
    <t>owner</t>
  </si>
  <si>
    <t>sure</t>
  </si>
  <si>
    <t>initiatives</t>
  </si>
  <si>
    <t>group</t>
  </si>
  <si>
    <t>knowledge</t>
  </si>
  <si>
    <t>approaches</t>
  </si>
  <si>
    <t>product</t>
  </si>
  <si>
    <t>organizations</t>
  </si>
  <si>
    <t>getting</t>
  </si>
  <si>
    <t>proud</t>
  </si>
  <si>
    <t>until</t>
  </si>
  <si>
    <t>talking</t>
  </si>
  <si>
    <t>benefit</t>
  </si>
  <si>
    <t>give</t>
  </si>
  <si>
    <t>appro</t>
  </si>
  <si>
    <t>establishes</t>
  </si>
  <si>
    <t>foundation</t>
  </si>
  <si>
    <t>governed</t>
  </si>
  <si>
    <t>operate</t>
  </si>
  <si>
    <t>means</t>
  </si>
  <si>
    <t>launch</t>
  </si>
  <si>
    <t>helpful</t>
  </si>
  <si>
    <t>make</t>
  </si>
  <si>
    <t>let's</t>
  </si>
  <si>
    <t>even</t>
  </si>
  <si>
    <t>mgt</t>
  </si>
  <si>
    <t>seen</t>
  </si>
  <si>
    <t>everyone</t>
  </si>
  <si>
    <t>initiative</t>
  </si>
  <si>
    <t>managing</t>
  </si>
  <si>
    <t>way</t>
  </si>
  <si>
    <t>anyone</t>
  </si>
  <si>
    <t>here</t>
  </si>
  <si>
    <t>co</t>
  </si>
  <si>
    <t>many</t>
  </si>
  <si>
    <t>focus</t>
  </si>
  <si>
    <t>purpose</t>
  </si>
  <si>
    <t>participate</t>
  </si>
  <si>
    <t>#wakelet</t>
  </si>
  <si>
    <t>collection</t>
  </si>
  <si>
    <t>collaborate</t>
  </si>
  <si>
    <t>striking</t>
  </si>
  <si>
    <t>care</t>
  </si>
  <si>
    <t>suggest</t>
  </si>
  <si>
    <t>cases</t>
  </si>
  <si>
    <t>recent</t>
  </si>
  <si>
    <t>et</t>
  </si>
  <si>
    <t>inside</t>
  </si>
  <si>
    <t>introduce</t>
  </si>
  <si>
    <t>content</t>
  </si>
  <si>
    <t>tag</t>
  </si>
  <si>
    <t>position</t>
  </si>
  <si>
    <t>link</t>
  </si>
  <si>
    <t>enterprise</t>
  </si>
  <si>
    <t>wrap</t>
  </si>
  <si>
    <t>live</t>
  </si>
  <si>
    <t>online</t>
  </si>
  <si>
    <t>q6</t>
  </si>
  <si>
    <t>role</t>
  </si>
  <si>
    <t>close</t>
  </si>
  <si>
    <t>m</t>
  </si>
  <si>
    <t>delivering</t>
  </si>
  <si>
    <t>managers</t>
  </si>
  <si>
    <t>incentives</t>
  </si>
  <si>
    <t>communities</t>
  </si>
  <si>
    <t>issues</t>
  </si>
  <si>
    <t>tool</t>
  </si>
  <si>
    <t>efforts</t>
  </si>
  <si>
    <t>head</t>
  </si>
  <si>
    <t>e</t>
  </si>
  <si>
    <t>melbourne</t>
  </si>
  <si>
    <t>general</t>
  </si>
  <si>
    <t>digital</t>
  </si>
  <si>
    <t>excited</t>
  </si>
  <si>
    <t>reminder</t>
  </si>
  <si>
    <t>30</t>
  </si>
  <si>
    <t>crock</t>
  </si>
  <si>
    <t>pot</t>
  </si>
  <si>
    <t>guideline</t>
  </si>
  <si>
    <t>possible</t>
  </si>
  <si>
    <t>oct</t>
  </si>
  <si>
    <t>practice</t>
  </si>
  <si>
    <t>creating</t>
  </si>
  <si>
    <t>explore</t>
  </si>
  <si>
    <t>simon</t>
  </si>
  <si>
    <t>service</t>
  </si>
  <si>
    <t>host</t>
  </si>
  <si>
    <t>before</t>
  </si>
  <si>
    <t>q</t>
  </si>
  <si>
    <t>necessary</t>
  </si>
  <si>
    <t>go</t>
  </si>
  <si>
    <t>reference</t>
  </si>
  <si>
    <t>yourself</t>
  </si>
  <si>
    <t>d</t>
  </si>
  <si>
    <t>moving</t>
  </si>
  <si>
    <t>actually</t>
  </si>
  <si>
    <t>resources</t>
  </si>
  <si>
    <t>level</t>
  </si>
  <si>
    <t>coming</t>
  </si>
  <si>
    <t>next</t>
  </si>
  <si>
    <t>using</t>
  </si>
  <si>
    <t>contribute</t>
  </si>
  <si>
    <t>done</t>
  </si>
  <si>
    <t>recommend</t>
  </si>
  <si>
    <t>hosts</t>
  </si>
  <si>
    <t>being</t>
  </si>
  <si>
    <t>house</t>
  </si>
  <si>
    <t>3</t>
  </si>
  <si>
    <t>#cmgrs</t>
  </si>
  <si>
    <t>needs</t>
  </si>
  <si>
    <t>certain</t>
  </si>
  <si>
    <t>ask</t>
  </si>
  <si>
    <t>week</t>
  </si>
  <si>
    <t>2pm</t>
  </si>
  <si>
    <t>involved</t>
  </si>
  <si>
    <t>tomorrow</t>
  </si>
  <si>
    <t>final</t>
  </si>
  <si>
    <t>list</t>
  </si>
  <si>
    <t>cover</t>
  </si>
  <si>
    <t>fits</t>
  </si>
  <si>
    <t>alongside</t>
  </si>
  <si>
    <t>overall</t>
  </si>
  <si>
    <t>1st</t>
  </si>
  <si>
    <t>achievement</t>
  </si>
  <si>
    <t>posts</t>
  </si>
  <si>
    <t>company</t>
  </si>
  <si>
    <t>value</t>
  </si>
  <si>
    <t>london</t>
  </si>
  <si>
    <t>#swoop</t>
  </si>
  <si>
    <t>#employeeengagement</t>
  </si>
  <si>
    <t>preparing</t>
  </si>
  <si>
    <t>benchmarking</t>
  </si>
  <si>
    <t>world</t>
  </si>
  <si>
    <t>love</t>
  </si>
  <si>
    <t>access</t>
  </si>
  <si>
    <t>frequently</t>
  </si>
  <si>
    <t>leaders</t>
  </si>
  <si>
    <t>bring</t>
  </si>
  <si>
    <t>fledged</t>
  </si>
  <si>
    <t>absolutely</t>
  </si>
  <si>
    <t>conditions</t>
  </si>
  <si>
    <t>practices</t>
  </si>
  <si>
    <t>introduced</t>
  </si>
  <si>
    <t>influence</t>
  </si>
  <si>
    <t>making</t>
  </si>
  <si>
    <t>thoughts</t>
  </si>
  <si>
    <t>coaching</t>
  </si>
  <si>
    <t>org</t>
  </si>
  <si>
    <t>need</t>
  </si>
  <si>
    <t>indirect</t>
  </si>
  <si>
    <t>benefits</t>
  </si>
  <si>
    <t>accrue</t>
  </si>
  <si>
    <t>pursue</t>
  </si>
  <si>
    <t>execute</t>
  </si>
  <si>
    <t>based</t>
  </si>
  <si>
    <t>structure</t>
  </si>
  <si>
    <t>already</t>
  </si>
  <si>
    <t>starting</t>
  </si>
  <si>
    <t>management</t>
  </si>
  <si>
    <t>situate</t>
  </si>
  <si>
    <t>compare</t>
  </si>
  <si>
    <t>organization</t>
  </si>
  <si>
    <t>https</t>
  </si>
  <si>
    <t>someone</t>
  </si>
  <si>
    <t>typically</t>
  </si>
  <si>
    <t>seeds</t>
  </si>
  <si>
    <t>spearheads</t>
  </si>
  <si>
    <t>employee</t>
  </si>
  <si>
    <t>generated</t>
  </si>
  <si>
    <t>early</t>
  </si>
  <si>
    <t>categories</t>
  </si>
  <si>
    <t>projects</t>
  </si>
  <si>
    <t>enjoy</t>
  </si>
  <si>
    <t>exploring</t>
  </si>
  <si>
    <t>powerful</t>
  </si>
  <si>
    <t>offers</t>
  </si>
  <si>
    <t>capabilities</t>
  </si>
  <si>
    <t>beyond</t>
  </si>
  <si>
    <t>mere</t>
  </si>
  <si>
    <t>history</t>
  </si>
  <si>
    <t>twists</t>
  </si>
  <si>
    <t>turns</t>
  </si>
  <si>
    <t>became</t>
  </si>
  <si>
    <t>marker</t>
  </si>
  <si>
    <t>readiness</t>
  </si>
  <si>
    <t>weak</t>
  </si>
  <si>
    <t>members</t>
  </si>
  <si>
    <t>comfortable</t>
  </si>
  <si>
    <t>enough</t>
  </si>
  <si>
    <t>throw</t>
  </si>
  <si>
    <t>deal</t>
  </si>
  <si>
    <t>comes</t>
  </si>
  <si>
    <t>draw</t>
  </si>
  <si>
    <t>distinction</t>
  </si>
  <si>
    <t>between</t>
  </si>
  <si>
    <t>blender</t>
  </si>
  <si>
    <t>organizational</t>
  </si>
  <si>
    <t>aid</t>
  </si>
  <si>
    <t>both</t>
  </si>
  <si>
    <t>source</t>
  </si>
  <si>
    <t>truth</t>
  </si>
  <si>
    <t>wider</t>
  </si>
  <si>
    <t>terms</t>
  </si>
  <si>
    <t>priority</t>
  </si>
  <si>
    <t>daily</t>
  </si>
  <si>
    <t>conversation</t>
  </si>
  <si>
    <t>asking</t>
  </si>
  <si>
    <t>#nodexl</t>
  </si>
  <si>
    <t>definition</t>
  </si>
  <si>
    <t>inspirational</t>
  </si>
  <si>
    <t>definitely</t>
  </si>
  <si>
    <t>professionally</t>
  </si>
  <si>
    <t>fun</t>
  </si>
  <si>
    <t>#bradford</t>
  </si>
  <si>
    <t>#westyorkshire</t>
  </si>
  <si>
    <t>#uk</t>
  </si>
  <si>
    <t>project</t>
  </si>
  <si>
    <t>biz</t>
  </si>
  <si>
    <t>consultancy</t>
  </si>
  <si>
    <t>services</t>
  </si>
  <si>
    <t>#wetherby</t>
  </si>
  <si>
    <t>model</t>
  </si>
  <si>
    <t>lt</t>
  </si>
  <si>
    <t>really</t>
  </si>
  <si>
    <t>come</t>
  </si>
  <si>
    <t>implement</t>
  </si>
  <si>
    <t>owners</t>
  </si>
  <si>
    <t>through</t>
  </si>
  <si>
    <t>needed</t>
  </si>
  <si>
    <t>stakeholders</t>
  </si>
  <si>
    <t>dennis</t>
  </si>
  <si>
    <t>nearly</t>
  </si>
  <si>
    <t>hr</t>
  </si>
  <si>
    <t>marketing</t>
  </si>
  <si>
    <t>shall</t>
  </si>
  <si>
    <t>x</t>
  </si>
  <si>
    <t>whole</t>
  </si>
  <si>
    <t>blowing</t>
  </si>
  <si>
    <t>innovating</t>
  </si>
  <si>
    <t>market</t>
  </si>
  <si>
    <t>research</t>
  </si>
  <si>
    <t>back</t>
  </si>
  <si>
    <t>experience</t>
  </si>
  <si>
    <t>internal</t>
  </si>
  <si>
    <t>looking</t>
  </si>
  <si>
    <t>opportunity</t>
  </si>
  <si>
    <t>t</t>
  </si>
  <si>
    <t>big</t>
  </si>
  <si>
    <t>questions</t>
  </si>
  <si>
    <t>saving</t>
  </si>
  <si>
    <t>here's</t>
  </si>
  <si>
    <t>area</t>
  </si>
  <si>
    <t>platform</t>
  </si>
  <si>
    <t>module</t>
  </si>
  <si>
    <t>rita</t>
  </si>
  <si>
    <t>lori</t>
  </si>
  <si>
    <t>quoted</t>
  </si>
  <si>
    <t>approach</t>
  </si>
  <si>
    <t>previous</t>
  </si>
  <si>
    <t>end</t>
  </si>
  <si>
    <t>two</t>
  </si>
  <si>
    <t>versions</t>
  </si>
  <si>
    <t>hello</t>
  </si>
  <si>
    <t>examples</t>
  </si>
  <si>
    <t>manager</t>
  </si>
  <si>
    <t>open</t>
  </si>
  <si>
    <t>effort</t>
  </si>
  <si>
    <t>date</t>
  </si>
  <si>
    <t>created</t>
  </si>
  <si>
    <t>together</t>
  </si>
  <si>
    <t>reviewing</t>
  </si>
  <si>
    <t>ways</t>
  </si>
  <si>
    <t>collaborative</t>
  </si>
  <si>
    <t>those</t>
  </si>
  <si>
    <t>same</t>
  </si>
  <si>
    <t>guide</t>
  </si>
  <si>
    <t>manual</t>
  </si>
  <si>
    <t>write</t>
  </si>
  <si>
    <t>find</t>
  </si>
  <si>
    <t>never</t>
  </si>
  <si>
    <t>andreas</t>
  </si>
  <si>
    <t>working</t>
  </si>
  <si>
    <t>docs</t>
  </si>
  <si>
    <t>pieces</t>
  </si>
  <si>
    <t>perfect</t>
  </si>
  <si>
    <t>pt</t>
  </si>
  <si>
    <t>curating</t>
  </si>
  <si>
    <t>specific</t>
  </si>
  <si>
    <t>social</t>
  </si>
  <si>
    <t>engagement</t>
  </si>
  <si>
    <t>accelerating</t>
  </si>
  <si>
    <t>#digital</t>
  </si>
  <si>
    <t>#agile</t>
  </si>
  <si>
    <t>ecosystems</t>
  </si>
  <si>
    <t>ethics</t>
  </si>
  <si>
    <t>#communication</t>
  </si>
  <si>
    <t>f</t>
  </si>
  <si>
    <t>#governan</t>
  </si>
  <si>
    <t>limit</t>
  </si>
  <si>
    <t>establishment</t>
  </si>
  <si>
    <t>workings</t>
  </si>
  <si>
    <t>input</t>
  </si>
  <si>
    <t>doc</t>
  </si>
  <si>
    <t>included</t>
  </si>
  <si>
    <t>version</t>
  </si>
  <si>
    <t>soon</t>
  </si>
  <si>
    <t>agreed</t>
  </si>
  <si>
    <t>provide</t>
  </si>
  <si>
    <t>weekend</t>
  </si>
  <si>
    <t>read</t>
  </si>
  <si>
    <t>document</t>
  </si>
  <si>
    <t>colleagues</t>
  </si>
  <si>
    <t>critical</t>
  </si>
  <si>
    <t>munich</t>
  </si>
  <si>
    <t>hit</t>
  </si>
  <si>
    <t>thu</t>
  </si>
  <si>
    <t>17</t>
  </si>
  <si>
    <t>#worldvaluesday</t>
  </si>
  <si>
    <t>putting</t>
  </si>
  <si>
    <t>values</t>
  </si>
  <si>
    <t>action</t>
  </si>
  <si>
    <t>#ldinsight</t>
  </si>
  <si>
    <t>over</t>
  </si>
  <si>
    <t>during</t>
  </si>
  <si>
    <t>video</t>
  </si>
  <si>
    <t>g</t>
  </si>
  <si>
    <t>#comms</t>
  </si>
  <si>
    <t>culture</t>
  </si>
  <si>
    <t>policies</t>
  </si>
  <si>
    <t>dictate</t>
  </si>
  <si>
    <t>topics</t>
  </si>
  <si>
    <t>thursday</t>
  </si>
  <si>
    <t>articles</t>
  </si>
  <si>
    <t>throughout</t>
  </si>
  <si>
    <t>few</t>
  </si>
  <si>
    <t>left</t>
  </si>
  <si>
    <t>comment</t>
  </si>
  <si>
    <t>snap</t>
  </si>
  <si>
    <t>moment</t>
  </si>
  <si>
    <t>corner</t>
  </si>
  <si>
    <t>quickly</t>
  </si>
  <si>
    <t>hashtag</t>
  </si>
  <si>
    <t>refer</t>
  </si>
  <si>
    <t>answer</t>
  </si>
  <si>
    <t>question</t>
  </si>
  <si>
    <t>responding</t>
  </si>
  <si>
    <t>response</t>
  </si>
  <si>
    <t>welcome</t>
  </si>
  <si>
    <t>name</t>
  </si>
  <si>
    <t>location</t>
  </si>
  <si>
    <t>personal</t>
  </si>
  <si>
    <t>documenting</t>
  </si>
  <si>
    <t>theme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</si>
  <si>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</si>
  <si>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</si>
  <si>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</si>
  <si>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</si>
  <si>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</si>
  <si>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</si>
  <si>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</si>
  <si>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</si>
  <si>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</si>
  <si>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</si>
  <si>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</si>
  <si>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</si>
  <si>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</si>
  <si>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</si>
  <si>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</si>
  <si>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</si>
  <si>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</si>
  <si>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</si>
  <si>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</si>
  <si>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</si>
  <si>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</si>
  <si>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</si>
  <si>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</si>
  <si>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</si>
  <si>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</si>
  <si>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</si>
  <si>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</si>
  <si>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</si>
  <si>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</si>
  <si>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</si>
  <si>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</si>
  <si>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</si>
  <si>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</si>
  <si>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</si>
  <si>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</si>
  <si>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</si>
  <si>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</si>
  <si>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</si>
  <si>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</si>
  <si>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</si>
  <si>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</si>
  <si>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</si>
  <si>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</si>
  <si>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</si>
  <si>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</si>
  <si>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</si>
  <si>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</si>
  <si>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</si>
  <si>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</si>
  <si>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</si>
  <si>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</si>
  <si>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</si>
  <si>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</si>
  <si>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</si>
  <si>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</si>
  <si>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</si>
  <si>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</si>
  <si>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</si>
  <si>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</si>
  <si>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Oct</t>
  </si>
  <si>
    <t>7-Oct</t>
  </si>
  <si>
    <t>9 PM</t>
  </si>
  <si>
    <t>8-Oct</t>
  </si>
  <si>
    <t>4 AM</t>
  </si>
  <si>
    <t>11 AM</t>
  </si>
  <si>
    <t>12 PM</t>
  </si>
  <si>
    <t>9-Oct</t>
  </si>
  <si>
    <t>2 PM</t>
  </si>
  <si>
    <t>3 PM</t>
  </si>
  <si>
    <t>10-Oct</t>
  </si>
  <si>
    <t>4 PM</t>
  </si>
  <si>
    <t>5 PM</t>
  </si>
  <si>
    <t>6 PM</t>
  </si>
  <si>
    <t>7 PM</t>
  </si>
  <si>
    <t>8 PM</t>
  </si>
  <si>
    <t>11-Oct</t>
  </si>
  <si>
    <t>2 AM</t>
  </si>
  <si>
    <t>3 AM</t>
  </si>
  <si>
    <t>6 AM</t>
  </si>
  <si>
    <t>7 AM</t>
  </si>
  <si>
    <t>12-Oct</t>
  </si>
  <si>
    <t>1 PM</t>
  </si>
  <si>
    <t>14-Oct</t>
  </si>
  <si>
    <t>15-Oct</t>
  </si>
  <si>
    <t>12 AM</t>
  </si>
  <si>
    <t>8 AM</t>
  </si>
  <si>
    <t>16-Oct</t>
  </si>
  <si>
    <t>17-Oct</t>
  </si>
  <si>
    <t>10 PM</t>
  </si>
  <si>
    <t>18-Oct</t>
  </si>
  <si>
    <t>1 AM</t>
  </si>
  <si>
    <t>19-Oct</t>
  </si>
  <si>
    <t>21-Oct</t>
  </si>
  <si>
    <t>9 AM</t>
  </si>
  <si>
    <t>10 AM</t>
  </si>
  <si>
    <t>128, 128, 128</t>
  </si>
  <si>
    <t>141, 115, 115</t>
  </si>
  <si>
    <t>154, 102, 102</t>
  </si>
  <si>
    <t>167, 89, 89</t>
  </si>
  <si>
    <t>206, 49, 49</t>
  </si>
  <si>
    <t>245, 10, 10</t>
  </si>
  <si>
    <t>232, 23, 23</t>
  </si>
  <si>
    <t>Red</t>
  </si>
  <si>
    <t>181, 76, 76</t>
  </si>
  <si>
    <t>G1: #esnchat #esn #cmgr use playbook community #wol #community organisation groups</t>
  </si>
  <si>
    <t>G2: #esnchat playbook #esn esnchat ahschlueter jeffkross #innovation s chat help</t>
  </si>
  <si>
    <t>G3: #esnchat esnchat #esn #innovation ideas innovation good idea #esns s</t>
  </si>
  <si>
    <t>G4: swoopanalytics more learn workplacebyfb employees nestle rolled out 200 000</t>
  </si>
  <si>
    <t>G5: #esnchat #esn playbook good ritazonius esnchat nodexl team ahschlueter a1</t>
  </si>
  <si>
    <t>G6: #esnchat</t>
  </si>
  <si>
    <t>Autofill Workbook Results</t>
  </si>
  <si>
    <t>Edge Weight▓1▓11▓0▓True▓Gray▓Red▓▓Edge Weight▓1▓11▓0▓3▓10▓False▓Edge Weight▓1▓11▓0▓35▓12▓False▓▓0▓0▓0▓True▓Black▓Black▓▓Followers▓28▓86997▓0▓162▓1000▓False▓▓0▓0▓0▓0▓0▓False▓▓0▓0▓0▓0▓0▓False▓▓0▓0▓0▓0▓0▓False</t>
  </si>
  <si>
    <t>GraphSource░GraphServerTwitterSearch▓GraphTerm░#esnchat▓ImportDescription░The graph represents a network of 64 Twitter users whose tweets in the requested range contained "#esnchat", or who were replied to or mentioned in those tweets.  The network was obtained from the NodeXL Graph Server on Tuesday, 22 October 2019 at 11:52 UTC.
The requested start date was Tuesday, 22 October 2019 at 00:01 UTC and the maximum number of days (going backward) was 14.
The maximum number of tweets collected was 5,000.
The tweets in the network were tweeted over the 13-day, 5-hour, 20-minute period from Tuesday, 08 October 2019 at 04:53 UTC to Monday, 21 October 2019 at 10:13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</si>
</sst>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37354"/>
        <c:axId val="26652003"/>
      </c:barChart>
      <c:catAx>
        <c:axId val="3737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52003"/>
        <c:crosses val="autoZero"/>
        <c:auto val="1"/>
        <c:lblOffset val="100"/>
        <c:noMultiLvlLbl val="0"/>
      </c:catAx>
      <c:valAx>
        <c:axId val="26652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5"/>
                <c:pt idx="0">
                  <c:v>9 PM
7-Oct
Oct
2019</c:v>
                </c:pt>
                <c:pt idx="1">
                  <c:v>4 AM
8-Oct</c:v>
                </c:pt>
                <c:pt idx="2">
                  <c:v>11 AM</c:v>
                </c:pt>
                <c:pt idx="3">
                  <c:v>12 PM</c:v>
                </c:pt>
                <c:pt idx="4">
                  <c:v>11 AM
9-Oct</c:v>
                </c:pt>
                <c:pt idx="5">
                  <c:v>2 PM</c:v>
                </c:pt>
                <c:pt idx="6">
                  <c:v>3 PM</c:v>
                </c:pt>
                <c:pt idx="7">
                  <c:v>2 PM
10-Oct</c:v>
                </c:pt>
                <c:pt idx="8">
                  <c:v>4 PM</c:v>
                </c:pt>
                <c:pt idx="9">
                  <c:v>5 PM</c:v>
                </c:pt>
                <c:pt idx="10">
                  <c:v>6 PM</c:v>
                </c:pt>
                <c:pt idx="11">
                  <c:v>7 PM</c:v>
                </c:pt>
                <c:pt idx="12">
                  <c:v>8 PM</c:v>
                </c:pt>
                <c:pt idx="13">
                  <c:v>2 AM
11-Oct</c:v>
                </c:pt>
                <c:pt idx="14">
                  <c:v>3 AM</c:v>
                </c:pt>
                <c:pt idx="15">
                  <c:v>6 AM</c:v>
                </c:pt>
                <c:pt idx="16">
                  <c:v>7 AM</c:v>
                </c:pt>
                <c:pt idx="17">
                  <c:v>5 PM</c:v>
                </c:pt>
                <c:pt idx="18">
                  <c:v>7 PM</c:v>
                </c:pt>
                <c:pt idx="19">
                  <c:v>12 PM
12-Oct</c:v>
                </c:pt>
                <c:pt idx="20">
                  <c:v>1 PM</c:v>
                </c:pt>
                <c:pt idx="21">
                  <c:v>11 AM
14-Oct</c:v>
                </c:pt>
                <c:pt idx="22">
                  <c:v>12 PM</c:v>
                </c:pt>
                <c:pt idx="23">
                  <c:v>4 PM</c:v>
                </c:pt>
                <c:pt idx="24">
                  <c:v>7 PM</c:v>
                </c:pt>
                <c:pt idx="25">
                  <c:v>9 PM</c:v>
                </c:pt>
                <c:pt idx="26">
                  <c:v>12 AM
15-Oct</c:v>
                </c:pt>
                <c:pt idx="27">
                  <c:v>3 AM</c:v>
                </c:pt>
                <c:pt idx="28">
                  <c:v>6 AM</c:v>
                </c:pt>
                <c:pt idx="29">
                  <c:v>7 AM</c:v>
                </c:pt>
                <c:pt idx="30">
                  <c:v>8 AM</c:v>
                </c:pt>
                <c:pt idx="31">
                  <c:v>3 PM</c:v>
                </c:pt>
                <c:pt idx="32">
                  <c:v>6 PM</c:v>
                </c:pt>
                <c:pt idx="33">
                  <c:v>9 PM</c:v>
                </c:pt>
                <c:pt idx="34">
                  <c:v>3 PM
16-Oct</c:v>
                </c:pt>
                <c:pt idx="35">
                  <c:v>4 PM</c:v>
                </c:pt>
                <c:pt idx="36">
                  <c:v>6 PM</c:v>
                </c:pt>
                <c:pt idx="37">
                  <c:v>7 PM</c:v>
                </c:pt>
                <c:pt idx="38">
                  <c:v>2 PM
17-Oct</c:v>
                </c:pt>
                <c:pt idx="39">
                  <c:v>3 PM</c:v>
                </c:pt>
                <c:pt idx="40">
                  <c:v>4 PM</c:v>
                </c:pt>
                <c:pt idx="41">
                  <c:v>5 PM</c:v>
                </c:pt>
                <c:pt idx="42">
                  <c:v>6 PM</c:v>
                </c:pt>
                <c:pt idx="43">
                  <c:v>7 PM</c:v>
                </c:pt>
                <c:pt idx="44">
                  <c:v>9 PM</c:v>
                </c:pt>
                <c:pt idx="45">
                  <c:v>10 PM</c:v>
                </c:pt>
                <c:pt idx="46">
                  <c:v>1 AM
18-Oct</c:v>
                </c:pt>
                <c:pt idx="47">
                  <c:v>5 PM</c:v>
                </c:pt>
                <c:pt idx="48">
                  <c:v>6 PM</c:v>
                </c:pt>
                <c:pt idx="49">
                  <c:v>4 AM
19-Oct</c:v>
                </c:pt>
                <c:pt idx="50">
                  <c:v>8 AM</c:v>
                </c:pt>
                <c:pt idx="51">
                  <c:v>1 AM
21-Oct</c:v>
                </c:pt>
                <c:pt idx="52">
                  <c:v>8 AM</c:v>
                </c:pt>
                <c:pt idx="53">
                  <c:v>9 AM</c:v>
                </c:pt>
                <c:pt idx="54">
                  <c:v>10 AM</c:v>
                </c:pt>
              </c:strCache>
            </c:strRef>
          </c:cat>
          <c:val>
            <c:numRef>
              <c:f>'Time Series'!$B$26:$B$96</c:f>
              <c:numCache>
                <c:formatCode>General</c:formatCode>
                <c:ptCount val="55"/>
                <c:pt idx="0">
                  <c:v>1</c:v>
                </c:pt>
                <c:pt idx="1">
                  <c:v>1</c:v>
                </c:pt>
                <c:pt idx="2">
                  <c:v>1</c:v>
                </c:pt>
                <c:pt idx="3">
                  <c:v>1</c:v>
                </c:pt>
                <c:pt idx="4">
                  <c:v>1</c:v>
                </c:pt>
                <c:pt idx="5">
                  <c:v>1</c:v>
                </c:pt>
                <c:pt idx="6">
                  <c:v>1</c:v>
                </c:pt>
                <c:pt idx="7">
                  <c:v>1</c:v>
                </c:pt>
                <c:pt idx="8">
                  <c:v>1</c:v>
                </c:pt>
                <c:pt idx="9">
                  <c:v>2</c:v>
                </c:pt>
                <c:pt idx="10">
                  <c:v>67</c:v>
                </c:pt>
                <c:pt idx="11">
                  <c:v>9</c:v>
                </c:pt>
                <c:pt idx="12">
                  <c:v>1</c:v>
                </c:pt>
                <c:pt idx="13">
                  <c:v>1</c:v>
                </c:pt>
                <c:pt idx="14">
                  <c:v>1</c:v>
                </c:pt>
                <c:pt idx="15">
                  <c:v>1</c:v>
                </c:pt>
                <c:pt idx="16">
                  <c:v>2</c:v>
                </c:pt>
                <c:pt idx="17">
                  <c:v>2</c:v>
                </c:pt>
                <c:pt idx="18">
                  <c:v>2</c:v>
                </c:pt>
                <c:pt idx="19">
                  <c:v>3</c:v>
                </c:pt>
                <c:pt idx="20">
                  <c:v>1</c:v>
                </c:pt>
                <c:pt idx="21">
                  <c:v>3</c:v>
                </c:pt>
                <c:pt idx="22">
                  <c:v>1</c:v>
                </c:pt>
                <c:pt idx="23">
                  <c:v>1</c:v>
                </c:pt>
                <c:pt idx="24">
                  <c:v>1</c:v>
                </c:pt>
                <c:pt idx="25">
                  <c:v>1</c:v>
                </c:pt>
                <c:pt idx="26">
                  <c:v>2</c:v>
                </c:pt>
                <c:pt idx="27">
                  <c:v>1</c:v>
                </c:pt>
                <c:pt idx="28">
                  <c:v>1</c:v>
                </c:pt>
                <c:pt idx="29">
                  <c:v>1</c:v>
                </c:pt>
                <c:pt idx="30">
                  <c:v>1</c:v>
                </c:pt>
                <c:pt idx="31">
                  <c:v>1</c:v>
                </c:pt>
                <c:pt idx="32">
                  <c:v>2</c:v>
                </c:pt>
                <c:pt idx="33">
                  <c:v>1</c:v>
                </c:pt>
                <c:pt idx="34">
                  <c:v>1</c:v>
                </c:pt>
                <c:pt idx="35">
                  <c:v>1</c:v>
                </c:pt>
                <c:pt idx="36">
                  <c:v>1</c:v>
                </c:pt>
                <c:pt idx="37">
                  <c:v>2</c:v>
                </c:pt>
                <c:pt idx="38">
                  <c:v>4</c:v>
                </c:pt>
                <c:pt idx="39">
                  <c:v>2</c:v>
                </c:pt>
                <c:pt idx="40">
                  <c:v>1</c:v>
                </c:pt>
                <c:pt idx="41">
                  <c:v>4</c:v>
                </c:pt>
                <c:pt idx="42">
                  <c:v>71</c:v>
                </c:pt>
                <c:pt idx="43">
                  <c:v>8</c:v>
                </c:pt>
                <c:pt idx="44">
                  <c:v>2</c:v>
                </c:pt>
                <c:pt idx="45">
                  <c:v>1</c:v>
                </c:pt>
                <c:pt idx="46">
                  <c:v>1</c:v>
                </c:pt>
                <c:pt idx="47">
                  <c:v>1</c:v>
                </c:pt>
                <c:pt idx="48">
                  <c:v>1</c:v>
                </c:pt>
                <c:pt idx="49">
                  <c:v>7</c:v>
                </c:pt>
                <c:pt idx="50">
                  <c:v>1</c:v>
                </c:pt>
                <c:pt idx="51">
                  <c:v>1</c:v>
                </c:pt>
                <c:pt idx="52">
                  <c:v>2</c:v>
                </c:pt>
                <c:pt idx="53">
                  <c:v>1</c:v>
                </c:pt>
                <c:pt idx="54">
                  <c:v>1</c:v>
                </c:pt>
              </c:numCache>
            </c:numRef>
          </c:val>
        </c:ser>
        <c:axId val="2741960"/>
        <c:axId val="33041833"/>
      </c:barChart>
      <c:catAx>
        <c:axId val="2741960"/>
        <c:scaling>
          <c:orientation val="minMax"/>
        </c:scaling>
        <c:axPos val="b"/>
        <c:delete val="0"/>
        <c:numFmt formatCode="General" sourceLinked="1"/>
        <c:majorTickMark val="out"/>
        <c:minorTickMark val="none"/>
        <c:tickLblPos val="nextTo"/>
        <c:crossAx val="33041833"/>
        <c:crosses val="autoZero"/>
        <c:auto val="1"/>
        <c:lblOffset val="100"/>
        <c:noMultiLvlLbl val="0"/>
      </c:catAx>
      <c:valAx>
        <c:axId val="33041833"/>
        <c:scaling>
          <c:orientation val="minMax"/>
        </c:scaling>
        <c:axPos val="l"/>
        <c:majorGridlines/>
        <c:delete val="0"/>
        <c:numFmt formatCode="General" sourceLinked="1"/>
        <c:majorTickMark val="out"/>
        <c:minorTickMark val="none"/>
        <c:tickLblPos val="nextTo"/>
        <c:crossAx val="27419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159448"/>
        <c:axId val="52311097"/>
      </c:barChart>
      <c:catAx>
        <c:axId val="151594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11097"/>
        <c:crosses val="autoZero"/>
        <c:auto val="1"/>
        <c:lblOffset val="100"/>
        <c:noMultiLvlLbl val="0"/>
      </c:catAx>
      <c:valAx>
        <c:axId val="5231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59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860310"/>
        <c:axId val="33886399"/>
      </c:barChart>
      <c:catAx>
        <c:axId val="36860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86399"/>
        <c:crosses val="autoZero"/>
        <c:auto val="1"/>
        <c:lblOffset val="100"/>
        <c:noMultiLvlLbl val="0"/>
      </c:catAx>
      <c:valAx>
        <c:axId val="33886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6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804420"/>
        <c:axId val="60844149"/>
      </c:barChart>
      <c:catAx>
        <c:axId val="53804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44149"/>
        <c:crosses val="autoZero"/>
        <c:auto val="1"/>
        <c:lblOffset val="100"/>
        <c:noMultiLvlLbl val="0"/>
      </c:catAx>
      <c:valAx>
        <c:axId val="60844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04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505570"/>
        <c:axId val="42880219"/>
      </c:barChart>
      <c:catAx>
        <c:axId val="205055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880219"/>
        <c:crosses val="autoZero"/>
        <c:auto val="1"/>
        <c:lblOffset val="100"/>
        <c:noMultiLvlLbl val="0"/>
      </c:catAx>
      <c:valAx>
        <c:axId val="4288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556528"/>
        <c:axId val="39525233"/>
      </c:barChart>
      <c:catAx>
        <c:axId val="65556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25233"/>
        <c:crosses val="autoZero"/>
        <c:auto val="1"/>
        <c:lblOffset val="100"/>
        <c:noMultiLvlLbl val="0"/>
      </c:catAx>
      <c:valAx>
        <c:axId val="39525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56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228974"/>
        <c:axId val="37871031"/>
      </c:barChart>
      <c:catAx>
        <c:axId val="622289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71031"/>
        <c:crosses val="autoZero"/>
        <c:auto val="1"/>
        <c:lblOffset val="100"/>
        <c:noMultiLvlLbl val="0"/>
      </c:catAx>
      <c:valAx>
        <c:axId val="37871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431516"/>
        <c:axId val="56600877"/>
      </c:barChart>
      <c:catAx>
        <c:axId val="28431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600877"/>
        <c:crosses val="autoZero"/>
        <c:auto val="1"/>
        <c:lblOffset val="100"/>
        <c:noMultiLvlLbl val="0"/>
      </c:catAx>
      <c:valAx>
        <c:axId val="56600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1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101434"/>
        <c:axId val="24248147"/>
      </c:barChart>
      <c:catAx>
        <c:axId val="30101434"/>
        <c:scaling>
          <c:orientation val="minMax"/>
        </c:scaling>
        <c:axPos val="b"/>
        <c:delete val="1"/>
        <c:majorTickMark val="out"/>
        <c:minorTickMark val="none"/>
        <c:tickLblPos val="none"/>
        <c:crossAx val="24248147"/>
        <c:crosses val="autoZero"/>
        <c:auto val="1"/>
        <c:lblOffset val="100"/>
        <c:noMultiLvlLbl val="0"/>
      </c:catAx>
      <c:valAx>
        <c:axId val="24248147"/>
        <c:scaling>
          <c:orientation val="minMax"/>
        </c:scaling>
        <c:axPos val="l"/>
        <c:delete val="1"/>
        <c:majorTickMark val="out"/>
        <c:minorTickMark val="none"/>
        <c:tickLblPos val="none"/>
        <c:crossAx val="30101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Smith" refreshedVersion="5">
  <cacheSource type="worksheet">
    <worksheetSource ref="A2:BL2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esn"/>
        <s v="esnchat"/>
        <s v="esns innovation"/>
        <s v="innovation esn esnchat"/>
        <m/>
        <s v="esn esnchat cmgr ldinsight"/>
        <s v="wol esn esnchat cmgr community"/>
        <s v="community esn esnchat cmgr wol19"/>
        <s v="community esn esnchat cmgr wol"/>
        <s v="worldvaluesday punc19 wol esnchat esn cmgr pkmchat ldinsight"/>
        <s v="worldvaluesday"/>
        <s v="digital innovation agile esnchat"/>
        <s v="wakelet esnchat"/>
        <s v="communication collaboration esn esnchat"/>
        <s v="digital innovation agile"/>
        <s v="collaboration esnchat socialbiz"/>
        <s v="esnchat esn esnchat esn"/>
        <s v="esnchat esn esn"/>
        <s v="esnchat esnchat esn"/>
        <s v="esnchat esn"/>
        <s v="community esn esnchat"/>
        <s v="community innovation esnchat"/>
        <s v="bradford westyorkshire uk wetherby esnchat wol wolmates"/>
        <s v="bradford westyorkshire uk wetherby"/>
        <s v="esnchat cmgr esn community collaboration comms internalcomms"/>
        <s v="esn cmgr esnchat"/>
        <s v="cmgr esn esnchat"/>
        <s v="esn esnchat"/>
        <s v="cmgr esn cmgr esn usergeneratedcontent curation guide esnchat"/>
        <s v="esnchat knowledgemgr esn esn"/>
        <s v="kmer esn onboarding esnchat"/>
        <s v="esn esn esnchat"/>
        <s v="esn esn cmgr faq esnchat"/>
        <s v="personalkm esnchat"/>
        <s v="workinprogress esnchat"/>
        <s v="cmgrs esnchat"/>
        <s v="wiki esnchat"/>
        <s v="cmgrs"/>
        <s v="nodexl esnchat"/>
        <s v="cmgr esnchat"/>
        <s v="cmgr"/>
        <s v="esn comms socialmedia bodypump esnchat"/>
        <s v="esn cmgrs esnchat"/>
        <s v="esn wol esnchat"/>
        <s v="esn governance esnchat"/>
        <s v="esnchat esnchatuplate"/>
        <s v="esnchat innovation esn"/>
        <s v="innovation esnchat"/>
        <s v="esn innovation cmgr esnchat"/>
        <s v="esnchat esn digitalworkplace innovation"/>
        <s v="mccc2019 esnchat"/>
        <s v="esns esnchat"/>
        <s v="esns wol esnchat"/>
        <s v="wol esnchat"/>
        <s v="esns"/>
        <s v="esnchat esn esn enterprisesocial cmgr"/>
        <s v="esnchat communication collaboration esns wakelet"/>
        <s v="content esn esnchat"/>
        <s v="esns innovation esnchat"/>
        <s v="esnchat esn wakelet"/>
        <s v="employeeengagement swoop collaboration esnchat hrtechconf analytics"/>
        <s v="cmgr esnchat yammer swoopchat"/>
        <s v="swoop employeeengagement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19-10-11T06:08:36.000"/>
        <d v="2019-10-11T17:21:28.000"/>
        <d v="2019-10-14T16:14:13.000"/>
        <d v="2019-10-15T18:48:47.000"/>
        <d v="2019-10-15T21:15:18.000"/>
        <d v="2019-10-11T07:34:07.000"/>
        <d v="2019-10-11T07:33:15.000"/>
        <d v="2019-10-12T13:09:36.000"/>
        <d v="2019-10-15T06:42:25.000"/>
        <d v="2019-10-15T08:15:16.000"/>
        <d v="2019-10-15T15:58:30.000"/>
        <d v="2019-10-16T15:40:45.000"/>
        <d v="2019-10-16T16:03:13.000"/>
        <d v="2019-10-16T18:56:25.000"/>
        <d v="2019-10-16T19:02:49.000"/>
        <d v="2019-10-16T19:26:30.000"/>
        <d v="2019-10-17T14:51:59.000"/>
        <d v="2019-10-17T14:53:01.000"/>
        <d v="2019-10-11T17:22:02.000"/>
        <d v="2019-10-08T12:01:03.000"/>
        <d v="2019-10-09T14:52:53.000"/>
        <d v="2019-10-11T19:42:50.000"/>
        <d v="2019-10-14T21:13:38.000"/>
        <d v="2019-10-17T15:03:13.000"/>
        <d v="2019-10-08T04:53:37.000"/>
        <d v="2019-10-07T21:27:10.000"/>
        <d v="2019-10-08T11:04:11.000"/>
        <d v="2019-10-09T15:05:50.000"/>
        <d v="2019-10-17T14:40:09.000"/>
        <d v="2019-10-11T19:37:36.000"/>
        <d v="2019-10-17T15:54:43.000"/>
        <d v="2019-10-10T14:00:00.000"/>
        <d v="2019-10-10T18:00:01.000"/>
        <d v="2019-10-17T14:00:01.000"/>
        <d v="2019-10-17T18:00:00.000"/>
        <d v="2019-10-10T19:11:40.000"/>
        <d v="2019-10-10T19:03:47.000"/>
        <d v="2019-10-14T19:50:55.000"/>
        <d v="2019-10-17T18:42:31.000"/>
        <d v="2019-10-17T18:51:57.000"/>
        <d v="2019-10-17T18:48:45.000"/>
        <d v="2019-10-17T18:55:13.000"/>
        <d v="2019-10-17T18:53:47.000"/>
        <d v="2019-10-17T18:54:52.000"/>
        <d v="2019-10-17T19:02:04.000"/>
        <d v="2019-10-10T18:43:07.000"/>
        <d v="2019-10-10T18:52:04.000"/>
        <d v="2019-10-10T18:44:38.000"/>
        <d v="2019-10-09T11:24:41.000"/>
        <d v="2019-10-10T18:46:09.000"/>
        <d v="2019-10-10T18:48:15.000"/>
        <d v="2019-10-10T18:50:14.000"/>
        <d v="2019-10-10T18:54:46.000"/>
        <d v="2019-10-10T18:57:18.000"/>
        <d v="2019-10-10T19:01:29.000"/>
        <d v="2019-10-10T19:02:36.000"/>
        <d v="2019-10-10T19:06:16.000"/>
        <d v="2019-10-10T20:07:35.000"/>
        <d v="2019-10-14T11:34:38.000"/>
        <d v="2019-10-10T18:58:46.000"/>
        <d v="2019-10-10T19:10:08.000"/>
        <d v="2019-10-10T18:39:13.000"/>
        <d v="2019-10-10T18:46:58.000"/>
        <d v="2019-10-10T18:52:56.000"/>
        <d v="2019-10-10T16:45:57.000"/>
        <d v="2019-10-10T18:05:08.000"/>
        <d v="2019-10-10T18:06:07.000"/>
        <d v="2019-10-10T18:12:25.000"/>
        <d v="2019-10-10T18:14:30.000"/>
        <d v="2019-10-10T18:16:21.000"/>
        <d v="2019-10-10T18:16:45.000"/>
        <d v="2019-10-10T18:16:57.000"/>
        <d v="2019-10-10T18:21:40.000"/>
        <d v="2019-10-10T18:23:47.000"/>
        <d v="2019-10-10T18:30:06.000"/>
        <d v="2019-10-10T18:34:02.000"/>
        <d v="2019-10-10T18:43:03.000"/>
        <d v="2019-10-10T18:50:07.000"/>
        <d v="2019-10-10T18:50:54.000"/>
        <d v="2019-10-10T18:52:41.000"/>
        <d v="2019-10-10T18:53:38.000"/>
        <d v="2019-10-10T19:01:00.000"/>
        <d v="2019-10-15T18:23:12.000"/>
        <d v="2019-10-10T18:01:00.000"/>
        <d v="2019-10-17T18:01:00.000"/>
        <d v="2019-10-10T18:46:15.000"/>
        <d v="2019-10-10T18:49:31.000"/>
        <d v="2019-10-10T18:02:53.000"/>
        <d v="2019-10-10T18:27:52.000"/>
        <d v="2019-10-10T19:07:30.000"/>
        <d v="2019-10-10T18:48:25.000"/>
        <d v="2019-10-17T18:46:31.000"/>
        <d v="2019-10-17T19:40:25.000"/>
        <d v="2019-10-10T18:09:52.000"/>
        <d v="2019-10-10T18:10:29.000"/>
        <d v="2019-10-15T00:08:12.000"/>
        <d v="2019-10-11T03:37:36.000"/>
        <d v="2019-10-18T01:29:59.000"/>
        <d v="2019-10-18T18:15:23.000"/>
        <d v="2019-10-10T18:04:15.000"/>
        <d v="2019-10-10T18:08:33.000"/>
        <d v="2019-10-10T18:18:50.000"/>
        <d v="2019-10-10T18:22:24.000"/>
        <d v="2019-10-10T18:31:07.000"/>
        <d v="2019-10-10T18:55:10.000"/>
        <d v="2019-10-15T00:06:00.000"/>
        <d v="2019-10-10T18:56:18.000"/>
        <d v="2019-10-11T02:09:25.000"/>
        <d v="2019-10-12T12:52:41.000"/>
        <d v="2019-10-12T12:56:10.000"/>
        <d v="2019-10-10T18:09:01.000"/>
        <d v="2019-10-10T18:14:26.000"/>
        <d v="2019-10-10T18:30:55.000"/>
        <d v="2019-10-10T18:39:45.000"/>
        <d v="2019-10-10T18:53:14.000"/>
        <d v="2019-10-10T18:57:45.000"/>
        <d v="2019-10-14T11:31:40.000"/>
        <d v="2019-10-17T18:19:16.000"/>
        <d v="2019-10-17T19:37:21.000"/>
        <d v="2019-10-12T12:56:32.000"/>
        <d v="2019-10-17T17:32:53.000"/>
        <d v="2019-10-17T17:34:29.000"/>
        <d v="2019-10-17T18:03:15.000"/>
        <d v="2019-10-17T18:05:19.000"/>
        <d v="2019-10-17T18:05:42.000"/>
        <d v="2019-10-17T18:07:24.000"/>
        <d v="2019-10-17T18:17:43.000"/>
        <d v="2019-10-17T18:19:06.000"/>
        <d v="2019-10-17T18:27:06.000"/>
        <d v="2019-10-17T18:29:06.000"/>
        <d v="2019-10-17T18:30:31.000"/>
        <d v="2019-10-17T18:35:03.000"/>
        <d v="2019-10-17T18:35:25.000"/>
        <d v="2019-10-17T18:38:57.000"/>
        <d v="2019-10-17T18:40:29.000"/>
        <d v="2019-10-17T18:47:11.000"/>
        <d v="2019-10-17T18:47:16.000"/>
        <d v="2019-10-17T18:48:37.000"/>
        <d v="2019-10-17T18:53:11.000"/>
        <d v="2019-10-17T18:55:35.000"/>
        <d v="2019-10-17T18:57:46.000"/>
        <d v="2019-10-17T19:00:31.000"/>
        <d v="2019-10-17T18:21:33.000"/>
        <d v="2019-10-17T18:32:08.000"/>
        <d v="2019-10-17T18:50:21.000"/>
        <d v="2019-10-19T04:13:15.000"/>
        <d v="2019-10-17T18:34:15.000"/>
        <d v="2019-10-17T19:01:37.000"/>
        <d v="2019-10-17T16:31:15.000"/>
        <d v="2019-10-17T18:04:38.000"/>
        <d v="2019-10-17T18:08:44.000"/>
        <d v="2019-10-17T18:11:26.000"/>
        <d v="2019-10-17T18:14:38.000"/>
        <d v="2019-10-17T18:18:01.000"/>
        <d v="2019-10-17T18:19:49.000"/>
        <d v="2019-10-17T18:25:10.000"/>
        <d v="2019-10-17T18:28:19.000"/>
        <d v="2019-10-17T18:30:03.000"/>
        <d v="2019-10-17T18:33:56.000"/>
        <d v="2019-10-17T18:39:24.000"/>
        <d v="2019-10-17T18:40:42.000"/>
        <d v="2019-10-17T18:45:14.000"/>
        <d v="2019-10-17T18:58:24.000"/>
        <d v="2019-10-17T19:00:21.000"/>
        <d v="2019-10-17T19:04:12.000"/>
        <d v="2019-10-19T04:11:43.000"/>
        <d v="2019-10-19T04:11:57.000"/>
        <d v="2019-10-19T04:14:17.000"/>
        <d v="2019-10-19T04:14:50.000"/>
        <d v="2019-10-14T12:45:16.000"/>
        <d v="2019-10-17T18:04:21.000"/>
        <d v="2019-10-17T18:08:05.000"/>
        <d v="2019-10-17T18:12:45.000"/>
        <d v="2019-10-17T18:18:14.000"/>
        <d v="2019-10-17T18:22:06.000"/>
        <d v="2019-10-17T18:27:10.000"/>
        <d v="2019-10-17T18:45:32.000"/>
        <d v="2019-10-19T04:15:02.000"/>
        <d v="2019-10-17T22:30:39.000"/>
        <d v="2019-10-19T04:11:21.000"/>
        <d v="2019-10-15T03:23:49.000"/>
        <d v="2019-10-10T17:30:00.000"/>
        <d v="2019-10-10T17:58:00.000"/>
        <d v="2019-10-10T18:00:00.000"/>
        <d v="2019-10-10T18:02:00.000"/>
        <d v="2019-10-10T18:04:00.000"/>
        <d v="2019-10-10T18:05:00.000"/>
        <d v="2019-10-10T18:13:00.000"/>
        <d v="2019-10-10T18:14:00.000"/>
        <d v="2019-10-10T18:22:00.000"/>
        <d v="2019-10-10T18:23:00.000"/>
        <d v="2019-10-10T18:31:00.000"/>
        <d v="2019-10-10T18:32:00.000"/>
        <d v="2019-10-10T18:40:00.000"/>
        <d v="2019-10-10T18:41:00.000"/>
        <d v="2019-10-10T18:49:00.000"/>
        <d v="2019-10-10T18:50:00.000"/>
        <d v="2019-10-10T18:56:00.000"/>
        <d v="2019-10-10T19:00:00.000"/>
        <d v="2019-10-14T11:29:53.000"/>
        <d v="2019-10-17T17:30:00.000"/>
        <d v="2019-10-17T17:58:00.000"/>
        <d v="2019-10-17T18:02:00.000"/>
        <d v="2019-10-17T18:04:00.000"/>
        <d v="2019-10-17T18:05:00.000"/>
        <d v="2019-10-17T18:13:00.000"/>
        <d v="2019-10-17T18:14:00.000"/>
        <d v="2019-10-17T18:22:00.000"/>
        <d v="2019-10-17T18:23:00.000"/>
        <d v="2019-10-17T18:31:00.000"/>
        <d v="2019-10-17T18:32:00.000"/>
        <d v="2019-10-17T18:40:00.000"/>
        <d v="2019-10-17T18:41:00.000"/>
        <d v="2019-10-17T18:49:00.000"/>
        <d v="2019-10-17T18:50:00.000"/>
        <d v="2019-10-17T18:56:00.000"/>
        <d v="2019-10-17T19:00:00.000"/>
        <d v="2019-10-19T08:34:18.000"/>
        <d v="2019-10-15T07:06:27.000"/>
        <d v="2019-10-17T18:02:07.000"/>
        <d v="2019-10-17T21:52:59.000"/>
        <d v="2019-10-21T08:22:07.000"/>
        <d v="2019-10-17T21:53:06.000"/>
        <d v="2019-10-18T17:03:52.000"/>
        <d v="2019-10-21T08:48:17.000"/>
        <d v="2019-10-21T01:14:17.000"/>
        <d v="2019-10-21T09:21:52.000"/>
        <d v="2019-10-21T10:13:51.000"/>
      </sharedItems>
      <fieldGroup par="66" base="22">
        <rangePr groupBy="hours" autoEnd="1" autoStart="1" startDate="2019-10-07T21:27:10.000" endDate="2019-10-21T10:13:51.000"/>
        <groupItems count="26">
          <s v="&lt;10/7/2019"/>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7T21:27:10.000" endDate="2019-10-21T10:13:51.000"/>
        <groupItems count="368">
          <s v="&lt;10/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9-10-07T21:27:10.000" endDate="2019-10-21T10:13:51.000"/>
        <groupItems count="14">
          <s v="&lt;10/7/2019"/>
          <s v="Jan"/>
          <s v="Feb"/>
          <s v="Mar"/>
          <s v="Apr"/>
          <s v="May"/>
          <s v="Jun"/>
          <s v="Jul"/>
          <s v="Aug"/>
          <s v="Sep"/>
          <s v="Oct"/>
          <s v="Nov"/>
          <s v="Dec"/>
          <s v="&gt;10/21/2019"/>
        </groupItems>
      </fieldGroup>
    </cacheField>
    <cacheField name="Years" databaseField="0">
      <sharedItems containsMixedTypes="0" count="0"/>
      <fieldGroup base="22">
        <rangePr groupBy="years" autoEnd="1" autoStart="1" startDate="2019-10-07T21:27:10.000" endDate="2019-10-21T10:13:51.000"/>
        <groupItems count="3">
          <s v="&lt;10/7/2019"/>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muhawia"/>
    <s v="ritazonius"/>
    <m/>
    <m/>
    <m/>
    <m/>
    <m/>
    <m/>
    <m/>
    <m/>
    <s v="No"/>
    <n v="3"/>
    <m/>
    <m/>
    <x v="0"/>
    <d v="2019-10-11T06:08:36.000"/>
    <s v="RT @RitaZonius: Not a final list, but I'd cover: purpose and how the #ESN fits in the organisation alongside other tools; overall #governan…"/>
    <m/>
    <m/>
    <x v="0"/>
    <m/>
    <s v="http://pbs.twimg.com/profile_images/1134266047/E123_normal.jpg"/>
    <x v="0"/>
    <s v="https://twitter.com/#!/muhawia/status/1182538469102501888"/>
    <m/>
    <m/>
    <s v="1182538469102501888"/>
    <m/>
    <b v="0"/>
    <n v="0"/>
    <s v=""/>
    <b v="1"/>
    <s v="en"/>
    <m/>
    <s v="1182363164366778370"/>
    <b v="0"/>
    <n v="2"/>
    <s v="1182368506811043840"/>
    <s v="Twitter for Android"/>
    <b v="0"/>
    <s v="1182368506811043840"/>
    <s v="Tweet"/>
    <n v="0"/>
    <n v="0"/>
    <m/>
    <m/>
    <m/>
    <m/>
    <m/>
    <m/>
    <m/>
    <m/>
    <n v="1"/>
    <s v="2"/>
    <s v="2"/>
    <n v="0"/>
    <n v="0"/>
    <n v="0"/>
    <n v="0"/>
    <n v="0"/>
    <n v="0"/>
    <n v="23"/>
    <n v="100"/>
    <n v="23"/>
  </r>
  <r>
    <s v="jennifercreinin"/>
    <s v="wakelet"/>
    <m/>
    <m/>
    <m/>
    <m/>
    <m/>
    <m/>
    <m/>
    <m/>
    <s v="No"/>
    <n v="4"/>
    <m/>
    <m/>
    <x v="0"/>
    <d v="2019-10-11T17:21:28.000"/>
    <s v="Check this out on Wakelet - #ESNchat 10/10/2019: Building your ESN Playbook https://t.co/JMVPwsIpeq via @wakelet"/>
    <s v="https://wakelet.com/wake/36d1dfe4-b885-4478-bf6f-5e0ff875c4c8"/>
    <s v="wakelet.com"/>
    <x v="1"/>
    <m/>
    <s v="http://pbs.twimg.com/profile_images/989588220345106432/LJSFf4dE_normal.jpg"/>
    <x v="1"/>
    <s v="https://twitter.com/#!/jennifercreinin/status/1182707804164935680"/>
    <m/>
    <m/>
    <s v="1182707804164935680"/>
    <m/>
    <b v="0"/>
    <n v="1"/>
    <s v=""/>
    <b v="0"/>
    <s v="en"/>
    <m/>
    <s v=""/>
    <b v="0"/>
    <n v="0"/>
    <s v=""/>
    <s v="Twitter Web Client"/>
    <b v="0"/>
    <s v="1182707804164935680"/>
    <s v="Tweet"/>
    <n v="0"/>
    <n v="0"/>
    <m/>
    <m/>
    <m/>
    <m/>
    <m/>
    <m/>
    <m/>
    <m/>
    <n v="1"/>
    <s v="2"/>
    <s v="2"/>
    <n v="0"/>
    <n v="0"/>
    <n v="0"/>
    <n v="0"/>
    <n v="0"/>
    <n v="0"/>
    <n v="15"/>
    <n v="100"/>
    <n v="15"/>
  </r>
  <r>
    <s v="sharonlinapearc"/>
    <s v="esnchat"/>
    <m/>
    <m/>
    <m/>
    <m/>
    <m/>
    <m/>
    <m/>
    <m/>
    <s v="No"/>
    <n v="5"/>
    <m/>
    <m/>
    <x v="0"/>
    <d v="2019-10-14T16:14:13.000"/>
    <s v="RT @ESNchat: We know #ESNs can help solve problems and surface good ideas, but can they be used to drive #innovation? Let’s discuss this Th…"/>
    <m/>
    <m/>
    <x v="2"/>
    <m/>
    <s v="http://pbs.twimg.com/profile_images/844273943469080576/5L5Czks-_normal.jpg"/>
    <x v="2"/>
    <s v="https://twitter.com/#!/sharonlinapearc/status/1183778041249632257"/>
    <m/>
    <m/>
    <s v="1183778041249632257"/>
    <m/>
    <b v="0"/>
    <n v="0"/>
    <s v=""/>
    <b v="0"/>
    <s v="en"/>
    <m/>
    <s v=""/>
    <b v="0"/>
    <n v="9"/>
    <s v="1183706489531187200"/>
    <s v="Twitter Web App"/>
    <b v="0"/>
    <s v="1183706489531187200"/>
    <s v="Tweet"/>
    <n v="0"/>
    <n v="0"/>
    <m/>
    <m/>
    <m/>
    <m/>
    <m/>
    <m/>
    <m/>
    <m/>
    <n v="1"/>
    <s v="3"/>
    <s v="3"/>
    <n v="2"/>
    <n v="7.6923076923076925"/>
    <n v="1"/>
    <n v="3.8461538461538463"/>
    <n v="0"/>
    <n v="0"/>
    <n v="23"/>
    <n v="88.46153846153847"/>
    <n v="26"/>
  </r>
  <r>
    <s v="stefboettcher"/>
    <s v="esnchat"/>
    <m/>
    <m/>
    <m/>
    <m/>
    <m/>
    <m/>
    <m/>
    <m/>
    <s v="No"/>
    <n v="6"/>
    <m/>
    <m/>
    <x v="0"/>
    <d v="2019-10-15T18:48:47.000"/>
    <s v="RT @ESNchat: We know #ESNs can help solve problems and surface good ideas, but can they be used to drive #innovation? Let’s discuss this Th…"/>
    <m/>
    <m/>
    <x v="2"/>
    <m/>
    <s v="http://pbs.twimg.com/profile_images/1126469294387335168/JJ8JEC-t_normal.png"/>
    <x v="3"/>
    <s v="https://twitter.com/#!/stefboettcher/status/1184179328353013762"/>
    <m/>
    <m/>
    <s v="1184179328353013762"/>
    <m/>
    <b v="0"/>
    <n v="0"/>
    <s v=""/>
    <b v="0"/>
    <s v="en"/>
    <m/>
    <s v=""/>
    <b v="0"/>
    <n v="11"/>
    <s v="1183706489531187200"/>
    <s v="Twitter Web App"/>
    <b v="0"/>
    <s v="1183706489531187200"/>
    <s v="Tweet"/>
    <n v="0"/>
    <n v="0"/>
    <m/>
    <m/>
    <m/>
    <m/>
    <m/>
    <m/>
    <m/>
    <m/>
    <n v="1"/>
    <s v="3"/>
    <s v="3"/>
    <n v="2"/>
    <n v="7.6923076923076925"/>
    <n v="1"/>
    <n v="3.8461538461538463"/>
    <n v="0"/>
    <n v="0"/>
    <n v="23"/>
    <n v="88.46153846153847"/>
    <n v="26"/>
  </r>
  <r>
    <s v="jhonig1"/>
    <s v="jhonig1"/>
    <m/>
    <m/>
    <m/>
    <m/>
    <m/>
    <m/>
    <m/>
    <m/>
    <s v="No"/>
    <n v="7"/>
    <m/>
    <m/>
    <x v="1"/>
    <d v="2019-10-15T21:15:18.000"/>
    <s v="Check out #innovation and your #ESN on #ESNchat Thursday at 2ET on Twitter. https://t.co/Rd1lR4OwHH"/>
    <s v="https://twitter.com/ESNchat/status/1183706489531187200"/>
    <s v="twitter.com"/>
    <x v="3"/>
    <m/>
    <s v="http://pbs.twimg.com/profile_images/672411689485144064/GkMlclmx_normal.jpg"/>
    <x v="4"/>
    <s v="https://twitter.com/#!/jhonig1/status/1184216201221885954"/>
    <m/>
    <m/>
    <s v="1184216201221885954"/>
    <m/>
    <b v="0"/>
    <n v="0"/>
    <s v=""/>
    <b v="1"/>
    <s v="en"/>
    <m/>
    <s v="1183706489531187200"/>
    <b v="0"/>
    <n v="0"/>
    <s v=""/>
    <s v="TweetDeck"/>
    <b v="0"/>
    <s v="1184216201221885954"/>
    <s v="Tweet"/>
    <n v="0"/>
    <n v="0"/>
    <m/>
    <m/>
    <m/>
    <m/>
    <m/>
    <m/>
    <m/>
    <m/>
    <n v="1"/>
    <s v="6"/>
    <s v="6"/>
    <n v="1"/>
    <n v="7.6923076923076925"/>
    <n v="0"/>
    <n v="0"/>
    <n v="0"/>
    <n v="0"/>
    <n v="12"/>
    <n v="92.3076923076923"/>
    <n v="13"/>
  </r>
  <r>
    <s v="lndconnect"/>
    <s v="sukhpabial"/>
    <m/>
    <m/>
    <m/>
    <m/>
    <m/>
    <m/>
    <m/>
    <m/>
    <s v="No"/>
    <n v="8"/>
    <m/>
    <m/>
    <x v="0"/>
    <d v="2019-10-11T07:34:07.000"/>
    <s v="RT @srjf: @sukhpabial @LnDConnect and what does it say about the culture of an organisation if policies dictate that certain topics are off…"/>
    <m/>
    <m/>
    <x v="4"/>
    <m/>
    <s v="http://pbs.twimg.com/profile_images/1899733959/L_D_Logo_2_normal.jpg"/>
    <x v="5"/>
    <s v="https://twitter.com/#!/lndconnect/status/1182559989749223424"/>
    <m/>
    <m/>
    <s v="1182559989749223424"/>
    <m/>
    <b v="0"/>
    <n v="0"/>
    <s v=""/>
    <b v="0"/>
    <s v="en"/>
    <m/>
    <s v=""/>
    <b v="0"/>
    <n v="1"/>
    <s v="1182559775210508293"/>
    <s v="Twitter Web App"/>
    <b v="0"/>
    <s v="1182559775210508293"/>
    <s v="Tweet"/>
    <n v="0"/>
    <n v="0"/>
    <m/>
    <m/>
    <m/>
    <m/>
    <m/>
    <m/>
    <m/>
    <m/>
    <n v="1"/>
    <s v="1"/>
    <s v="1"/>
    <m/>
    <m/>
    <m/>
    <m/>
    <m/>
    <m/>
    <m/>
    <m/>
    <m/>
  </r>
  <r>
    <s v="srjf"/>
    <s v="lndconnect"/>
    <m/>
    <m/>
    <m/>
    <m/>
    <m/>
    <m/>
    <m/>
    <m/>
    <s v="Yes"/>
    <n v="10"/>
    <m/>
    <m/>
    <x v="0"/>
    <d v="2019-10-11T07:33:15.000"/>
    <s v="@sukhpabial @LnDConnect and what does it say about the culture of an organisation if policies dictate that certain topics are off-limits for discussion e.g. in groups on enterprise social networks #esn #esnchat #cmgr #LDinsight"/>
    <m/>
    <m/>
    <x v="5"/>
    <m/>
    <s v="http://pbs.twimg.com/profile_images/993157375241674753/53dz3TL3_normal.jpg"/>
    <x v="6"/>
    <s v="https://twitter.com/#!/srjf/status/1182559775210508293"/>
    <m/>
    <m/>
    <s v="1182559775210508293"/>
    <s v="1182555321123901440"/>
    <b v="0"/>
    <n v="2"/>
    <s v="83215347"/>
    <b v="0"/>
    <s v="en"/>
    <m/>
    <s v=""/>
    <b v="0"/>
    <n v="1"/>
    <s v=""/>
    <s v="Twitter Web App"/>
    <b v="0"/>
    <s v="1182555321123901440"/>
    <s v="Tweet"/>
    <n v="0"/>
    <n v="0"/>
    <m/>
    <m/>
    <m/>
    <m/>
    <m/>
    <m/>
    <m/>
    <m/>
    <n v="1"/>
    <s v="1"/>
    <s v="1"/>
    <m/>
    <m/>
    <m/>
    <m/>
    <m/>
    <m/>
    <m/>
    <m/>
    <m/>
  </r>
  <r>
    <s v="srjf"/>
    <s v="fabrider"/>
    <m/>
    <m/>
    <m/>
    <m/>
    <m/>
    <m/>
    <m/>
    <m/>
    <s v="No"/>
    <n v="12"/>
    <m/>
    <m/>
    <x v="0"/>
    <d v="2019-10-12T13:09:36.000"/>
    <s v="@JeffKRoss @danieldekay @sorokti @rhappe community: my definition_x000a_https://t.co/ivuGLZP3DP_x000a_article comparing communities of practice with networks_x000a_https://t.co/v1uAibZ24E_x000a_#wol #esn #esnchat #cmgr #community _x000a_@WorkplaceByFb_x000a_cc @hjarche @ericakuhl @JeffMerrell @scottmoore @alanlepo @pleonardi1 @wvosch1 @jamileh @FabRider"/>
    <s v="http://srjf.blogspot.com/2019/10/my-definition-of-community.html https://wenger-trayner.com/resources/communities-versus-networks/"/>
    <s v="blogspot.com wenger-trayner.com"/>
    <x v="6"/>
    <m/>
    <s v="http://pbs.twimg.com/profile_images/993157375241674753/53dz3TL3_normal.jpg"/>
    <x v="7"/>
    <s v="https://twitter.com/#!/srjf/status/1183006804864851968"/>
    <m/>
    <m/>
    <s v="1183006804864851968"/>
    <s v="1182986127764086784"/>
    <b v="0"/>
    <n v="2"/>
    <s v="21363868"/>
    <b v="0"/>
    <s v="en"/>
    <m/>
    <s v=""/>
    <b v="0"/>
    <n v="0"/>
    <s v=""/>
    <s v="Twitter Web App"/>
    <b v="0"/>
    <s v="1182986127764086784"/>
    <s v="Tweet"/>
    <n v="0"/>
    <n v="0"/>
    <m/>
    <m/>
    <m/>
    <m/>
    <m/>
    <m/>
    <m/>
    <m/>
    <n v="1"/>
    <s v="1"/>
    <s v="1"/>
    <m/>
    <m/>
    <m/>
    <m/>
    <m/>
    <m/>
    <m/>
    <m/>
    <m/>
  </r>
  <r>
    <s v="danieldekay"/>
    <s v="esnchat"/>
    <m/>
    <m/>
    <m/>
    <m/>
    <m/>
    <m/>
    <m/>
    <m/>
    <s v="No"/>
    <n v="22"/>
    <m/>
    <m/>
    <x v="2"/>
    <d v="2019-10-15T06:42:25.000"/>
    <s v="@ESNchat What’s the best way to actually consume aka read and digest an #esnchat?"/>
    <m/>
    <m/>
    <x v="1"/>
    <m/>
    <s v="http://pbs.twimg.com/profile_images/725086769121775617/x69C43cc_normal.jpg"/>
    <x v="8"/>
    <s v="https://twitter.com/#!/danieldekay/status/1183996534154768384"/>
    <m/>
    <m/>
    <s v="1183996534154768384"/>
    <m/>
    <b v="0"/>
    <n v="0"/>
    <s v="1608010104"/>
    <b v="0"/>
    <s v="en"/>
    <m/>
    <s v=""/>
    <b v="0"/>
    <n v="0"/>
    <s v=""/>
    <s v="Tweetbot for iΟS"/>
    <b v="0"/>
    <s v="1183996534154768384"/>
    <s v="Tweet"/>
    <n v="0"/>
    <n v="0"/>
    <m/>
    <m/>
    <m/>
    <m/>
    <m/>
    <m/>
    <m/>
    <m/>
    <n v="1"/>
    <s v="1"/>
    <s v="3"/>
    <n v="1"/>
    <n v="6.666666666666667"/>
    <n v="0"/>
    <n v="0"/>
    <n v="0"/>
    <n v="0"/>
    <n v="14"/>
    <n v="93.33333333333333"/>
    <n v="15"/>
  </r>
  <r>
    <s v="srjf"/>
    <s v="gapingvoid"/>
    <m/>
    <m/>
    <m/>
    <m/>
    <m/>
    <m/>
    <m/>
    <m/>
    <s v="No"/>
    <n v="24"/>
    <m/>
    <m/>
    <x v="0"/>
    <d v="2019-10-15T08:15:16.000"/>
    <s v="&quot;we are a community inside an organisation&quot; @gapingvoid_x000a_#Community #ESN #ESNchat #CMgr #WOL19_x000a_https://t.co/sX2AlVZabQ"/>
    <s v="https://mailchi.mp/gapingvoid/maybe-too-mammoth"/>
    <s v="mailchi.mp"/>
    <x v="7"/>
    <m/>
    <s v="http://pbs.twimg.com/profile_images/993157375241674753/53dz3TL3_normal.jpg"/>
    <x v="9"/>
    <s v="https://twitter.com/#!/srjf/status/1184019896478453761"/>
    <m/>
    <m/>
    <s v="1184019896478453761"/>
    <m/>
    <b v="0"/>
    <n v="1"/>
    <s v=""/>
    <b v="0"/>
    <s v="en"/>
    <m/>
    <s v=""/>
    <b v="0"/>
    <n v="0"/>
    <s v=""/>
    <s v="Twitter Web App"/>
    <b v="0"/>
    <s v="1184019896478453761"/>
    <s v="Tweet"/>
    <n v="0"/>
    <n v="0"/>
    <m/>
    <m/>
    <m/>
    <m/>
    <m/>
    <m/>
    <m/>
    <m/>
    <n v="2"/>
    <s v="1"/>
    <s v="1"/>
    <n v="0"/>
    <n v="0"/>
    <n v="0"/>
    <n v="0"/>
    <n v="0"/>
    <n v="0"/>
    <n v="13"/>
    <n v="100"/>
    <n v="13"/>
  </r>
  <r>
    <s v="srjf"/>
    <s v="gapingvoid"/>
    <m/>
    <m/>
    <m/>
    <m/>
    <m/>
    <m/>
    <m/>
    <m/>
    <s v="No"/>
    <n v="25"/>
    <m/>
    <m/>
    <x v="0"/>
    <d v="2019-10-15T15:58:30.000"/>
    <s v="&quot;we are a community inside an organisation&quot; _x000a_@gapingvoid_x000a_#Community #ESN #ESNchat #CMgr #WOL _x000a_https://t.co/sX2AlVZabQ"/>
    <s v="https://mailchi.mp/gapingvoid/maybe-too-mammoth"/>
    <s v="mailchi.mp"/>
    <x v="8"/>
    <m/>
    <s v="http://pbs.twimg.com/profile_images/993157375241674753/53dz3TL3_normal.jpg"/>
    <x v="10"/>
    <s v="https://twitter.com/#!/srjf/status/1184136474662522880"/>
    <m/>
    <m/>
    <s v="1184136474662522880"/>
    <m/>
    <b v="0"/>
    <n v="0"/>
    <s v=""/>
    <b v="0"/>
    <s v="en"/>
    <m/>
    <s v=""/>
    <b v="0"/>
    <n v="0"/>
    <s v=""/>
    <s v="Twitter Web App"/>
    <b v="0"/>
    <s v="1184136474662522880"/>
    <s v="Tweet"/>
    <n v="0"/>
    <n v="0"/>
    <m/>
    <m/>
    <m/>
    <m/>
    <m/>
    <m/>
    <m/>
    <m/>
    <n v="2"/>
    <s v="1"/>
    <s v="1"/>
    <n v="0"/>
    <n v="0"/>
    <n v="0"/>
    <n v="0"/>
    <n v="0"/>
    <n v="0"/>
    <n v="13"/>
    <n v="100"/>
    <n v="13"/>
  </r>
  <r>
    <s v="srjf"/>
    <s v="valuesday"/>
    <m/>
    <m/>
    <m/>
    <m/>
    <m/>
    <m/>
    <m/>
    <m/>
    <s v="Yes"/>
    <n v="26"/>
    <m/>
    <m/>
    <x v="0"/>
    <d v="2019-10-16T15:40:45.000"/>
    <s v="tomorrow Thu 17 Oct is #WorldValuesDay with a focus on putting our values into action to benefit our well-being;_x000a_to take part see https://t.co/qObVWCyMwF_x000a_promo https://t.co/ZYxzF0AWQs_x000a_#PUNC19 #WOL #ESNchat #ESN #CMgr #PKMchat #LDinsight @ValuesDay"/>
    <s v="https://www.worldvaluesday.com/tools-and-resources/values-guide-for-individuals/ https://www.youtube.com/watch?v=iQQEmuyinoA&amp;feature=youtu.be"/>
    <s v="worldvaluesday.com youtube.com"/>
    <x v="9"/>
    <m/>
    <s v="http://pbs.twimg.com/profile_images/993157375241674753/53dz3TL3_normal.jpg"/>
    <x v="11"/>
    <s v="https://twitter.com/#!/srjf/status/1184494394591895552"/>
    <m/>
    <m/>
    <s v="1184494394591895552"/>
    <m/>
    <b v="0"/>
    <n v="0"/>
    <s v=""/>
    <b v="0"/>
    <s v="en"/>
    <m/>
    <s v=""/>
    <b v="0"/>
    <n v="0"/>
    <s v=""/>
    <s v="Twitter Web App"/>
    <b v="0"/>
    <s v="1184494394591895552"/>
    <s v="Tweet"/>
    <n v="0"/>
    <n v="0"/>
    <m/>
    <m/>
    <m/>
    <m/>
    <m/>
    <m/>
    <m/>
    <m/>
    <n v="1"/>
    <s v="1"/>
    <s v="1"/>
    <n v="2"/>
    <n v="6.0606060606060606"/>
    <n v="0"/>
    <n v="0"/>
    <n v="0"/>
    <n v="0"/>
    <n v="31"/>
    <n v="93.93939393939394"/>
    <n v="33"/>
  </r>
  <r>
    <s v="valuesday"/>
    <s v="srjf"/>
    <m/>
    <m/>
    <m/>
    <m/>
    <m/>
    <m/>
    <m/>
    <m/>
    <s v="Yes"/>
    <n v="27"/>
    <m/>
    <m/>
    <x v="0"/>
    <d v="2019-10-16T16:03:13.000"/>
    <s v="RT @srjf: tomorrow Thu 17 Oct is #WorldValuesDay with a focus on putting our values into action to benefit our well-being;_x000a_to take part see…"/>
    <m/>
    <m/>
    <x v="10"/>
    <m/>
    <s v="http://pbs.twimg.com/profile_images/747870602342596608/ggm5-Vzx_normal.jpg"/>
    <x v="12"/>
    <s v="https://twitter.com/#!/valuesday/status/1184500048958296064"/>
    <m/>
    <m/>
    <s v="1184500048958296064"/>
    <m/>
    <b v="0"/>
    <n v="0"/>
    <s v=""/>
    <b v="0"/>
    <s v="en"/>
    <m/>
    <s v=""/>
    <b v="0"/>
    <n v="1"/>
    <s v="1184494394591895552"/>
    <s v="Twitter Web App"/>
    <b v="0"/>
    <s v="1184494394591895552"/>
    <s v="Tweet"/>
    <n v="0"/>
    <n v="0"/>
    <m/>
    <m/>
    <m/>
    <m/>
    <m/>
    <m/>
    <m/>
    <m/>
    <n v="1"/>
    <s v="1"/>
    <s v="1"/>
    <n v="2"/>
    <n v="7.6923076923076925"/>
    <n v="0"/>
    <n v="0"/>
    <n v="0"/>
    <n v="0"/>
    <n v="24"/>
    <n v="92.3076923076923"/>
    <n v="26"/>
  </r>
  <r>
    <s v="rainerbartl"/>
    <s v="deloitte"/>
    <m/>
    <m/>
    <m/>
    <m/>
    <m/>
    <m/>
    <m/>
    <m/>
    <s v="No"/>
    <n v="28"/>
    <m/>
    <m/>
    <x v="0"/>
    <d v="2019-10-16T18:56:25.000"/>
    <s v="The 2019 Digital Business Report “Accelerating #Digital #Innovation Inside and Out: #Agile Teams, Ecosystems &amp;amp; Ethics” by @mitsmr &amp;amp; @Deloitte, explores characteristics of innovation in digitally maturing organizations. Good preread for our #ESNchat tomorrow at 2pm ET / 20:00 CET! https://t.co/mWR7CDgWYm"/>
    <s v="https://twitter.com/ESNchat/status/1183706489531187200"/>
    <s v="twitter.com"/>
    <x v="11"/>
    <m/>
    <s v="http://pbs.twimg.com/profile_images/1174811571681464320/I686qIHR_normal.jpg"/>
    <x v="13"/>
    <s v="https://twitter.com/#!/rainerbartl/status/1184543637105008642"/>
    <m/>
    <m/>
    <s v="1184543637105008642"/>
    <m/>
    <b v="0"/>
    <n v="7"/>
    <s v=""/>
    <b v="1"/>
    <s v="en"/>
    <m/>
    <s v="1183706489531187200"/>
    <b v="0"/>
    <n v="1"/>
    <s v=""/>
    <s v="Twitter Web App"/>
    <b v="0"/>
    <s v="1184543637105008642"/>
    <s v="Tweet"/>
    <n v="0"/>
    <n v="0"/>
    <m/>
    <m/>
    <m/>
    <m/>
    <m/>
    <m/>
    <m/>
    <m/>
    <n v="1"/>
    <s v="5"/>
    <s v="5"/>
    <m/>
    <m/>
    <m/>
    <m/>
    <m/>
    <m/>
    <m/>
    <m/>
    <m/>
  </r>
  <r>
    <s v="kolseb"/>
    <s v="deloitte"/>
    <m/>
    <m/>
    <m/>
    <m/>
    <m/>
    <m/>
    <m/>
    <m/>
    <s v="No"/>
    <n v="29"/>
    <m/>
    <m/>
    <x v="0"/>
    <d v="2019-10-16T19:02:49.000"/>
    <s v="@rainerbartl @mitsmr @Deloitte Looking forward to the #ESNChat"/>
    <m/>
    <m/>
    <x v="1"/>
    <m/>
    <s v="http://pbs.twimg.com/profile_images/1176838971533463552/N6o5dzin_normal.jpg"/>
    <x v="14"/>
    <s v="https://twitter.com/#!/kolseb/status/1184545245700247552"/>
    <m/>
    <m/>
    <s v="1184545245700247552"/>
    <s v="1184543637105008642"/>
    <b v="0"/>
    <n v="0"/>
    <s v="80351430"/>
    <b v="0"/>
    <s v="en"/>
    <m/>
    <s v=""/>
    <b v="0"/>
    <n v="0"/>
    <s v=""/>
    <s v="Twitter for iPhone"/>
    <b v="0"/>
    <s v="1184543637105008642"/>
    <s v="Tweet"/>
    <n v="0"/>
    <n v="0"/>
    <m/>
    <m/>
    <m/>
    <m/>
    <m/>
    <m/>
    <m/>
    <m/>
    <n v="1"/>
    <s v="5"/>
    <s v="5"/>
    <m/>
    <m/>
    <m/>
    <m/>
    <m/>
    <m/>
    <m/>
    <m/>
    <m/>
  </r>
  <r>
    <s v="joellegirton"/>
    <s v="esnchat"/>
    <m/>
    <m/>
    <m/>
    <m/>
    <m/>
    <m/>
    <m/>
    <m/>
    <s v="No"/>
    <n v="32"/>
    <m/>
    <m/>
    <x v="0"/>
    <d v="2019-10-16T19:26:30.000"/>
    <s v="RT @ESNchat: We know #ESNs can help solve problems and surface good ideas, but can they be used to drive #innovation? Let’s discuss this Th…"/>
    <m/>
    <m/>
    <x v="2"/>
    <m/>
    <s v="http://pbs.twimg.com/profile_images/460410643179245569/O6G2kJGT_normal.jpeg"/>
    <x v="15"/>
    <s v="https://twitter.com/#!/joellegirton/status/1184551205772480512"/>
    <m/>
    <m/>
    <s v="1184551205772480512"/>
    <m/>
    <b v="0"/>
    <n v="0"/>
    <s v=""/>
    <b v="0"/>
    <s v="en"/>
    <m/>
    <s v=""/>
    <b v="0"/>
    <n v="16"/>
    <s v="1183706489531187200"/>
    <s v="Twitter Web App"/>
    <b v="0"/>
    <s v="1183706489531187200"/>
    <s v="Tweet"/>
    <n v="0"/>
    <n v="0"/>
    <m/>
    <m/>
    <m/>
    <m/>
    <m/>
    <m/>
    <m/>
    <m/>
    <n v="1"/>
    <s v="3"/>
    <s v="3"/>
    <n v="2"/>
    <n v="7.6923076923076925"/>
    <n v="1"/>
    <n v="3.8461538461538463"/>
    <n v="0"/>
    <n v="0"/>
    <n v="23"/>
    <n v="88.46153846153847"/>
    <n v="26"/>
  </r>
  <r>
    <s v="ferdina86443258"/>
    <s v="esnchat"/>
    <m/>
    <m/>
    <m/>
    <m/>
    <m/>
    <m/>
    <m/>
    <m/>
    <s v="No"/>
    <n v="33"/>
    <m/>
    <m/>
    <x v="0"/>
    <d v="2019-10-17T14:51:59.000"/>
    <s v="RT @ESNchat: We know #ESNs can help solve problems and surface good ideas, but can they be used to drive #innovation? Let’s discuss this Th…"/>
    <m/>
    <m/>
    <x v="2"/>
    <m/>
    <s v="http://pbs.twimg.com/profile_images/1184397001716391937/ylWjAJCo_normal.jpg"/>
    <x v="16"/>
    <s v="https://twitter.com/#!/ferdina86443258/status/1184844510423126016"/>
    <m/>
    <m/>
    <s v="1184844510423126016"/>
    <m/>
    <b v="0"/>
    <n v="0"/>
    <s v=""/>
    <b v="0"/>
    <s v="en"/>
    <m/>
    <s v=""/>
    <b v="0"/>
    <n v="16"/>
    <s v="1183706489531187200"/>
    <s v="Twitter for Android"/>
    <b v="0"/>
    <s v="1183706489531187200"/>
    <s v="Tweet"/>
    <n v="0"/>
    <n v="0"/>
    <m/>
    <m/>
    <m/>
    <m/>
    <m/>
    <m/>
    <m/>
    <m/>
    <n v="1"/>
    <s v="3"/>
    <s v="3"/>
    <n v="2"/>
    <n v="7.6923076923076925"/>
    <n v="1"/>
    <n v="3.8461538461538463"/>
    <n v="0"/>
    <n v="0"/>
    <n v="23"/>
    <n v="88.46153846153847"/>
    <n v="26"/>
  </r>
  <r>
    <s v="balanceroman"/>
    <s v="esnchat"/>
    <m/>
    <m/>
    <m/>
    <m/>
    <m/>
    <m/>
    <m/>
    <m/>
    <s v="No"/>
    <n v="34"/>
    <m/>
    <m/>
    <x v="0"/>
    <d v="2019-10-17T14:53:01.000"/>
    <s v="RT @ESNchat: We know #ESNs can help solve problems and surface good ideas, but can they be used to drive #innovation? Let’s discuss this Th…"/>
    <m/>
    <m/>
    <x v="2"/>
    <m/>
    <s v="http://pbs.twimg.com/profile_images/1182589235850858501/ADCsVomE_normal.jpg"/>
    <x v="17"/>
    <s v="https://twitter.com/#!/balanceroman/status/1184844769282920454"/>
    <m/>
    <m/>
    <s v="1184844769282920454"/>
    <m/>
    <b v="0"/>
    <n v="0"/>
    <s v=""/>
    <b v="0"/>
    <s v="en"/>
    <m/>
    <s v=""/>
    <b v="0"/>
    <n v="16"/>
    <s v="1183706489531187200"/>
    <s v="Twitter Web App"/>
    <b v="0"/>
    <s v="1183706489531187200"/>
    <s v="Tweet"/>
    <n v="0"/>
    <n v="0"/>
    <m/>
    <m/>
    <m/>
    <m/>
    <m/>
    <m/>
    <m/>
    <m/>
    <n v="1"/>
    <s v="3"/>
    <s v="3"/>
    <n v="2"/>
    <n v="7.6923076923076925"/>
    <n v="1"/>
    <n v="3.8461538461538463"/>
    <n v="0"/>
    <n v="0"/>
    <n v="23"/>
    <n v="88.46153846153847"/>
    <n v="26"/>
  </r>
  <r>
    <s v="jennifercreinin"/>
    <s v="talentedlearn"/>
    <m/>
    <m/>
    <m/>
    <m/>
    <m/>
    <m/>
    <m/>
    <m/>
    <s v="Yes"/>
    <n v="35"/>
    <m/>
    <m/>
    <x v="2"/>
    <d v="2019-10-11T17:22:02.000"/>
    <s v="@TalentedLearn @techstrasolns @erich13 @ahschlueter @lorilea @RitaZonius @srjf @rainerbartl @ESNchat You’ve been quoted in my #Wakelet collection &quot;#ESNchat 10/10/2019: Building your ESN Playbook&quot;. Check it out: https://t.co/JMVPwt00D0"/>
    <s v="https://wakelet.com/wake/36d1dfe4-b885-4478-bf6f-5e0ff875c4c8"/>
    <s v="wakelet.com"/>
    <x v="12"/>
    <m/>
    <s v="http://pbs.twimg.com/profile_images/989588220345106432/LJSFf4dE_normal.jpg"/>
    <x v="18"/>
    <s v="https://twitter.com/#!/jennifercreinin/status/1182707947111178241"/>
    <m/>
    <m/>
    <s v="1182707947111178241"/>
    <m/>
    <b v="0"/>
    <n v="1"/>
    <s v="2367919621"/>
    <b v="0"/>
    <s v="en"/>
    <m/>
    <s v=""/>
    <b v="0"/>
    <n v="1"/>
    <s v=""/>
    <s v="Wakelet"/>
    <b v="0"/>
    <s v="1182707947111178241"/>
    <s v="Tweet"/>
    <n v="0"/>
    <n v="0"/>
    <m/>
    <m/>
    <m/>
    <m/>
    <m/>
    <m/>
    <m/>
    <m/>
    <n v="1"/>
    <s v="2"/>
    <s v="2"/>
    <m/>
    <m/>
    <m/>
    <m/>
    <m/>
    <m/>
    <m/>
    <m/>
    <m/>
  </r>
  <r>
    <s v="talentedlearn"/>
    <s v="dennis_pearce"/>
    <m/>
    <m/>
    <m/>
    <m/>
    <m/>
    <m/>
    <m/>
    <m/>
    <s v="No"/>
    <n v="36"/>
    <m/>
    <m/>
    <x v="0"/>
    <d v="2019-10-08T12:01:03.000"/>
    <s v="RT @JenniferCreinin: @andikopp2 @JeffKRoss @TheCR @kkruse @JohnLeh @collabital @ahschlueter @techstrasolns @Dennis_Pearce You’ve been quote…"/>
    <m/>
    <m/>
    <x v="4"/>
    <m/>
    <s v="http://pbs.twimg.com/profile_images/877670345657860097/Q4UFgzpn_normal.jpg"/>
    <x v="19"/>
    <s v="https://twitter.com/#!/talentedlearn/status/1181540003102388229"/>
    <m/>
    <m/>
    <s v="1181540003102388229"/>
    <m/>
    <b v="0"/>
    <n v="0"/>
    <s v=""/>
    <b v="0"/>
    <s v="en"/>
    <m/>
    <s v=""/>
    <b v="0"/>
    <n v="3"/>
    <s v="1181320085736173569"/>
    <s v="Twitter Web App"/>
    <b v="0"/>
    <s v="1181320085736173569"/>
    <s v="Tweet"/>
    <n v="0"/>
    <n v="0"/>
    <m/>
    <m/>
    <m/>
    <m/>
    <m/>
    <m/>
    <m/>
    <m/>
    <n v="1"/>
    <s v="2"/>
    <s v="3"/>
    <m/>
    <m/>
    <m/>
    <m/>
    <m/>
    <m/>
    <m/>
    <m/>
    <m/>
  </r>
  <r>
    <s v="talentedlearn"/>
    <s v="jennifercreinin"/>
    <m/>
    <m/>
    <m/>
    <m/>
    <m/>
    <m/>
    <m/>
    <m/>
    <s v="Yes"/>
    <n v="46"/>
    <m/>
    <m/>
    <x v="0"/>
    <d v="2019-10-09T14:52:53.000"/>
    <s v="Excellent chat @JenniferCreinin. Thanks for curating the conversation! #communication #collaboration #ESN #ESNChat https://t.co/jaHpiH4UYX"/>
    <s v="https://twitter.com/JenniferCreinin/status/1181320085736173569"/>
    <s v="twitter.com"/>
    <x v="13"/>
    <m/>
    <s v="http://pbs.twimg.com/profile_images/877670345657860097/Q4UFgzpn_normal.jpg"/>
    <x v="20"/>
    <s v="https://twitter.com/#!/talentedlearn/status/1181945633436884992"/>
    <m/>
    <m/>
    <s v="1181945633436884992"/>
    <m/>
    <b v="0"/>
    <n v="0"/>
    <s v=""/>
    <b v="1"/>
    <s v="en"/>
    <m/>
    <s v="1181320085736173569"/>
    <b v="0"/>
    <n v="0"/>
    <s v=""/>
    <s v="Twitter Web App"/>
    <b v="0"/>
    <s v="1181945633436884992"/>
    <s v="Tweet"/>
    <n v="0"/>
    <n v="0"/>
    <m/>
    <m/>
    <m/>
    <m/>
    <m/>
    <m/>
    <m/>
    <m/>
    <n v="3"/>
    <s v="2"/>
    <s v="2"/>
    <n v="1"/>
    <n v="8.333333333333334"/>
    <n v="0"/>
    <n v="0"/>
    <n v="0"/>
    <n v="0"/>
    <n v="11"/>
    <n v="91.66666666666667"/>
    <n v="12"/>
  </r>
  <r>
    <s v="talentedlearn"/>
    <s v="esnchat"/>
    <m/>
    <m/>
    <m/>
    <m/>
    <m/>
    <m/>
    <m/>
    <m/>
    <s v="No"/>
    <n v="47"/>
    <m/>
    <m/>
    <x v="0"/>
    <d v="2019-10-11T19:42:50.000"/>
    <s v="RT @JenniferCreinin: @TalentedLearn @techstrasolns @erich13 @ahschlueter @lorilea @RitaZonius @srjf @rainerbartl @ESNchat You’ve been quote…"/>
    <m/>
    <m/>
    <x v="4"/>
    <m/>
    <s v="http://pbs.twimg.com/profile_images/877670345657860097/Q4UFgzpn_normal.jpg"/>
    <x v="21"/>
    <s v="https://twitter.com/#!/talentedlearn/status/1182743380553424896"/>
    <m/>
    <m/>
    <s v="1182743380553424896"/>
    <m/>
    <b v="0"/>
    <n v="0"/>
    <s v=""/>
    <b v="0"/>
    <s v="en"/>
    <m/>
    <s v=""/>
    <b v="0"/>
    <n v="1"/>
    <s v="1182707947111178241"/>
    <s v="Twitter Web App"/>
    <b v="0"/>
    <s v="1182707947111178241"/>
    <s v="Tweet"/>
    <n v="0"/>
    <n v="0"/>
    <m/>
    <m/>
    <m/>
    <m/>
    <m/>
    <m/>
    <m/>
    <m/>
    <n v="2"/>
    <s v="2"/>
    <s v="3"/>
    <m/>
    <m/>
    <m/>
    <m/>
    <m/>
    <m/>
    <m/>
    <m/>
    <m/>
  </r>
  <r>
    <s v="talentedlearn"/>
    <s v="esnchat"/>
    <m/>
    <m/>
    <m/>
    <m/>
    <m/>
    <m/>
    <m/>
    <m/>
    <s v="No"/>
    <n v="56"/>
    <m/>
    <m/>
    <x v="0"/>
    <d v="2019-10-14T21:13:38.000"/>
    <s v="RT @ESNchat: We know #ESNs can help solve problems and surface good ideas, but can they be used to drive #innovation? Let’s discuss this Th…"/>
    <m/>
    <m/>
    <x v="2"/>
    <m/>
    <s v="http://pbs.twimg.com/profile_images/877670345657860097/Q4UFgzpn_normal.jpg"/>
    <x v="22"/>
    <s v="https://twitter.com/#!/talentedlearn/status/1183853391547469825"/>
    <m/>
    <m/>
    <s v="1183853391547469825"/>
    <m/>
    <b v="0"/>
    <n v="0"/>
    <s v=""/>
    <b v="0"/>
    <s v="en"/>
    <m/>
    <s v=""/>
    <b v="0"/>
    <n v="9"/>
    <s v="1183706489531187200"/>
    <s v="Twitter Web App"/>
    <b v="0"/>
    <s v="1183706489531187200"/>
    <s v="Tweet"/>
    <n v="0"/>
    <n v="0"/>
    <m/>
    <m/>
    <m/>
    <m/>
    <m/>
    <m/>
    <m/>
    <m/>
    <n v="2"/>
    <s v="2"/>
    <s v="3"/>
    <n v="2"/>
    <n v="7.6923076923076925"/>
    <n v="1"/>
    <n v="3.8461538461538463"/>
    <n v="0"/>
    <n v="0"/>
    <n v="23"/>
    <n v="88.46153846153847"/>
    <n v="26"/>
  </r>
  <r>
    <s v="talentedlearn"/>
    <s v="rainerbartl"/>
    <m/>
    <m/>
    <m/>
    <m/>
    <m/>
    <m/>
    <m/>
    <m/>
    <s v="No"/>
    <n v="57"/>
    <m/>
    <m/>
    <x v="0"/>
    <d v="2019-10-17T15:03:13.000"/>
    <s v="RT @rainerbartl: The 2019 Digital Business Report “Accelerating #Digital #Innovation Inside and Out: #Agile Teams, Ecosystems &amp;amp; Ethics” by…"/>
    <m/>
    <m/>
    <x v="14"/>
    <m/>
    <s v="http://pbs.twimg.com/profile_images/877670345657860097/Q4UFgzpn_normal.jpg"/>
    <x v="23"/>
    <s v="https://twitter.com/#!/talentedlearn/status/1184847339460022272"/>
    <m/>
    <m/>
    <s v="1184847339460022272"/>
    <m/>
    <b v="0"/>
    <n v="0"/>
    <s v=""/>
    <b v="1"/>
    <s v="en"/>
    <m/>
    <s v="1183706489531187200"/>
    <b v="0"/>
    <n v="1"/>
    <s v="1184543637105008642"/>
    <s v="Twitter Web App"/>
    <b v="0"/>
    <s v="1184543637105008642"/>
    <s v="Tweet"/>
    <n v="0"/>
    <n v="0"/>
    <m/>
    <m/>
    <m/>
    <m/>
    <m/>
    <m/>
    <m/>
    <m/>
    <n v="2"/>
    <s v="2"/>
    <s v="5"/>
    <n v="2"/>
    <n v="10.526315789473685"/>
    <n v="0"/>
    <n v="0"/>
    <n v="0"/>
    <n v="0"/>
    <n v="17"/>
    <n v="89.47368421052632"/>
    <n v="19"/>
  </r>
  <r>
    <s v="andikopp2"/>
    <s v="collabital"/>
    <m/>
    <m/>
    <m/>
    <m/>
    <m/>
    <m/>
    <m/>
    <m/>
    <s v="No"/>
    <n v="58"/>
    <m/>
    <m/>
    <x v="0"/>
    <d v="2019-10-08T04:53:37.000"/>
    <s v="RT @JenniferCreinin: @andikopp2 @JeffKRoss @TheCR @kkruse @JohnLeh @collabital @ahschlueter @techstrasolns @Dennis_Pearce You’ve been quote…"/>
    <m/>
    <m/>
    <x v="4"/>
    <m/>
    <s v="http://pbs.twimg.com/profile_images/1180016483969228800/8lJr4sVp_normal.jpg"/>
    <x v="24"/>
    <s v="https://twitter.com/#!/andikopp2/status/1181432435814338560"/>
    <m/>
    <m/>
    <s v="1181432435814338560"/>
    <m/>
    <b v="0"/>
    <n v="0"/>
    <s v=""/>
    <b v="0"/>
    <s v="en"/>
    <m/>
    <s v=""/>
    <b v="0"/>
    <n v="3"/>
    <s v="1181320085736173569"/>
    <s v="Twitter for iPhone"/>
    <b v="0"/>
    <s v="1181320085736173569"/>
    <s v="Tweet"/>
    <n v="0"/>
    <n v="0"/>
    <m/>
    <m/>
    <m/>
    <m/>
    <m/>
    <m/>
    <m/>
    <m/>
    <n v="1"/>
    <s v="2"/>
    <s v="2"/>
    <m/>
    <m/>
    <m/>
    <m/>
    <m/>
    <m/>
    <m/>
    <m/>
    <m/>
  </r>
  <r>
    <s v="jennifercreinin"/>
    <s v="collabital"/>
    <m/>
    <m/>
    <m/>
    <m/>
    <m/>
    <m/>
    <m/>
    <m/>
    <s v="No"/>
    <n v="59"/>
    <m/>
    <m/>
    <x v="0"/>
    <d v="2019-10-07T21:27:10.000"/>
    <s v="@andikopp2 @JeffKRoss @TheCR @kkruse @JohnLeh @collabital @ahschlueter @techstrasolns @Dennis_Pearce You’ve been quoted in my #Wakelet collection &quot;#ESNchat 10/3/2019: Communication, Collaboration, and ESNs. Striking the right balance&quot;. Check it out: https://t.co/0kZhDmhtQE"/>
    <s v="https://wakelet.com/wake/b0d3683d-c7b6-4e6c-a3d0-70c02905ed6d"/>
    <s v="wakelet.com"/>
    <x v="12"/>
    <m/>
    <s v="http://pbs.twimg.com/profile_images/989588220345106432/LJSFf4dE_normal.jpg"/>
    <x v="25"/>
    <s v="https://twitter.com/#!/jennifercreinin/status/1181320085736173569"/>
    <m/>
    <m/>
    <s v="1181320085736173569"/>
    <m/>
    <b v="0"/>
    <n v="5"/>
    <s v="15307206"/>
    <b v="0"/>
    <s v="en"/>
    <m/>
    <s v=""/>
    <b v="0"/>
    <n v="4"/>
    <s v=""/>
    <s v="Wakelet"/>
    <b v="0"/>
    <s v="1181320085736173569"/>
    <s v="Retweet"/>
    <n v="0"/>
    <n v="0"/>
    <m/>
    <m/>
    <m/>
    <m/>
    <m/>
    <m/>
    <m/>
    <m/>
    <n v="1"/>
    <s v="2"/>
    <s v="2"/>
    <m/>
    <m/>
    <m/>
    <m/>
    <m/>
    <m/>
    <m/>
    <m/>
    <m/>
  </r>
  <r>
    <s v="kkruse"/>
    <s v="collabital"/>
    <m/>
    <m/>
    <m/>
    <m/>
    <m/>
    <m/>
    <m/>
    <m/>
    <s v="No"/>
    <n v="60"/>
    <m/>
    <m/>
    <x v="0"/>
    <d v="2019-10-08T11:04:11.000"/>
    <s v="RT @JenniferCreinin: @andikopp2 @JeffKRoss @TheCR @kkruse @JohnLeh @collabital @ahschlueter @techstrasolns @Dennis_Pearce You’ve been quote…"/>
    <m/>
    <m/>
    <x v="4"/>
    <m/>
    <s v="http://pbs.twimg.com/profile_images/492962854979395584/Hd8rp_en_normal.jpeg"/>
    <x v="26"/>
    <s v="https://twitter.com/#!/kkruse/status/1181525691638013953"/>
    <m/>
    <m/>
    <s v="1181525691638013953"/>
    <m/>
    <b v="0"/>
    <n v="0"/>
    <s v=""/>
    <b v="0"/>
    <s v="en"/>
    <m/>
    <s v=""/>
    <b v="0"/>
    <n v="3"/>
    <s v="1181320085736173569"/>
    <s v="Twitter Web App"/>
    <b v="0"/>
    <s v="1181320085736173569"/>
    <s v="Tweet"/>
    <n v="0"/>
    <n v="0"/>
    <m/>
    <m/>
    <m/>
    <m/>
    <m/>
    <m/>
    <m/>
    <m/>
    <n v="1"/>
    <s v="2"/>
    <s v="2"/>
    <m/>
    <m/>
    <m/>
    <m/>
    <m/>
    <m/>
    <m/>
    <m/>
    <m/>
  </r>
  <r>
    <s v="johnleh"/>
    <s v="collabital"/>
    <m/>
    <m/>
    <m/>
    <m/>
    <m/>
    <m/>
    <m/>
    <m/>
    <s v="No"/>
    <n v="61"/>
    <m/>
    <m/>
    <x v="0"/>
    <d v="2019-10-09T15:05:50.000"/>
    <s v="RT @JenniferCreinin: @andikopp2 @JeffKRoss @TheCR @kkruse @JohnLeh @collabital @ahschlueter @techstrasolns @Dennis_Pearce You’ve been quote…"/>
    <m/>
    <m/>
    <x v="4"/>
    <m/>
    <s v="http://pbs.twimg.com/profile_images/1045455833646039041/_0fE8_c5_normal.jpg"/>
    <x v="27"/>
    <s v="https://twitter.com/#!/johnleh/status/1181948892641841153"/>
    <m/>
    <m/>
    <s v="1181948892641841153"/>
    <m/>
    <b v="0"/>
    <n v="0"/>
    <s v=""/>
    <b v="0"/>
    <s v="en"/>
    <m/>
    <s v=""/>
    <b v="0"/>
    <n v="4"/>
    <s v="1181320085736173569"/>
    <s v="Twitter Web App"/>
    <b v="0"/>
    <s v="1181320085736173569"/>
    <s v="Tweet"/>
    <n v="0"/>
    <n v="0"/>
    <m/>
    <m/>
    <m/>
    <m/>
    <m/>
    <m/>
    <m/>
    <m/>
    <n v="1"/>
    <s v="2"/>
    <s v="2"/>
    <m/>
    <m/>
    <m/>
    <m/>
    <m/>
    <m/>
    <m/>
    <m/>
    <m/>
  </r>
  <r>
    <s v="kkruse"/>
    <s v="esnchat"/>
    <m/>
    <m/>
    <m/>
    <m/>
    <m/>
    <m/>
    <m/>
    <m/>
    <s v="No"/>
    <n v="72"/>
    <m/>
    <m/>
    <x v="0"/>
    <d v="2019-10-17T14:40:09.000"/>
    <s v="RT @ESNchat: We know #ESNs can help solve problems and surface good ideas, but can they be used to drive #innovation? Let’s discuss this Th…"/>
    <m/>
    <m/>
    <x v="2"/>
    <m/>
    <s v="http://pbs.twimg.com/profile_images/492962854979395584/Hd8rp_en_normal.jpeg"/>
    <x v="28"/>
    <s v="https://twitter.com/#!/kkruse/status/1184841533289160705"/>
    <m/>
    <m/>
    <s v="1184841533289160705"/>
    <m/>
    <b v="0"/>
    <n v="0"/>
    <s v=""/>
    <b v="0"/>
    <s v="en"/>
    <m/>
    <s v=""/>
    <b v="0"/>
    <n v="16"/>
    <s v="1183706489531187200"/>
    <s v="Twitter for Android"/>
    <b v="0"/>
    <s v="1183706489531187200"/>
    <s v="Tweet"/>
    <n v="0"/>
    <n v="0"/>
    <m/>
    <m/>
    <m/>
    <m/>
    <m/>
    <m/>
    <m/>
    <m/>
    <n v="1"/>
    <s v="2"/>
    <s v="3"/>
    <n v="2"/>
    <n v="7.6923076923076925"/>
    <n v="1"/>
    <n v="3.8461538461538463"/>
    <n v="0"/>
    <n v="0"/>
    <n v="23"/>
    <n v="88.46153846153847"/>
    <n v="26"/>
  </r>
  <r>
    <s v="johnleh"/>
    <s v="mitsmr"/>
    <m/>
    <m/>
    <m/>
    <m/>
    <m/>
    <m/>
    <m/>
    <m/>
    <s v="No"/>
    <n v="99"/>
    <m/>
    <m/>
    <x v="0"/>
    <d v="2019-10-11T19:37:36.000"/>
    <s v="Collaborate Smarter, Not Harder: Analytics helps multiple ways:_x000a_1. Improve #collaboration design + execution_x000a_2. Scale more effectively_x000a_3. Drive planned + emergent innovation_x000a_4. Streamline collaborative work_x000a_5. Engage talent https://t.co/TiEe9QxvXr via @mitsmr #ESNChat #socialbiz"/>
    <s v="https://sloanreview.mit.edu/article/collaborate-smarter-not-harder/"/>
    <s v="mit.edu"/>
    <x v="15"/>
    <m/>
    <s v="http://pbs.twimg.com/profile_images/1045455833646039041/_0fE8_c5_normal.jpg"/>
    <x v="29"/>
    <s v="https://twitter.com/#!/johnleh/status/1182742060652089344"/>
    <m/>
    <m/>
    <s v="1182742060652089344"/>
    <m/>
    <b v="0"/>
    <n v="2"/>
    <s v=""/>
    <b v="0"/>
    <s v="en"/>
    <m/>
    <s v=""/>
    <b v="0"/>
    <n v="0"/>
    <s v=""/>
    <s v="Twitter Web App"/>
    <b v="0"/>
    <s v="1182742060652089344"/>
    <s v="Tweet"/>
    <n v="0"/>
    <n v="0"/>
    <m/>
    <m/>
    <m/>
    <m/>
    <m/>
    <m/>
    <m/>
    <m/>
    <n v="1"/>
    <s v="2"/>
    <s v="5"/>
    <n v="6"/>
    <n v="18.181818181818183"/>
    <n v="0"/>
    <n v="0"/>
    <n v="0"/>
    <n v="0"/>
    <n v="27"/>
    <n v="81.81818181818181"/>
    <n v="33"/>
  </r>
  <r>
    <s v="johnleh"/>
    <s v="esnchat"/>
    <m/>
    <m/>
    <m/>
    <m/>
    <m/>
    <m/>
    <m/>
    <m/>
    <s v="No"/>
    <n v="105"/>
    <m/>
    <m/>
    <x v="0"/>
    <d v="2019-10-17T15:54:43.000"/>
    <s v="RT @ESNchat: We know #ESNs can help solve problems and surface good ideas, but can they be used to drive #innovation? Let’s discuss this Th…"/>
    <m/>
    <m/>
    <x v="2"/>
    <m/>
    <s v="http://pbs.twimg.com/profile_images/1045455833646039041/_0fE8_c5_normal.jpg"/>
    <x v="30"/>
    <s v="https://twitter.com/#!/johnleh/status/1184860296629739525"/>
    <m/>
    <m/>
    <s v="1184860296629739525"/>
    <m/>
    <b v="0"/>
    <n v="0"/>
    <s v=""/>
    <b v="0"/>
    <s v="en"/>
    <m/>
    <s v=""/>
    <b v="0"/>
    <n v="16"/>
    <s v="1183706489531187200"/>
    <s v="Twitter Web App"/>
    <b v="0"/>
    <s v="1183706489531187200"/>
    <s v="Tweet"/>
    <n v="0"/>
    <n v="0"/>
    <m/>
    <m/>
    <m/>
    <m/>
    <m/>
    <m/>
    <m/>
    <m/>
    <n v="1"/>
    <s v="2"/>
    <s v="3"/>
    <n v="2"/>
    <n v="7.6923076923076925"/>
    <n v="1"/>
    <n v="3.8461538461538463"/>
    <n v="0"/>
    <n v="0"/>
    <n v="23"/>
    <n v="88.46153846153847"/>
    <n v="26"/>
  </r>
  <r>
    <s v="techstrasolns"/>
    <s v="techstrasolns"/>
    <m/>
    <m/>
    <m/>
    <m/>
    <m/>
    <m/>
    <m/>
    <m/>
    <s v="No"/>
    <n v="106"/>
    <m/>
    <m/>
    <x v="1"/>
    <d v="2019-10-10T14:00:00.000"/>
    <s v="Here is last week's #ESNchat about striking the right balance in your #ESN. https://t.co/q4iUHTpjjO You can also join us later today at 2pm ET/11am PT for this week's #ESNchat. It's about what's in your #ESN playbook."/>
    <s v="https://wakelet.com/wake/b0d3683d-c7b6-4e6c-a3d0-70c02905ed6d"/>
    <s v="wakelet.com"/>
    <x v="16"/>
    <m/>
    <s v="http://pbs.twimg.com/profile_images/808457701860601856/GkTiF9ek_normal.jpg"/>
    <x v="31"/>
    <s v="https://twitter.com/#!/techstrasolns/status/1182294714789187584"/>
    <m/>
    <m/>
    <s v="1182294714789187584"/>
    <m/>
    <b v="0"/>
    <n v="0"/>
    <s v=""/>
    <b v="0"/>
    <s v="en"/>
    <m/>
    <s v=""/>
    <b v="0"/>
    <n v="0"/>
    <s v=""/>
    <s v="TweetDeck"/>
    <b v="0"/>
    <s v="1182294714789187584"/>
    <s v="Tweet"/>
    <n v="0"/>
    <n v="0"/>
    <m/>
    <m/>
    <m/>
    <m/>
    <m/>
    <m/>
    <m/>
    <m/>
    <n v="4"/>
    <s v="2"/>
    <s v="2"/>
    <n v="2"/>
    <n v="5.555555555555555"/>
    <n v="0"/>
    <n v="0"/>
    <n v="0"/>
    <n v="0"/>
    <n v="34"/>
    <n v="94.44444444444444"/>
    <n v="36"/>
  </r>
  <r>
    <s v="techstrasolns"/>
    <s v="techstrasolns"/>
    <m/>
    <m/>
    <m/>
    <m/>
    <m/>
    <m/>
    <m/>
    <m/>
    <s v="No"/>
    <n v="107"/>
    <m/>
    <m/>
    <x v="1"/>
    <d v="2019-10-10T18:00:01.000"/>
    <s v="Join us right now for this week's #ESNchat about building your #ESN playbook. Here is last week's discussion about striking the right balance in your #ESN.  https://t.co/q4iUHTpjjO"/>
    <s v="https://wakelet.com/wake/b0d3683d-c7b6-4e6c-a3d0-70c02905ed6d"/>
    <s v="wakelet.com"/>
    <x v="17"/>
    <m/>
    <s v="http://pbs.twimg.com/profile_images/808457701860601856/GkTiF9ek_normal.jpg"/>
    <x v="32"/>
    <s v="https://twitter.com/#!/techstrasolns/status/1182355114520018947"/>
    <m/>
    <m/>
    <s v="1182355114520018947"/>
    <m/>
    <b v="0"/>
    <n v="0"/>
    <s v=""/>
    <b v="0"/>
    <s v="en"/>
    <m/>
    <s v=""/>
    <b v="0"/>
    <n v="0"/>
    <s v=""/>
    <s v="TweetDeck"/>
    <b v="0"/>
    <s v="1182355114520018947"/>
    <s v="Tweet"/>
    <n v="0"/>
    <n v="0"/>
    <m/>
    <m/>
    <m/>
    <m/>
    <m/>
    <m/>
    <m/>
    <m/>
    <n v="4"/>
    <s v="2"/>
    <s v="2"/>
    <n v="3"/>
    <n v="11.538461538461538"/>
    <n v="0"/>
    <n v="0"/>
    <n v="0"/>
    <n v="0"/>
    <n v="23"/>
    <n v="88.46153846153847"/>
    <n v="26"/>
  </r>
  <r>
    <s v="techstrasolns"/>
    <s v="techstrasolns"/>
    <m/>
    <m/>
    <m/>
    <m/>
    <m/>
    <m/>
    <m/>
    <m/>
    <s v="No"/>
    <n v="108"/>
    <m/>
    <m/>
    <x v="1"/>
    <d v="2019-10-17T14:00:01.000"/>
    <s v="Join us later today for #ESNchat at 2 pm ET/11 am PT. Also, Check out last week's #ESNchat about Building your #ESN playbook. https://t.co/YEyLhaBfmm"/>
    <s v="https://wakelet.com/wake/36d1dfe4-b885-4478-bf6f-5e0ff875c4c8?utm_medium=social&amp;utm_source=linkedin.company&amp;utm_campaign=postfity&amp;utm_content=postfityd5d72"/>
    <s v="wakelet.com"/>
    <x v="18"/>
    <m/>
    <s v="http://pbs.twimg.com/profile_images/808457701860601856/GkTiF9ek_normal.jpg"/>
    <x v="33"/>
    <s v="https://twitter.com/#!/techstrasolns/status/1184831432163639296"/>
    <m/>
    <m/>
    <s v="1184831432163639296"/>
    <m/>
    <b v="0"/>
    <n v="3"/>
    <s v=""/>
    <b v="0"/>
    <s v="en"/>
    <m/>
    <s v=""/>
    <b v="0"/>
    <n v="0"/>
    <s v=""/>
    <s v="TweetDeck"/>
    <b v="0"/>
    <s v="1184831432163639296"/>
    <s v="Tweet"/>
    <n v="0"/>
    <n v="0"/>
    <m/>
    <m/>
    <m/>
    <m/>
    <m/>
    <m/>
    <m/>
    <m/>
    <n v="4"/>
    <s v="2"/>
    <s v="2"/>
    <n v="0"/>
    <n v="0"/>
    <n v="0"/>
    <n v="0"/>
    <n v="0"/>
    <n v="0"/>
    <n v="24"/>
    <n v="100"/>
    <n v="24"/>
  </r>
  <r>
    <s v="techstrasolns"/>
    <s v="techstrasolns"/>
    <m/>
    <m/>
    <m/>
    <m/>
    <m/>
    <m/>
    <m/>
    <m/>
    <s v="No"/>
    <n v="109"/>
    <m/>
    <m/>
    <x v="1"/>
    <d v="2019-10-17T18:00:00.000"/>
    <s v="This week’s #ESNchat starts right now. Get some great tips by reading a recent chat about Building your #ESN playbook. https://t.co/YEyLhaSQKW"/>
    <s v="https://wakelet.com/wake/36d1dfe4-b885-4478-bf6f-5e0ff875c4c8?utm_medium=social&amp;utm_source=linkedin.company&amp;utm_campaign=postfity&amp;utm_content=postfityd5d72"/>
    <s v="wakelet.com"/>
    <x v="19"/>
    <m/>
    <s v="http://pbs.twimg.com/profile_images/808457701860601856/GkTiF9ek_normal.jpg"/>
    <x v="34"/>
    <s v="https://twitter.com/#!/techstrasolns/status/1184891828920823808"/>
    <m/>
    <m/>
    <s v="1184891828920823808"/>
    <m/>
    <b v="0"/>
    <n v="0"/>
    <s v=""/>
    <b v="0"/>
    <s v="en"/>
    <m/>
    <s v=""/>
    <b v="0"/>
    <n v="0"/>
    <s v=""/>
    <s v="TweetDeck"/>
    <b v="0"/>
    <s v="1184891828920823808"/>
    <s v="Tweet"/>
    <n v="0"/>
    <n v="0"/>
    <m/>
    <m/>
    <m/>
    <m/>
    <m/>
    <m/>
    <m/>
    <m/>
    <n v="4"/>
    <s v="2"/>
    <s v="2"/>
    <n v="2"/>
    <n v="9.523809523809524"/>
    <n v="0"/>
    <n v="0"/>
    <n v="0"/>
    <n v="0"/>
    <n v="19"/>
    <n v="90.47619047619048"/>
    <n v="21"/>
  </r>
  <r>
    <s v="srjf"/>
    <s v="thecr"/>
    <m/>
    <m/>
    <m/>
    <m/>
    <m/>
    <m/>
    <m/>
    <m/>
    <s v="No"/>
    <n v="110"/>
    <m/>
    <m/>
    <x v="0"/>
    <d v="2019-10-10T19:11:40.000"/>
    <s v="@rainerbartl @lorilea @JeffKRoss @TheCR possible future #esnchat session on actually creating a playbook?"/>
    <m/>
    <m/>
    <x v="1"/>
    <m/>
    <s v="http://pbs.twimg.com/profile_images/993157375241674753/53dz3TL3_normal.jpg"/>
    <x v="35"/>
    <s v="https://twitter.com/#!/srjf/status/1182373148576112640"/>
    <m/>
    <m/>
    <s v="1182373148576112640"/>
    <s v="1182371163751829505"/>
    <b v="0"/>
    <n v="0"/>
    <s v="80351430"/>
    <b v="0"/>
    <s v="en"/>
    <m/>
    <s v=""/>
    <b v="0"/>
    <n v="0"/>
    <s v=""/>
    <s v="Twitter Web App"/>
    <b v="0"/>
    <s v="1182371163751829505"/>
    <s v="Tweet"/>
    <n v="0"/>
    <n v="0"/>
    <m/>
    <m/>
    <m/>
    <m/>
    <m/>
    <m/>
    <m/>
    <m/>
    <n v="1"/>
    <s v="1"/>
    <s v="2"/>
    <m/>
    <m/>
    <m/>
    <m/>
    <m/>
    <m/>
    <m/>
    <m/>
    <m/>
  </r>
  <r>
    <s v="rainerbartl"/>
    <s v="thecr"/>
    <m/>
    <m/>
    <m/>
    <m/>
    <m/>
    <m/>
    <m/>
    <m/>
    <s v="No"/>
    <n v="111"/>
    <m/>
    <m/>
    <x v="0"/>
    <d v="2019-10-10T19:03:47.000"/>
    <s v="@lorilea @JeffKRoss A6. Hi Jeff, thanks for sharing! 🙏🙂_x000a__x000a_Has @TheCR collected more good examples for #Community manager / #ESN playbooks? #ESNchat"/>
    <m/>
    <m/>
    <x v="20"/>
    <m/>
    <s v="http://pbs.twimg.com/profile_images/1174811571681464320/I686qIHR_normal.jpg"/>
    <x v="36"/>
    <s v="https://twitter.com/#!/rainerbartl/status/1182371163751829505"/>
    <m/>
    <m/>
    <s v="1182371163751829505"/>
    <s v="1182368993295949824"/>
    <b v="0"/>
    <n v="0"/>
    <s v="6419372"/>
    <b v="0"/>
    <s v="en"/>
    <m/>
    <s v=""/>
    <b v="0"/>
    <n v="0"/>
    <s v=""/>
    <s v="TweetDeck"/>
    <b v="0"/>
    <s v="1182368993295949824"/>
    <s v="Tweet"/>
    <n v="0"/>
    <n v="0"/>
    <m/>
    <m/>
    <m/>
    <m/>
    <m/>
    <m/>
    <m/>
    <m/>
    <n v="1"/>
    <s v="5"/>
    <s v="2"/>
    <m/>
    <m/>
    <m/>
    <m/>
    <m/>
    <m/>
    <m/>
    <m/>
    <m/>
  </r>
  <r>
    <s v="thecr"/>
    <s v="esnchat"/>
    <m/>
    <m/>
    <m/>
    <m/>
    <m/>
    <m/>
    <m/>
    <m/>
    <s v="No"/>
    <n v="112"/>
    <m/>
    <m/>
    <x v="0"/>
    <d v="2019-10-14T19:50:55.000"/>
    <s v="RT @ESNchat: We know #ESNs can help solve problems and surface good ideas, but can they be used to drive #innovation? Let’s discuss this Th…"/>
    <m/>
    <m/>
    <x v="2"/>
    <m/>
    <s v="http://pbs.twimg.com/profile_images/137276315/Logo_Square_normal.jpg"/>
    <x v="37"/>
    <s v="https://twitter.com/#!/thecr/status/1183832577179815936"/>
    <m/>
    <m/>
    <s v="1183832577179815936"/>
    <m/>
    <b v="0"/>
    <n v="0"/>
    <s v=""/>
    <b v="0"/>
    <s v="en"/>
    <m/>
    <s v=""/>
    <b v="0"/>
    <n v="9"/>
    <s v="1183706489531187200"/>
    <s v="TweetDeck"/>
    <b v="0"/>
    <s v="1183706489531187200"/>
    <s v="Tweet"/>
    <n v="0"/>
    <n v="0"/>
    <m/>
    <m/>
    <m/>
    <m/>
    <m/>
    <m/>
    <m/>
    <m/>
    <n v="2"/>
    <s v="2"/>
    <s v="3"/>
    <n v="2"/>
    <n v="7.6923076923076925"/>
    <n v="1"/>
    <n v="3.8461538461538463"/>
    <n v="0"/>
    <n v="0"/>
    <n v="23"/>
    <n v="88.46153846153847"/>
    <n v="26"/>
  </r>
  <r>
    <s v="thecr"/>
    <s v="esnchat"/>
    <m/>
    <m/>
    <m/>
    <m/>
    <m/>
    <m/>
    <m/>
    <m/>
    <s v="No"/>
    <n v="113"/>
    <m/>
    <m/>
    <x v="0"/>
    <d v="2019-10-17T18:42:31.000"/>
    <s v="RT @ESNchat: Q5. How do #community managers best support #innovation initiatives? #ESNchat https://t.co/hyvaQy0EQv"/>
    <m/>
    <m/>
    <x v="21"/>
    <s v="https://pbs.twimg.com/media/EHF3s30X4AImFZH.jpg"/>
    <s v="https://pbs.twimg.com/media/EHF3s30X4AImFZH.jpg"/>
    <x v="38"/>
    <s v="https://twitter.com/#!/thecr/status/1184902528414162944"/>
    <m/>
    <m/>
    <s v="1184902528414162944"/>
    <m/>
    <b v="0"/>
    <n v="0"/>
    <s v=""/>
    <b v="0"/>
    <s v="en"/>
    <m/>
    <s v=""/>
    <b v="0"/>
    <n v="2"/>
    <s v="1184902144136138753"/>
    <s v="TweetDeck"/>
    <b v="0"/>
    <s v="1184902144136138753"/>
    <s v="Tweet"/>
    <n v="0"/>
    <n v="0"/>
    <m/>
    <m/>
    <m/>
    <m/>
    <m/>
    <m/>
    <m/>
    <m/>
    <n v="2"/>
    <s v="2"/>
    <s v="3"/>
    <n v="3"/>
    <n v="25"/>
    <n v="0"/>
    <n v="0"/>
    <n v="0"/>
    <n v="0"/>
    <n v="9"/>
    <n v="75"/>
    <n v="12"/>
  </r>
  <r>
    <s v="socialnetweaver"/>
    <s v="icrc_innovation"/>
    <m/>
    <m/>
    <m/>
    <m/>
    <m/>
    <m/>
    <m/>
    <m/>
    <s v="No"/>
    <n v="114"/>
    <m/>
    <m/>
    <x v="0"/>
    <d v="2019-10-17T18:51:57.000"/>
    <s v=".@ICRC_Innovation here's an interesting thread on how ESNs (Jive at ICRC) can help with innovation initiatives :) #ESNchat https://t.co/DAtPG7XdnS"/>
    <s v="https://twitter.com/Dennis_Pearce/status/1184898663753179137"/>
    <s v="twitter.com"/>
    <x v="1"/>
    <m/>
    <s v="http://pbs.twimg.com/profile_images/3644185273/c329f1118e127e55255dac20fead4a5b_normal.jpeg"/>
    <x v="39"/>
    <s v="https://twitter.com/#!/socialnetweaver/status/1184904901320675329"/>
    <m/>
    <m/>
    <s v="1184904901320675329"/>
    <m/>
    <b v="0"/>
    <n v="2"/>
    <s v=""/>
    <b v="1"/>
    <s v="en"/>
    <m/>
    <s v="1184898663753179137"/>
    <b v="0"/>
    <n v="0"/>
    <s v=""/>
    <s v="Twitter for Android"/>
    <b v="0"/>
    <s v="1184904901320675329"/>
    <s v="Tweet"/>
    <n v="0"/>
    <n v="0"/>
    <m/>
    <m/>
    <m/>
    <m/>
    <m/>
    <m/>
    <m/>
    <m/>
    <n v="1"/>
    <s v="3"/>
    <s v="3"/>
    <n v="2"/>
    <n v="11.764705882352942"/>
    <n v="0"/>
    <n v="0"/>
    <n v="0"/>
    <n v="0"/>
    <n v="15"/>
    <n v="88.23529411764706"/>
    <n v="17"/>
  </r>
  <r>
    <s v="socialnetweaver"/>
    <s v="socialnetweaver"/>
    <m/>
    <m/>
    <m/>
    <m/>
    <m/>
    <m/>
    <m/>
    <m/>
    <s v="No"/>
    <n v="115"/>
    <m/>
    <m/>
    <x v="1"/>
    <d v="2019-10-17T18:48:45.000"/>
    <s v="A5 we have ideation modules but have not really activated them at a platform level, one community has done it successfully and motivated employees with incentives though. How would you recommend us to launch the ideation module globally? #ESNchat"/>
    <m/>
    <m/>
    <x v="1"/>
    <m/>
    <s v="http://pbs.twimg.com/profile_images/3644185273/c329f1118e127e55255dac20fead4a5b_normal.jpeg"/>
    <x v="40"/>
    <s v="https://twitter.com/#!/socialnetweaver/status/1184904096706387969"/>
    <m/>
    <m/>
    <s v="1184904096706387969"/>
    <m/>
    <b v="0"/>
    <n v="1"/>
    <s v=""/>
    <b v="0"/>
    <s v="en"/>
    <m/>
    <s v=""/>
    <b v="0"/>
    <n v="0"/>
    <s v=""/>
    <s v="Twitter for Android"/>
    <b v="0"/>
    <s v="1184904096706387969"/>
    <s v="Tweet"/>
    <n v="0"/>
    <n v="0"/>
    <m/>
    <m/>
    <m/>
    <m/>
    <m/>
    <m/>
    <m/>
    <m/>
    <n v="1"/>
    <s v="3"/>
    <s v="3"/>
    <n v="3"/>
    <n v="7.6923076923076925"/>
    <n v="0"/>
    <n v="0"/>
    <n v="0"/>
    <n v="0"/>
    <n v="36"/>
    <n v="92.3076923076923"/>
    <n v="39"/>
  </r>
  <r>
    <s v="dennis_pearce"/>
    <s v="socialnetweaver"/>
    <m/>
    <m/>
    <m/>
    <m/>
    <m/>
    <m/>
    <m/>
    <m/>
    <s v="No"/>
    <n v="116"/>
    <m/>
    <m/>
    <x v="2"/>
    <d v="2019-10-17T18:55:13.000"/>
    <s v="@SocialNetweaver If you have a particular focus area or challenge, that can be a great way to start.  So rather than just turning the feature on and have it sit there, you give it a purpose.  &quot;Share your ideas on &amp;lt;X&amp;gt; and vote on your favorites.&quot;  Gives people a reason to participate. #ESNchat"/>
    <m/>
    <m/>
    <x v="1"/>
    <m/>
    <s v="http://pbs.twimg.com/profile_images/791740843723894784/AC8WRmoZ_normal.jpg"/>
    <x v="41"/>
    <s v="https://twitter.com/#!/dennis_pearce/status/1184905724108914689"/>
    <m/>
    <m/>
    <s v="1184905724108914689"/>
    <s v="1184904096706387969"/>
    <b v="0"/>
    <n v="1"/>
    <s v="588400012"/>
    <b v="0"/>
    <s v="en"/>
    <m/>
    <s v=""/>
    <b v="0"/>
    <n v="0"/>
    <s v=""/>
    <s v="Twitter Web App"/>
    <b v="0"/>
    <s v="1184904096706387969"/>
    <s v="Tweet"/>
    <n v="0"/>
    <n v="0"/>
    <m/>
    <m/>
    <m/>
    <m/>
    <m/>
    <m/>
    <m/>
    <m/>
    <n v="1"/>
    <s v="3"/>
    <s v="3"/>
    <n v="1"/>
    <n v="1.8181818181818181"/>
    <n v="0"/>
    <n v="0"/>
    <n v="0"/>
    <n v="0"/>
    <n v="54"/>
    <n v="98.18181818181819"/>
    <n v="55"/>
  </r>
  <r>
    <s v="slatts"/>
    <s v="socialnetweaver"/>
    <m/>
    <m/>
    <m/>
    <m/>
    <m/>
    <m/>
    <m/>
    <m/>
    <s v="No"/>
    <n v="117"/>
    <m/>
    <m/>
    <x v="2"/>
    <d v="2019-10-17T18:53:47.000"/>
    <s v="@SocialNetweaver and 2) Starting with something everyone can contribute to. I saw an org's idea jam around &quot;How could we be saving money?&quot; Nearly everyone could contribute an idea from their part of the org. Many did! #ESNchat"/>
    <m/>
    <m/>
    <x v="1"/>
    <m/>
    <s v="http://pbs.twimg.com/profile_images/1181206687111372801/oilZlnXk_normal.jpg"/>
    <x v="42"/>
    <s v="https://twitter.com/#!/slatts/status/1184905362291515392"/>
    <m/>
    <m/>
    <s v="1184905362291515392"/>
    <s v="1184905122465374208"/>
    <b v="0"/>
    <n v="1"/>
    <s v="15239217"/>
    <b v="0"/>
    <s v="en"/>
    <m/>
    <s v=""/>
    <b v="0"/>
    <n v="0"/>
    <s v=""/>
    <s v="Twitter Web App"/>
    <b v="0"/>
    <s v="1184905122465374208"/>
    <s v="Tweet"/>
    <n v="0"/>
    <n v="0"/>
    <m/>
    <m/>
    <m/>
    <m/>
    <m/>
    <m/>
    <m/>
    <m/>
    <n v="3"/>
    <s v="3"/>
    <s v="3"/>
    <n v="0"/>
    <n v="0"/>
    <n v="1"/>
    <n v="2.6315789473684212"/>
    <n v="0"/>
    <n v="0"/>
    <n v="37"/>
    <n v="97.36842105263158"/>
    <n v="38"/>
  </r>
  <r>
    <s v="slatts"/>
    <s v="socialnetweaver"/>
    <m/>
    <m/>
    <m/>
    <m/>
    <m/>
    <m/>
    <m/>
    <m/>
    <s v="No"/>
    <n v="118"/>
    <m/>
    <m/>
    <x v="2"/>
    <d v="2019-10-17T18:54:52.000"/>
    <s v="@SocialNetweaver Oh, and ideas that were implemented were rewarded. So, that helped! 💰 #ESNchat"/>
    <m/>
    <m/>
    <x v="1"/>
    <m/>
    <s v="http://pbs.twimg.com/profile_images/1181206687111372801/oilZlnXk_normal.jpg"/>
    <x v="43"/>
    <s v="https://twitter.com/#!/slatts/status/1184905633377804289"/>
    <m/>
    <m/>
    <s v="1184905633377804289"/>
    <s v="1184905362291515392"/>
    <b v="0"/>
    <n v="1"/>
    <s v="15239217"/>
    <b v="0"/>
    <s v="en"/>
    <m/>
    <s v=""/>
    <b v="0"/>
    <n v="0"/>
    <s v=""/>
    <s v="Twitter Web App"/>
    <b v="0"/>
    <s v="1184905362291515392"/>
    <s v="Tweet"/>
    <n v="0"/>
    <n v="0"/>
    <m/>
    <m/>
    <m/>
    <m/>
    <m/>
    <m/>
    <m/>
    <m/>
    <n v="3"/>
    <s v="3"/>
    <s v="3"/>
    <n v="1"/>
    <n v="7.6923076923076925"/>
    <n v="0"/>
    <n v="0"/>
    <n v="0"/>
    <n v="0"/>
    <n v="12"/>
    <n v="92.3076923076923"/>
    <n v="13"/>
  </r>
  <r>
    <s v="slatts"/>
    <s v="socialnetweaver"/>
    <m/>
    <m/>
    <m/>
    <m/>
    <m/>
    <m/>
    <m/>
    <m/>
    <s v="No"/>
    <n v="119"/>
    <m/>
    <m/>
    <x v="2"/>
    <d v="2019-10-17T19:02:04.000"/>
    <s v="@SocialNetweaver @ESNchat Oh, absolutely, Ernesto. It can really frustrate a community to come up with ideas that no one is empowered or ready to implement. That must be in place first. #ESNchat"/>
    <m/>
    <m/>
    <x v="1"/>
    <m/>
    <s v="http://pbs.twimg.com/profile_images/1181206687111372801/oilZlnXk_normal.jpg"/>
    <x v="44"/>
    <s v="https://twitter.com/#!/slatts/status/1184907448232087552"/>
    <m/>
    <m/>
    <s v="1184907448232087552"/>
    <s v="1184906871477551105"/>
    <b v="0"/>
    <n v="1"/>
    <s v="588400012"/>
    <b v="0"/>
    <s v="en"/>
    <m/>
    <s v=""/>
    <b v="0"/>
    <n v="0"/>
    <s v=""/>
    <s v="Twitter Web App"/>
    <b v="0"/>
    <s v="1184906871477551105"/>
    <s v="Tweet"/>
    <n v="0"/>
    <n v="0"/>
    <m/>
    <m/>
    <m/>
    <m/>
    <m/>
    <m/>
    <m/>
    <m/>
    <n v="3"/>
    <s v="3"/>
    <s v="3"/>
    <m/>
    <m/>
    <m/>
    <m/>
    <m/>
    <m/>
    <m/>
    <m/>
    <m/>
  </r>
  <r>
    <s v="srjf"/>
    <s v="claritassol"/>
    <m/>
    <m/>
    <m/>
    <m/>
    <m/>
    <m/>
    <m/>
    <m/>
    <s v="No"/>
    <n v="120"/>
    <m/>
    <m/>
    <x v="0"/>
    <d v="2019-10-10T18:43:07.000"/>
    <s v="Simon in #Bradford #WestYorkshire #UK, delivering project mgt, biz consultancy &amp;amp; service mgt services @claritassol from #Wetherby #esnchat_x000a_remembering the day 2 years ago when our esteemed host @RitaZonius (Oz) came to see the Foggs #wol #wolmates_x000a_ https://t.co/DRBPXcpDEa"/>
    <s v="https://photos.google.com/share/AF1QipMq-XMNYsPOlcyTc0xoOGUut_r1Ufuey5wXx0S5hafLNux3EwnVj_nIPquZXtw6kQ?key=WWxzdHJVMWhPY0lqMXNzRy1pc0IwX3RYSTZ6NTJR"/>
    <s v="google.com"/>
    <x v="22"/>
    <m/>
    <s v="http://pbs.twimg.com/profile_images/993157375241674753/53dz3TL3_normal.jpg"/>
    <x v="45"/>
    <s v="https://twitter.com/#!/srjf/status/1182365964760965120"/>
    <m/>
    <m/>
    <s v="1182365964760965120"/>
    <m/>
    <b v="0"/>
    <n v="4"/>
    <s v=""/>
    <b v="0"/>
    <s v="en"/>
    <m/>
    <s v=""/>
    <b v="0"/>
    <n v="1"/>
    <s v=""/>
    <s v="Twitter Web App"/>
    <b v="0"/>
    <s v="1182365964760965120"/>
    <s v="Tweet"/>
    <n v="0"/>
    <n v="0"/>
    <m/>
    <m/>
    <m/>
    <m/>
    <m/>
    <m/>
    <m/>
    <m/>
    <n v="1"/>
    <s v="1"/>
    <s v="5"/>
    <n v="0"/>
    <n v="0"/>
    <n v="0"/>
    <n v="0"/>
    <n v="0"/>
    <n v="0"/>
    <n v="37"/>
    <n v="100"/>
    <n v="37"/>
  </r>
  <r>
    <s v="rainerbartl"/>
    <s v="claritassol"/>
    <m/>
    <m/>
    <m/>
    <m/>
    <m/>
    <m/>
    <m/>
    <m/>
    <s v="No"/>
    <n v="121"/>
    <m/>
    <m/>
    <x v="0"/>
    <d v="2019-10-10T18:52:04.000"/>
    <s v="RT @srjf: Simon in #Bradford #WestYorkshire #UK, delivering project mgt, biz consultancy &amp;amp; service mgt services @claritassol from #Wetherby…"/>
    <m/>
    <m/>
    <x v="23"/>
    <m/>
    <s v="http://pbs.twimg.com/profile_images/1174811571681464320/I686qIHR_normal.jpg"/>
    <x v="46"/>
    <s v="https://twitter.com/#!/rainerbartl/status/1182368214090702850"/>
    <m/>
    <m/>
    <s v="1182368214090702850"/>
    <m/>
    <b v="0"/>
    <n v="0"/>
    <s v=""/>
    <b v="0"/>
    <s v="en"/>
    <m/>
    <s v=""/>
    <b v="0"/>
    <n v="1"/>
    <s v="1182365964760965120"/>
    <s v="TweetDeck"/>
    <b v="0"/>
    <s v="1182365964760965120"/>
    <s v="Tweet"/>
    <n v="0"/>
    <n v="0"/>
    <m/>
    <m/>
    <m/>
    <m/>
    <m/>
    <m/>
    <m/>
    <m/>
    <n v="1"/>
    <s v="5"/>
    <s v="5"/>
    <n v="0"/>
    <n v="0"/>
    <n v="0"/>
    <n v="0"/>
    <n v="0"/>
    <n v="0"/>
    <n v="19"/>
    <n v="100"/>
    <n v="19"/>
  </r>
  <r>
    <s v="ritazonius"/>
    <s v="claritassol"/>
    <m/>
    <m/>
    <m/>
    <m/>
    <m/>
    <m/>
    <m/>
    <m/>
    <s v="No"/>
    <n v="122"/>
    <m/>
    <m/>
    <x v="0"/>
    <d v="2019-10-10T18:44:38.000"/>
    <s v="@srjf @claritassol That was fun, Simon! Your family is the BEST. #ESNchat"/>
    <m/>
    <m/>
    <x v="1"/>
    <m/>
    <s v="http://pbs.twimg.com/profile_images/1081338501507891200/HyPlnXDi_normal.jpg"/>
    <x v="47"/>
    <s v="https://twitter.com/#!/ritazonius/status/1182366346622853120"/>
    <m/>
    <m/>
    <s v="1182366346622853120"/>
    <s v="1182365964760965120"/>
    <b v="0"/>
    <n v="1"/>
    <s v="61323"/>
    <b v="0"/>
    <s v="en"/>
    <m/>
    <s v=""/>
    <b v="0"/>
    <n v="0"/>
    <s v=""/>
    <s v="Twitter Web Client"/>
    <b v="0"/>
    <s v="1182365964760965120"/>
    <s v="Tweet"/>
    <n v="0"/>
    <n v="0"/>
    <m/>
    <m/>
    <m/>
    <m/>
    <m/>
    <m/>
    <m/>
    <m/>
    <n v="1"/>
    <s v="2"/>
    <s v="5"/>
    <n v="2"/>
    <n v="16.666666666666668"/>
    <n v="0"/>
    <n v="0"/>
    <n v="0"/>
    <n v="0"/>
    <n v="10"/>
    <n v="83.33333333333333"/>
    <n v="12"/>
  </r>
  <r>
    <s v="srjf"/>
    <s v="srjf"/>
    <m/>
    <m/>
    <m/>
    <m/>
    <m/>
    <m/>
    <m/>
    <m/>
    <s v="No"/>
    <n v="123"/>
    <m/>
    <m/>
    <x v="1"/>
    <d v="2019-10-09T11:24:41.000"/>
    <s v="Communication, collaboration &amp;amp; ESNs. Striking the right balance._x000a_#ESNchat 3 October 2019_x000a_#CMgr #ESN #community #collaboration #comms #internalcomms_x000a_https://t.co/IlVOLmaBxD"/>
    <s v="https://wakelet.com/wake/7b32b2cf-b99e-41f8-bf37-3d6852f572f4"/>
    <s v="wakelet.com"/>
    <x v="24"/>
    <m/>
    <s v="http://pbs.twimg.com/profile_images/993157375241674753/53dz3TL3_normal.jpg"/>
    <x v="48"/>
    <s v="https://twitter.com/#!/srjf/status/1181893238401183745"/>
    <m/>
    <m/>
    <s v="1181893238401183745"/>
    <m/>
    <b v="0"/>
    <n v="0"/>
    <s v=""/>
    <b v="0"/>
    <s v="en"/>
    <m/>
    <s v=""/>
    <b v="0"/>
    <n v="0"/>
    <s v=""/>
    <s v="Twitter Web App"/>
    <b v="0"/>
    <s v="1181893238401183745"/>
    <s v="Tweet"/>
    <n v="0"/>
    <n v="0"/>
    <m/>
    <m/>
    <m/>
    <m/>
    <m/>
    <m/>
    <m/>
    <m/>
    <n v="7"/>
    <s v="1"/>
    <s v="1"/>
    <n v="2"/>
    <n v="11.11111111111111"/>
    <n v="0"/>
    <n v="0"/>
    <n v="0"/>
    <n v="0"/>
    <n v="16"/>
    <n v="88.88888888888889"/>
    <n v="18"/>
  </r>
  <r>
    <s v="srjf"/>
    <s v="srjf"/>
    <m/>
    <m/>
    <m/>
    <m/>
    <m/>
    <m/>
    <m/>
    <m/>
    <s v="No"/>
    <n v="125"/>
    <m/>
    <m/>
    <x v="1"/>
    <d v="2019-10-10T18:46:09.000"/>
    <s v="A1: suggest worth developing #esn playbook when your processes and ways of working get firmed up; good for consistency, not reinventing wheels, help remember how to do things, explain to others what we do re value! #cmgr #esnchat"/>
    <m/>
    <m/>
    <x v="25"/>
    <m/>
    <s v="http://pbs.twimg.com/profile_images/993157375241674753/53dz3TL3_normal.jpg"/>
    <x v="49"/>
    <s v="https://twitter.com/#!/srjf/status/1182366725679013889"/>
    <m/>
    <m/>
    <s v="1182366725679013889"/>
    <m/>
    <b v="0"/>
    <n v="2"/>
    <s v=""/>
    <b v="0"/>
    <s v="en"/>
    <m/>
    <s v=""/>
    <b v="0"/>
    <n v="0"/>
    <s v=""/>
    <s v="Twitter Web App"/>
    <b v="0"/>
    <s v="1182366725679013889"/>
    <s v="Tweet"/>
    <n v="0"/>
    <n v="0"/>
    <m/>
    <m/>
    <m/>
    <m/>
    <m/>
    <m/>
    <m/>
    <m/>
    <n v="7"/>
    <s v="1"/>
    <s v="1"/>
    <n v="2"/>
    <n v="5.2631578947368425"/>
    <n v="0"/>
    <n v="0"/>
    <n v="0"/>
    <n v="0"/>
    <n v="36"/>
    <n v="94.73684210526316"/>
    <n v="38"/>
  </r>
  <r>
    <s v="srjf"/>
    <s v="srjf"/>
    <m/>
    <m/>
    <m/>
    <m/>
    <m/>
    <m/>
    <m/>
    <m/>
    <s v="No"/>
    <n v="126"/>
    <m/>
    <m/>
    <x v="1"/>
    <d v="2019-10-10T18:48:15.000"/>
    <s v="A2: as a lone #cmgr when you are getting swamped, when you need to rapidly execute standard processes, when you start scaling your team, when the #esn starts taking off #esnchat"/>
    <m/>
    <m/>
    <x v="26"/>
    <m/>
    <s v="http://pbs.twimg.com/profile_images/993157375241674753/53dz3TL3_normal.jpg"/>
    <x v="50"/>
    <s v="https://twitter.com/#!/srjf/status/1182367254991773696"/>
    <m/>
    <m/>
    <s v="1182367254991773696"/>
    <m/>
    <b v="0"/>
    <n v="0"/>
    <s v=""/>
    <b v="0"/>
    <s v="en"/>
    <m/>
    <s v=""/>
    <b v="0"/>
    <n v="0"/>
    <s v=""/>
    <s v="Twitter Web App"/>
    <b v="0"/>
    <s v="1182367254991773696"/>
    <s v="Tweet"/>
    <n v="0"/>
    <n v="0"/>
    <m/>
    <m/>
    <m/>
    <m/>
    <m/>
    <m/>
    <m/>
    <m/>
    <n v="7"/>
    <s v="1"/>
    <s v="1"/>
    <n v="0"/>
    <n v="0"/>
    <n v="2"/>
    <n v="6.451612903225806"/>
    <n v="0"/>
    <n v="0"/>
    <n v="29"/>
    <n v="93.54838709677419"/>
    <n v="31"/>
  </r>
  <r>
    <s v="srjf"/>
    <s v="srjf"/>
    <m/>
    <m/>
    <m/>
    <m/>
    <m/>
    <m/>
    <m/>
    <m/>
    <s v="No"/>
    <n v="127"/>
    <m/>
    <m/>
    <x v="1"/>
    <d v="2019-10-10T18:50:14.000"/>
    <s v="A3: you!, your team, your users, your group admins, your stakeholders, your &quot;owners&quot;/&quot;paymasters&quot;, your suppliers, your customers, anyone who needs to know how to get anything done! #esnchat"/>
    <m/>
    <m/>
    <x v="1"/>
    <m/>
    <s v="http://pbs.twimg.com/profile_images/993157375241674753/53dz3TL3_normal.jpg"/>
    <x v="51"/>
    <s v="https://twitter.com/#!/srjf/status/1182367755493883905"/>
    <m/>
    <m/>
    <s v="1182367755493883905"/>
    <m/>
    <b v="0"/>
    <n v="0"/>
    <s v=""/>
    <b v="0"/>
    <s v="en"/>
    <m/>
    <s v=""/>
    <b v="0"/>
    <n v="0"/>
    <s v=""/>
    <s v="Twitter Web App"/>
    <b v="0"/>
    <s v="1182367755493883905"/>
    <s v="Tweet"/>
    <n v="0"/>
    <n v="0"/>
    <m/>
    <m/>
    <m/>
    <m/>
    <m/>
    <m/>
    <m/>
    <m/>
    <n v="7"/>
    <s v="1"/>
    <s v="1"/>
    <n v="0"/>
    <n v="0"/>
    <n v="0"/>
    <n v="0"/>
    <n v="0"/>
    <n v="0"/>
    <n v="29"/>
    <n v="100"/>
    <n v="29"/>
  </r>
  <r>
    <s v="srjf"/>
    <s v="srjf"/>
    <m/>
    <m/>
    <m/>
    <m/>
    <m/>
    <m/>
    <m/>
    <m/>
    <s v="No"/>
    <n v="128"/>
    <m/>
    <m/>
    <x v="1"/>
    <d v="2019-10-10T18:54:46.000"/>
    <s v="A4: use cases for all #esn &amp;amp; #cmgr activity, for each use case: tasks, roles/responsibilities, templates, frequency, e.g. onboarding, offboarding, create/request groups (incl naming, multi-company groups), posting content (how, where), analyse usage, archiving groups etc #esnchat"/>
    <m/>
    <m/>
    <x v="25"/>
    <m/>
    <s v="http://pbs.twimg.com/profile_images/993157375241674753/53dz3TL3_normal.jpg"/>
    <x v="52"/>
    <s v="https://twitter.com/#!/srjf/status/1182368894557786112"/>
    <m/>
    <m/>
    <s v="1182368894557786112"/>
    <m/>
    <b v="0"/>
    <n v="0"/>
    <s v=""/>
    <b v="0"/>
    <s v="en"/>
    <m/>
    <s v=""/>
    <b v="0"/>
    <n v="0"/>
    <s v=""/>
    <s v="Twitter Web App"/>
    <b v="0"/>
    <s v="1182368894557786112"/>
    <s v="Tweet"/>
    <n v="0"/>
    <n v="0"/>
    <m/>
    <m/>
    <m/>
    <m/>
    <m/>
    <m/>
    <m/>
    <m/>
    <n v="7"/>
    <s v="1"/>
    <s v="1"/>
    <n v="0"/>
    <n v="0"/>
    <n v="0"/>
    <n v="0"/>
    <n v="0"/>
    <n v="0"/>
    <n v="40"/>
    <n v="100"/>
    <n v="40"/>
  </r>
  <r>
    <s v="srjf"/>
    <s v="srjf"/>
    <m/>
    <m/>
    <m/>
    <m/>
    <m/>
    <m/>
    <m/>
    <m/>
    <s v="No"/>
    <n v="129"/>
    <m/>
    <m/>
    <x v="1"/>
    <d v="2019-10-10T18:57:18.000"/>
    <s v="A5: limited content thus far, master doc linked to from #esn home page in General group accessible by all users #esnchat"/>
    <m/>
    <m/>
    <x v="27"/>
    <m/>
    <s v="http://pbs.twimg.com/profile_images/993157375241674753/53dz3TL3_normal.jpg"/>
    <x v="53"/>
    <s v="https://twitter.com/#!/srjf/status/1182369531408334848"/>
    <m/>
    <m/>
    <s v="1182369531408334848"/>
    <m/>
    <b v="0"/>
    <n v="0"/>
    <s v=""/>
    <b v="0"/>
    <s v="en"/>
    <m/>
    <s v=""/>
    <b v="0"/>
    <n v="0"/>
    <s v=""/>
    <s v="Twitter Web App"/>
    <b v="0"/>
    <s v="1182369531408334848"/>
    <s v="Tweet"/>
    <n v="0"/>
    <n v="0"/>
    <m/>
    <m/>
    <m/>
    <m/>
    <m/>
    <m/>
    <m/>
    <m/>
    <n v="7"/>
    <s v="1"/>
    <s v="1"/>
    <n v="2"/>
    <n v="9.523809523809524"/>
    <n v="1"/>
    <n v="4.761904761904762"/>
    <n v="0"/>
    <n v="0"/>
    <n v="18"/>
    <n v="85.71428571428571"/>
    <n v="21"/>
  </r>
  <r>
    <s v="srjf"/>
    <s v="srjf"/>
    <m/>
    <m/>
    <m/>
    <m/>
    <m/>
    <m/>
    <m/>
    <m/>
    <s v="No"/>
    <n v="130"/>
    <m/>
    <m/>
    <x v="1"/>
    <d v="2019-10-10T19:01:29.000"/>
    <s v="A6: reminded of the Humana playbook and the associated explanatory blog post, structure and table of contents is very helpful #esnchat_x000a_https://t.co/Me7aSKYm5b"/>
    <s v="https://jeffrossblog.com/2015/09/28/want-an-esn-playbook-here-is-ours/"/>
    <s v="jeffrossblog.com"/>
    <x v="1"/>
    <m/>
    <s v="http://pbs.twimg.com/profile_images/993157375241674753/53dz3TL3_normal.jpg"/>
    <x v="54"/>
    <s v="https://twitter.com/#!/srjf/status/1182370583008423936"/>
    <m/>
    <m/>
    <s v="1182370583008423936"/>
    <m/>
    <b v="0"/>
    <n v="0"/>
    <s v=""/>
    <b v="0"/>
    <s v="en"/>
    <m/>
    <s v=""/>
    <b v="0"/>
    <n v="0"/>
    <s v=""/>
    <s v="Twitter Web App"/>
    <b v="0"/>
    <s v="1182370583008423936"/>
    <s v="Tweet"/>
    <n v="0"/>
    <n v="0"/>
    <m/>
    <m/>
    <m/>
    <m/>
    <m/>
    <m/>
    <m/>
    <m/>
    <n v="7"/>
    <s v="1"/>
    <s v="1"/>
    <n v="1"/>
    <n v="4.761904761904762"/>
    <n v="0"/>
    <n v="0"/>
    <n v="0"/>
    <n v="0"/>
    <n v="20"/>
    <n v="95.23809523809524"/>
    <n v="21"/>
  </r>
  <r>
    <s v="srjf"/>
    <s v="workplacebyfb"/>
    <m/>
    <m/>
    <m/>
    <m/>
    <m/>
    <m/>
    <m/>
    <m/>
    <s v="No"/>
    <n v="131"/>
    <m/>
    <m/>
    <x v="0"/>
    <d v="2019-10-10T19:02:36.000"/>
    <s v="creating an inspirational playbook is something that I definitely want to explore to even more professionally manage our community of learners running on @WorkplacebyFB  #esnchat"/>
    <m/>
    <m/>
    <x v="1"/>
    <m/>
    <s v="http://pbs.twimg.com/profile_images/993157375241674753/53dz3TL3_normal.jpg"/>
    <x v="55"/>
    <s v="https://twitter.com/#!/srjf/status/1182370865759096833"/>
    <m/>
    <m/>
    <s v="1182370865759096833"/>
    <m/>
    <b v="0"/>
    <n v="1"/>
    <s v=""/>
    <b v="0"/>
    <s v="en"/>
    <m/>
    <s v=""/>
    <b v="0"/>
    <n v="1"/>
    <s v=""/>
    <s v="Twitter Web App"/>
    <b v="0"/>
    <s v="1182370865759096833"/>
    <s v="Tweet"/>
    <n v="0"/>
    <n v="0"/>
    <m/>
    <m/>
    <m/>
    <m/>
    <m/>
    <m/>
    <m/>
    <m/>
    <n v="2"/>
    <s v="1"/>
    <s v="4"/>
    <n v="1"/>
    <n v="4"/>
    <n v="0"/>
    <n v="0"/>
    <n v="0"/>
    <n v="0"/>
    <n v="24"/>
    <n v="96"/>
    <n v="25"/>
  </r>
  <r>
    <s v="srjf"/>
    <s v="ritazonius"/>
    <m/>
    <m/>
    <m/>
    <m/>
    <m/>
    <m/>
    <m/>
    <m/>
    <s v="Yes"/>
    <n v="132"/>
    <m/>
    <m/>
    <x v="2"/>
    <d v="2019-10-10T19:06:16.000"/>
    <s v="@RitaZonius defo see a case for playbook content of some sort for end users for things like posting content, using the tools in the #esn for specific goals, when to use posts, when to use docs, when to use links, use of video all of which are use cases for using the ESN, all plays #esnchat"/>
    <m/>
    <m/>
    <x v="27"/>
    <m/>
    <s v="http://pbs.twimg.com/profile_images/993157375241674753/53dz3TL3_normal.jpg"/>
    <x v="56"/>
    <s v="https://twitter.com/#!/srjf/status/1182371787427987456"/>
    <m/>
    <m/>
    <s v="1182371787427987456"/>
    <s v="1182365114969681920"/>
    <b v="0"/>
    <n v="1"/>
    <s v="1434992078"/>
    <b v="0"/>
    <s v="en"/>
    <m/>
    <s v=""/>
    <b v="0"/>
    <n v="0"/>
    <s v=""/>
    <s v="Twitter Web App"/>
    <b v="0"/>
    <s v="1182365114969681920"/>
    <s v="Tweet"/>
    <n v="0"/>
    <n v="0"/>
    <m/>
    <m/>
    <m/>
    <m/>
    <m/>
    <m/>
    <m/>
    <m/>
    <n v="2"/>
    <s v="1"/>
    <s v="2"/>
    <n v="1"/>
    <n v="1.7857142857142858"/>
    <n v="0"/>
    <n v="0"/>
    <n v="0"/>
    <n v="0"/>
    <n v="55"/>
    <n v="98.21428571428571"/>
    <n v="56"/>
  </r>
  <r>
    <s v="srjf"/>
    <s v="ritazonius"/>
    <m/>
    <m/>
    <m/>
    <m/>
    <m/>
    <m/>
    <m/>
    <m/>
    <s v="Yes"/>
    <n v="136"/>
    <m/>
    <m/>
    <x v="2"/>
    <d v="2019-10-10T20:07:35.000"/>
    <s v="@RitaZonius I am still sussing out my understanding of playbooks, stumbled over this helpful Microsoft Dynamics 365 definition of playbooks during some recent research #esnchat_x000a_https://t.co/ptWQxjJav4 https://t.co/dwlNwTiw0c"/>
    <s v="https://docs.microsoft.com/en-us/dynamics365/sales-enterprise/manage-playbook-templates"/>
    <s v="microsoft.com"/>
    <x v="1"/>
    <s v="https://pbs.twimg.com/media/EGiu6MPW4AEdG6a.jpg"/>
    <s v="https://pbs.twimg.com/media/EGiu6MPW4AEdG6a.jpg"/>
    <x v="57"/>
    <s v="https://twitter.com/#!/srjf/status/1182387221644619776"/>
    <m/>
    <m/>
    <s v="1182387221644619776"/>
    <s v="1182381741115232256"/>
    <b v="0"/>
    <n v="0"/>
    <s v="1434992078"/>
    <b v="0"/>
    <s v="en"/>
    <m/>
    <s v=""/>
    <b v="0"/>
    <n v="0"/>
    <s v=""/>
    <s v="Twitter for Android"/>
    <b v="0"/>
    <s v="1182381741115232256"/>
    <s v="Tweet"/>
    <n v="0"/>
    <n v="0"/>
    <m/>
    <m/>
    <m/>
    <m/>
    <m/>
    <m/>
    <m/>
    <m/>
    <n v="2"/>
    <s v="1"/>
    <s v="2"/>
    <n v="1"/>
    <n v="4"/>
    <n v="1"/>
    <n v="4"/>
    <n v="0"/>
    <n v="0"/>
    <n v="23"/>
    <n v="92"/>
    <n v="25"/>
  </r>
  <r>
    <s v="srjf"/>
    <s v="esnchat"/>
    <m/>
    <m/>
    <m/>
    <m/>
    <m/>
    <m/>
    <m/>
    <m/>
    <s v="No"/>
    <n v="140"/>
    <m/>
    <m/>
    <x v="0"/>
    <d v="2019-10-14T11:34:38.000"/>
    <s v="RT @ESNchat: We know #ESNs can help solve problems and surface good ideas, but can they be used to drive #innovation? Let’s discuss this Th…"/>
    <m/>
    <m/>
    <x v="2"/>
    <m/>
    <s v="http://pbs.twimg.com/profile_images/993157375241674753/53dz3TL3_normal.jpg"/>
    <x v="58"/>
    <s v="https://twitter.com/#!/srjf/status/1183707683196674049"/>
    <m/>
    <m/>
    <s v="1183707683196674049"/>
    <m/>
    <b v="0"/>
    <n v="0"/>
    <s v=""/>
    <b v="0"/>
    <s v="en"/>
    <m/>
    <s v=""/>
    <b v="0"/>
    <n v="3"/>
    <s v="1183706489531187200"/>
    <s v="Twitter Web App"/>
    <b v="0"/>
    <s v="1183706489531187200"/>
    <s v="Tweet"/>
    <n v="0"/>
    <n v="0"/>
    <m/>
    <m/>
    <m/>
    <m/>
    <m/>
    <m/>
    <m/>
    <m/>
    <n v="1"/>
    <s v="1"/>
    <s v="3"/>
    <n v="2"/>
    <n v="7.6923076923076925"/>
    <n v="1"/>
    <n v="3.8461538461538463"/>
    <n v="0"/>
    <n v="0"/>
    <n v="23"/>
    <n v="88.46153846153847"/>
    <n v="26"/>
  </r>
  <r>
    <s v="rainerbartl"/>
    <s v="srjf"/>
    <m/>
    <m/>
    <m/>
    <m/>
    <m/>
    <m/>
    <m/>
    <m/>
    <s v="Yes"/>
    <n v="142"/>
    <m/>
    <m/>
    <x v="0"/>
    <d v="2019-10-10T18:58:46.000"/>
    <s v="@RitaZonius A3. That may fit best for larger organizations with a well-established #CMgr / #ESN team. For @srjf's scenario as a single #CMgr, the burden to keep the #ESN alive needs to be shared by many more users (= think of #UserGeneratedContent, #Curation) Also f #Guide networks!_x000a_#ESNchat"/>
    <m/>
    <m/>
    <x v="28"/>
    <m/>
    <s v="http://pbs.twimg.com/profile_images/1174811571681464320/I686qIHR_normal.jpg"/>
    <x v="59"/>
    <s v="https://twitter.com/#!/rainerbartl/status/1182369903313076224"/>
    <m/>
    <m/>
    <s v="1182369903313076224"/>
    <s v="1182365114969681920"/>
    <b v="0"/>
    <n v="0"/>
    <s v="1434992078"/>
    <b v="0"/>
    <s v="en"/>
    <m/>
    <s v=""/>
    <b v="0"/>
    <n v="0"/>
    <s v=""/>
    <s v="TweetDeck"/>
    <b v="0"/>
    <s v="1182365114969681920"/>
    <s v="Tweet"/>
    <n v="0"/>
    <n v="0"/>
    <m/>
    <m/>
    <m/>
    <m/>
    <m/>
    <m/>
    <m/>
    <m/>
    <n v="3"/>
    <s v="5"/>
    <s v="1"/>
    <m/>
    <m/>
    <m/>
    <m/>
    <m/>
    <m/>
    <m/>
    <m/>
    <m/>
  </r>
  <r>
    <s v="rainerbartl"/>
    <s v="srjf"/>
    <m/>
    <m/>
    <m/>
    <m/>
    <m/>
    <m/>
    <m/>
    <m/>
    <s v="Yes"/>
    <n v="143"/>
    <m/>
    <m/>
    <x v="0"/>
    <d v="2019-10-10T19:10:08.000"/>
    <s v="RT @srjf: creating an inspirational playbook is something that I definitely want to explore to even more professionally manage our communit…"/>
    <m/>
    <m/>
    <x v="4"/>
    <m/>
    <s v="http://pbs.twimg.com/profile_images/1174811571681464320/I686qIHR_normal.jpg"/>
    <x v="60"/>
    <s v="https://twitter.com/#!/rainerbartl/status/1182372760254910464"/>
    <m/>
    <m/>
    <s v="1182372760254910464"/>
    <m/>
    <b v="0"/>
    <n v="0"/>
    <s v=""/>
    <b v="0"/>
    <s v="en"/>
    <m/>
    <s v=""/>
    <b v="0"/>
    <n v="1"/>
    <s v="1182370865759096833"/>
    <s v="TweetDeck"/>
    <b v="0"/>
    <s v="1182370865759096833"/>
    <s v="Tweet"/>
    <n v="0"/>
    <n v="0"/>
    <m/>
    <m/>
    <m/>
    <m/>
    <m/>
    <m/>
    <m/>
    <m/>
    <n v="3"/>
    <s v="5"/>
    <s v="1"/>
    <n v="1"/>
    <n v="4.761904761904762"/>
    <n v="0"/>
    <n v="0"/>
    <n v="0"/>
    <n v="0"/>
    <n v="20"/>
    <n v="95.23809523809524"/>
    <n v="21"/>
  </r>
  <r>
    <s v="ahschlueter"/>
    <s v="rainerbartl"/>
    <m/>
    <m/>
    <m/>
    <m/>
    <m/>
    <m/>
    <m/>
    <m/>
    <s v="Yes"/>
    <n v="145"/>
    <m/>
    <m/>
    <x v="2"/>
    <d v="2019-10-10T18:39:13.000"/>
    <s v="@rainerbartl There is a Help-community with lots of traffic. Will ask the people there whether they have a Playbook. #ESNchat"/>
    <m/>
    <m/>
    <x v="1"/>
    <m/>
    <s v="http://pbs.twimg.com/profile_images/821091469561917441/v2h9cL4a_normal.jpg"/>
    <x v="61"/>
    <s v="https://twitter.com/#!/ahschlueter/status/1182364979745492992"/>
    <m/>
    <m/>
    <s v="1182364979745492992"/>
    <s v="1182363678584266752"/>
    <b v="0"/>
    <n v="1"/>
    <s v="80351430"/>
    <b v="0"/>
    <s v="en"/>
    <m/>
    <s v=""/>
    <b v="0"/>
    <n v="0"/>
    <s v=""/>
    <s v="Twitter for iPhone"/>
    <b v="0"/>
    <s v="1182363678584266752"/>
    <s v="Tweet"/>
    <n v="0"/>
    <n v="0"/>
    <m/>
    <m/>
    <m/>
    <m/>
    <m/>
    <m/>
    <m/>
    <m/>
    <n v="2"/>
    <s v="2"/>
    <s v="5"/>
    <n v="0"/>
    <n v="0"/>
    <n v="0"/>
    <n v="0"/>
    <n v="0"/>
    <n v="0"/>
    <n v="21"/>
    <n v="100"/>
    <n v="21"/>
  </r>
  <r>
    <s v="ahschlueter"/>
    <s v="rainerbartl"/>
    <m/>
    <m/>
    <m/>
    <m/>
    <m/>
    <m/>
    <m/>
    <m/>
    <s v="Yes"/>
    <n v="146"/>
    <m/>
    <m/>
    <x v="2"/>
    <d v="2019-10-10T18:46:58.000"/>
    <s v="@rainerbartl Perfect &amp;amp; thanks. Our ESN went through comprehensive Beta-testing before launch, so I assume some documentation must be somewhere. Curious to find out about evolution since then. #ESNchat."/>
    <m/>
    <m/>
    <x v="1"/>
    <m/>
    <s v="http://pbs.twimg.com/profile_images/821091469561917441/v2h9cL4a_normal.jpg"/>
    <x v="62"/>
    <s v="https://twitter.com/#!/ahschlueter/status/1182366930856038401"/>
    <m/>
    <m/>
    <s v="1182366930856038401"/>
    <s v="1182365945521721346"/>
    <b v="0"/>
    <n v="1"/>
    <s v="80351430"/>
    <b v="0"/>
    <s v="en"/>
    <m/>
    <s v=""/>
    <b v="0"/>
    <n v="0"/>
    <s v=""/>
    <s v="Twitter for iPhone"/>
    <b v="0"/>
    <s v="1182365945521721346"/>
    <s v="Tweet"/>
    <n v="0"/>
    <n v="0"/>
    <m/>
    <m/>
    <m/>
    <m/>
    <m/>
    <m/>
    <m/>
    <m/>
    <n v="2"/>
    <s v="2"/>
    <s v="5"/>
    <n v="2"/>
    <n v="6.666666666666667"/>
    <n v="0"/>
    <n v="0"/>
    <n v="0"/>
    <n v="0"/>
    <n v="28"/>
    <n v="93.33333333333333"/>
    <n v="30"/>
  </r>
  <r>
    <s v="lorilea"/>
    <s v="rainerbartl"/>
    <m/>
    <m/>
    <m/>
    <m/>
    <m/>
    <m/>
    <m/>
    <m/>
    <s v="Yes"/>
    <n v="147"/>
    <m/>
    <m/>
    <x v="0"/>
    <d v="2019-10-10T18:52:56.000"/>
    <s v="RT @rainerbartl: A5. Make it a collaborate effort to keep it up to date, just like you've created it together! When reviewing &amp;amp; prioritizin…"/>
    <m/>
    <m/>
    <x v="4"/>
    <m/>
    <s v="http://pbs.twimg.com/profile_images/1121065862520279041/0gGa0BuF_normal.jpg"/>
    <x v="63"/>
    <s v="https://twitter.com/#!/lorilea/status/1182368432223899649"/>
    <m/>
    <m/>
    <s v="1182368432223899649"/>
    <m/>
    <b v="0"/>
    <n v="0"/>
    <s v=""/>
    <b v="1"/>
    <s v="en"/>
    <m/>
    <s v="1182365429156597760"/>
    <b v="0"/>
    <n v="1"/>
    <s v="1182367725034921984"/>
    <s v="TweetDeck"/>
    <b v="0"/>
    <s v="1182367725034921984"/>
    <s v="Tweet"/>
    <n v="0"/>
    <n v="0"/>
    <m/>
    <m/>
    <m/>
    <m/>
    <m/>
    <m/>
    <m/>
    <m/>
    <n v="1"/>
    <s v="2"/>
    <s v="5"/>
    <n v="1"/>
    <n v="4.166666666666667"/>
    <n v="0"/>
    <n v="0"/>
    <n v="0"/>
    <n v="0"/>
    <n v="23"/>
    <n v="95.83333333333333"/>
    <n v="24"/>
  </r>
  <r>
    <s v="rainerbartl"/>
    <s v="rainerbartl"/>
    <m/>
    <m/>
    <m/>
    <m/>
    <m/>
    <m/>
    <m/>
    <m/>
    <s v="No"/>
    <n v="148"/>
    <m/>
    <m/>
    <x v="1"/>
    <d v="2019-10-10T16:45:57.000"/>
    <s v="Nobody will get hit by a bus 🚌, you can safely join #ESNchat today!_x000a__x000a_But as #KnowledgeMgr, I'd recommend to document &amp;amp; share your knowledge about #ESN processes &amp;amp; procedures w/ colleagues anyway - so that your #ESN doesn't get hit by critical issues while you enjoy ur time off! https://t.co/d7KG95yiwf"/>
    <s v="https://twitter.com/ESNchat/status/1181342035065765888"/>
    <s v="twitter.com"/>
    <x v="29"/>
    <m/>
    <s v="http://pbs.twimg.com/profile_images/1174811571681464320/I686qIHR_normal.jpg"/>
    <x v="64"/>
    <s v="https://twitter.com/#!/rainerbartl/status/1182336478011113478"/>
    <m/>
    <m/>
    <s v="1182336478011113478"/>
    <m/>
    <b v="0"/>
    <n v="2"/>
    <s v=""/>
    <b v="1"/>
    <s v="en"/>
    <m/>
    <s v="1181342035065765888"/>
    <b v="0"/>
    <n v="0"/>
    <s v=""/>
    <s v="TweetDeck"/>
    <b v="0"/>
    <s v="1182336478011113478"/>
    <s v="Tweet"/>
    <n v="0"/>
    <n v="0"/>
    <m/>
    <m/>
    <m/>
    <m/>
    <m/>
    <m/>
    <m/>
    <m/>
    <n v="7"/>
    <s v="5"/>
    <s v="5"/>
    <n v="3"/>
    <n v="6.25"/>
    <n v="2"/>
    <n v="4.166666666666667"/>
    <n v="0"/>
    <n v="0"/>
    <n v="43"/>
    <n v="89.58333333333333"/>
    <n v="48"/>
  </r>
  <r>
    <s v="rainerbartl"/>
    <s v="rainerbartl"/>
    <m/>
    <m/>
    <m/>
    <m/>
    <m/>
    <m/>
    <m/>
    <m/>
    <s v="No"/>
    <n v="149"/>
    <m/>
    <m/>
    <x v="1"/>
    <d v="2019-10-10T18:05:08.000"/>
    <s v="Hi, here's Rainer, your #ESNchat co-host from Munich, Germany!_x000a_I'm preparing for a big achievement this Sunday, when I will run the Munich (half) marathon for the first time - the weather will be perfect! https://t.co/suh1JtoXim"/>
    <s v="https://twitter.com/Nachrichten_muc/status/1181602667560353792?s=20"/>
    <s v="twitter.com"/>
    <x v="1"/>
    <m/>
    <s v="http://pbs.twimg.com/profile_images/1174811571681464320/I686qIHR_normal.jpg"/>
    <x v="65"/>
    <s v="https://twitter.com/#!/rainerbartl/status/1182356404872585219"/>
    <m/>
    <m/>
    <s v="1182356404872585219"/>
    <m/>
    <b v="0"/>
    <n v="2"/>
    <s v=""/>
    <b v="1"/>
    <s v="en"/>
    <m/>
    <s v="1181602667560353792"/>
    <b v="0"/>
    <n v="0"/>
    <s v=""/>
    <s v="TweetDeck"/>
    <b v="0"/>
    <s v="1182356404872585219"/>
    <s v="Tweet"/>
    <n v="0"/>
    <n v="0"/>
    <m/>
    <m/>
    <m/>
    <m/>
    <m/>
    <m/>
    <m/>
    <m/>
    <n v="7"/>
    <s v="5"/>
    <s v="5"/>
    <n v="2"/>
    <n v="5.714285714285714"/>
    <n v="0"/>
    <n v="0"/>
    <n v="0"/>
    <n v="0"/>
    <n v="33"/>
    <n v="94.28571428571429"/>
    <n v="35"/>
  </r>
  <r>
    <s v="rainerbartl"/>
    <s v="esnchat"/>
    <m/>
    <m/>
    <m/>
    <m/>
    <m/>
    <m/>
    <m/>
    <m/>
    <s v="Yes"/>
    <n v="150"/>
    <m/>
    <m/>
    <x v="0"/>
    <d v="2019-10-10T18:06:07.000"/>
    <s v="@ahschlueter @ESNchat Guten Abend Andreas, glad that you are joining us today! #ESNchat"/>
    <m/>
    <m/>
    <x v="1"/>
    <m/>
    <s v="http://pbs.twimg.com/profile_images/1174811571681464320/I686qIHR_normal.jpg"/>
    <x v="66"/>
    <s v="https://twitter.com/#!/rainerbartl/status/1182356652416274432"/>
    <m/>
    <m/>
    <s v="1182356652416274432"/>
    <s v="1182355837408415744"/>
    <b v="0"/>
    <n v="1"/>
    <s v="2327740840"/>
    <b v="0"/>
    <s v="en"/>
    <m/>
    <s v=""/>
    <b v="0"/>
    <n v="0"/>
    <s v=""/>
    <s v="TweetDeck"/>
    <b v="0"/>
    <s v="1182355837408415744"/>
    <s v="Tweet"/>
    <n v="0"/>
    <n v="0"/>
    <m/>
    <m/>
    <m/>
    <m/>
    <m/>
    <m/>
    <m/>
    <m/>
    <n v="3"/>
    <s v="5"/>
    <s v="3"/>
    <m/>
    <m/>
    <m/>
    <m/>
    <m/>
    <m/>
    <m/>
    <m/>
    <m/>
  </r>
  <r>
    <s v="rainerbartl"/>
    <s v="rainerbartl"/>
    <m/>
    <m/>
    <m/>
    <m/>
    <m/>
    <m/>
    <m/>
    <m/>
    <s v="No"/>
    <n v="152"/>
    <m/>
    <m/>
    <x v="1"/>
    <d v="2019-10-10T18:12:25.000"/>
    <s v="A1. As #KMer, I'd highly recommend to document &amp;amp; share #ESN processes &amp;amp; procedures with colleagues! Always risky to keep knowledge in your head, not only for the worst case (🚌), but important for #onboarding new joiners, and to manage critical issues while you're away! #ESNchat"/>
    <m/>
    <m/>
    <x v="30"/>
    <m/>
    <s v="http://pbs.twimg.com/profile_images/1174811571681464320/I686qIHR_normal.jpg"/>
    <x v="67"/>
    <s v="https://twitter.com/#!/rainerbartl/status/1182358234897752064"/>
    <m/>
    <m/>
    <s v="1182358234897752064"/>
    <m/>
    <b v="0"/>
    <n v="3"/>
    <s v=""/>
    <b v="0"/>
    <s v="en"/>
    <m/>
    <s v=""/>
    <b v="0"/>
    <n v="0"/>
    <s v=""/>
    <s v="TweetDeck"/>
    <b v="0"/>
    <s v="1182358234897752064"/>
    <s v="Tweet"/>
    <n v="0"/>
    <n v="0"/>
    <m/>
    <m/>
    <m/>
    <m/>
    <m/>
    <m/>
    <m/>
    <m/>
    <n v="7"/>
    <s v="5"/>
    <s v="5"/>
    <n v="2"/>
    <n v="4.444444444444445"/>
    <n v="4"/>
    <n v="8.88888888888889"/>
    <n v="0"/>
    <n v="0"/>
    <n v="39"/>
    <n v="86.66666666666667"/>
    <n v="45"/>
  </r>
  <r>
    <s v="rainerbartl"/>
    <s v="lorilea"/>
    <m/>
    <m/>
    <m/>
    <m/>
    <m/>
    <m/>
    <m/>
    <m/>
    <s v="Yes"/>
    <n v="153"/>
    <m/>
    <m/>
    <x v="2"/>
    <d v="2019-10-10T18:14:30.000"/>
    <s v="@lorilea Yes - not only as an emergency plan (you don't want to start an open discussion on the #ESN about how to fight the fire, when the house is already burning), but also to avoid any emergencies in the first place! #ESNchat"/>
    <m/>
    <m/>
    <x v="27"/>
    <m/>
    <s v="http://pbs.twimg.com/profile_images/1174811571681464320/I686qIHR_normal.jpg"/>
    <x v="68"/>
    <s v="https://twitter.com/#!/rainerbartl/status/1182358763115819009"/>
    <m/>
    <m/>
    <s v="1182358763115819009"/>
    <s v="1182357262725201920"/>
    <b v="0"/>
    <n v="0"/>
    <s v="6419372"/>
    <b v="0"/>
    <s v="en"/>
    <m/>
    <s v=""/>
    <b v="0"/>
    <n v="0"/>
    <s v=""/>
    <s v="TweetDeck"/>
    <b v="0"/>
    <s v="1182357262725201920"/>
    <s v="Tweet"/>
    <n v="0"/>
    <n v="0"/>
    <m/>
    <m/>
    <m/>
    <m/>
    <m/>
    <m/>
    <m/>
    <m/>
    <n v="2"/>
    <s v="5"/>
    <s v="2"/>
    <n v="0"/>
    <n v="0"/>
    <n v="2"/>
    <n v="4.761904761904762"/>
    <n v="0"/>
    <n v="0"/>
    <n v="40"/>
    <n v="95.23809523809524"/>
    <n v="42"/>
  </r>
  <r>
    <s v="rainerbartl"/>
    <s v="erich13"/>
    <m/>
    <m/>
    <m/>
    <m/>
    <m/>
    <m/>
    <m/>
    <m/>
    <s v="No"/>
    <n v="154"/>
    <m/>
    <m/>
    <x v="0"/>
    <d v="2019-10-10T18:16:21.000"/>
    <s v="Hi Rita, Lori &amp;amp; Eric, thx for joining #ESNchat today!_x000a__x000a_@erich13, no prob - you can always continue the discussion later on! 👍"/>
    <m/>
    <m/>
    <x v="1"/>
    <m/>
    <s v="http://pbs.twimg.com/profile_images/1174811571681464320/I686qIHR_normal.jpg"/>
    <x v="69"/>
    <s v="https://twitter.com/#!/rainerbartl/status/1182359225328123905"/>
    <m/>
    <m/>
    <s v="1182359225328123905"/>
    <m/>
    <b v="0"/>
    <n v="1"/>
    <s v=""/>
    <b v="0"/>
    <s v="en"/>
    <m/>
    <s v=""/>
    <b v="0"/>
    <n v="0"/>
    <s v=""/>
    <s v="TweetDeck"/>
    <b v="0"/>
    <s v="1182359225328123905"/>
    <s v="Tweet"/>
    <n v="0"/>
    <n v="0"/>
    <m/>
    <m/>
    <m/>
    <m/>
    <m/>
    <m/>
    <m/>
    <m/>
    <n v="1"/>
    <s v="5"/>
    <s v="5"/>
    <n v="0"/>
    <n v="0"/>
    <n v="0"/>
    <n v="0"/>
    <n v="0"/>
    <n v="0"/>
    <n v="21"/>
    <n v="100"/>
    <n v="21"/>
  </r>
  <r>
    <s v="rainerbartl"/>
    <s v="ritazonius"/>
    <m/>
    <m/>
    <m/>
    <m/>
    <m/>
    <m/>
    <m/>
    <m/>
    <s v="Yes"/>
    <n v="155"/>
    <m/>
    <m/>
    <x v="0"/>
    <d v="2019-10-10T18:16:45.000"/>
    <s v="RT @RitaZonius: A1 A playbook establishes the foundation for how your #ESN will be governed and how it will operate. It means the guideline…"/>
    <m/>
    <m/>
    <x v="0"/>
    <m/>
    <s v="http://pbs.twimg.com/profile_images/1174811571681464320/I686qIHR_normal.jpg"/>
    <x v="70"/>
    <s v="https://twitter.com/#!/rainerbartl/status/1182359328306745344"/>
    <m/>
    <m/>
    <s v="1182359328306745344"/>
    <m/>
    <b v="0"/>
    <n v="0"/>
    <s v=""/>
    <b v="1"/>
    <s v="en"/>
    <m/>
    <s v="1182356369711783937"/>
    <b v="0"/>
    <n v="2"/>
    <s v="1182358744073531392"/>
    <s v="TweetDeck"/>
    <b v="0"/>
    <s v="1182358744073531392"/>
    <s v="Tweet"/>
    <n v="0"/>
    <n v="0"/>
    <m/>
    <m/>
    <m/>
    <m/>
    <m/>
    <m/>
    <m/>
    <m/>
    <n v="4"/>
    <s v="5"/>
    <s v="2"/>
    <n v="0"/>
    <n v="0"/>
    <n v="0"/>
    <n v="0"/>
    <n v="0"/>
    <n v="0"/>
    <n v="24"/>
    <n v="100"/>
    <n v="24"/>
  </r>
  <r>
    <s v="rainerbartl"/>
    <s v="esnchat"/>
    <m/>
    <m/>
    <m/>
    <m/>
    <m/>
    <m/>
    <m/>
    <m/>
    <s v="Yes"/>
    <n v="156"/>
    <m/>
    <m/>
    <x v="0"/>
    <d v="2019-10-10T18:16:57.000"/>
    <s v="RT @ESNchat: Q2. When is the right time to introduce an #ESN playbook? #ESNchat https://t.co/hKzhYMy8AG"/>
    <m/>
    <m/>
    <x v="27"/>
    <s v="https://pbs.twimg.com/media/EGiPk1IWoAAhERQ.jpg"/>
    <s v="https://pbs.twimg.com/media/EGiPk1IWoAAhERQ.jpg"/>
    <x v="71"/>
    <s v="https://twitter.com/#!/rainerbartl/status/1182359376897679361"/>
    <m/>
    <m/>
    <s v="1182359376897679361"/>
    <m/>
    <b v="0"/>
    <n v="0"/>
    <s v=""/>
    <b v="0"/>
    <s v="en"/>
    <m/>
    <s v=""/>
    <b v="0"/>
    <n v="1"/>
    <s v="1182358634329587712"/>
    <s v="TweetDeck"/>
    <b v="0"/>
    <s v="1182358634329587712"/>
    <s v="Tweet"/>
    <n v="0"/>
    <n v="0"/>
    <m/>
    <m/>
    <m/>
    <m/>
    <m/>
    <m/>
    <m/>
    <m/>
    <n v="3"/>
    <s v="5"/>
    <s v="3"/>
    <n v="1"/>
    <n v="7.142857142857143"/>
    <n v="0"/>
    <n v="0"/>
    <n v="0"/>
    <n v="0"/>
    <n v="13"/>
    <n v="92.85714285714286"/>
    <n v="14"/>
  </r>
  <r>
    <s v="rainerbartl"/>
    <s v="rainerbartl"/>
    <m/>
    <m/>
    <m/>
    <m/>
    <m/>
    <m/>
    <m/>
    <m/>
    <s v="No"/>
    <n v="157"/>
    <m/>
    <m/>
    <x v="1"/>
    <d v="2019-10-10T18:21:40.000"/>
    <s v="A2. If you haven't introduced your #ESN playbook yet, do it now. It can be started as soon as you've agreed on the 1st basics, and maintained collaboratively by the whole team on #ESN, where everybody can provide input or suggest changes. Official versions as read-only. #ESNchat https://t.co/X36D3Iac4k"/>
    <s v="https://twitter.com/ESNchat/status/1182358634329587712"/>
    <s v="twitter.com"/>
    <x v="31"/>
    <m/>
    <s v="http://pbs.twimg.com/profile_images/1174811571681464320/I686qIHR_normal.jpg"/>
    <x v="72"/>
    <s v="https://twitter.com/#!/rainerbartl/status/1182360563432808451"/>
    <m/>
    <m/>
    <s v="1182360563432808451"/>
    <m/>
    <b v="0"/>
    <n v="0"/>
    <s v=""/>
    <b v="1"/>
    <s v="en"/>
    <m/>
    <s v="1182358634329587712"/>
    <b v="0"/>
    <n v="0"/>
    <s v=""/>
    <s v="TweetDeck"/>
    <b v="0"/>
    <s v="1182360563432808451"/>
    <s v="Tweet"/>
    <n v="0"/>
    <n v="0"/>
    <m/>
    <m/>
    <m/>
    <m/>
    <m/>
    <m/>
    <m/>
    <m/>
    <n v="7"/>
    <s v="5"/>
    <s v="5"/>
    <n v="0"/>
    <n v="0"/>
    <n v="0"/>
    <n v="0"/>
    <n v="0"/>
    <n v="0"/>
    <n v="48"/>
    <n v="100"/>
    <n v="48"/>
  </r>
  <r>
    <s v="rainerbartl"/>
    <s v="ritazonius"/>
    <m/>
    <m/>
    <m/>
    <m/>
    <m/>
    <m/>
    <m/>
    <m/>
    <s v="Yes"/>
    <n v="158"/>
    <m/>
    <m/>
    <x v="2"/>
    <d v="2019-10-10T18:23:47.000"/>
    <s v="@RitaZonius It's gonna be a fitness weekend for the #ESNchat team! 👍😅"/>
    <m/>
    <m/>
    <x v="1"/>
    <m/>
    <s v="http://pbs.twimg.com/profile_images/1174811571681464320/I686qIHR_normal.jpg"/>
    <x v="73"/>
    <s v="https://twitter.com/#!/rainerbartl/status/1182361098940485633"/>
    <m/>
    <m/>
    <s v="1182361098940485633"/>
    <s v="1182357379754553345"/>
    <b v="0"/>
    <n v="1"/>
    <s v="1434992078"/>
    <b v="0"/>
    <s v="en"/>
    <m/>
    <s v=""/>
    <b v="0"/>
    <n v="0"/>
    <s v=""/>
    <s v="TweetDeck"/>
    <b v="0"/>
    <s v="1182357379754553345"/>
    <s v="Tweet"/>
    <n v="0"/>
    <n v="0"/>
    <m/>
    <m/>
    <m/>
    <m/>
    <m/>
    <m/>
    <m/>
    <m/>
    <n v="2"/>
    <s v="5"/>
    <s v="2"/>
    <n v="0"/>
    <n v="0"/>
    <n v="0"/>
    <n v="0"/>
    <n v="0"/>
    <n v="0"/>
    <n v="11"/>
    <n v="100"/>
    <n v="11"/>
  </r>
  <r>
    <s v="rainerbartl"/>
    <s v="rainerbartl"/>
    <m/>
    <m/>
    <m/>
    <m/>
    <m/>
    <m/>
    <m/>
    <m/>
    <s v="No"/>
    <n v="159"/>
    <m/>
    <m/>
    <x v="1"/>
    <d v="2019-10-10T18:30:06.000"/>
    <s v="A3. Depends on the focus: internal #ESN admin processes &amp;amp; procedures will be for the #ESN team + #CMgr's, the public part could be kind of a #FAQ, highlighting use cases, good practices, tipps &amp;amp; tricks f users, to help them with their 1st steps &amp;amp; reduce support requests! #ESNchat https://t.co/5VOBK7hC3c"/>
    <s v="https://twitter.com/ESNchat/status/1182360899287502849"/>
    <s v="twitter.com"/>
    <x v="32"/>
    <m/>
    <s v="http://pbs.twimg.com/profile_images/1174811571681464320/I686qIHR_normal.jpg"/>
    <x v="74"/>
    <s v="https://twitter.com/#!/rainerbartl/status/1182362685847080961"/>
    <m/>
    <m/>
    <s v="1182362685847080961"/>
    <m/>
    <b v="0"/>
    <n v="1"/>
    <s v=""/>
    <b v="1"/>
    <s v="en"/>
    <m/>
    <s v="1182360899287502849"/>
    <b v="0"/>
    <n v="0"/>
    <s v=""/>
    <s v="TweetDeck"/>
    <b v="0"/>
    <s v="1182362685847080961"/>
    <s v="Tweet"/>
    <n v="0"/>
    <n v="0"/>
    <m/>
    <m/>
    <m/>
    <m/>
    <m/>
    <m/>
    <m/>
    <m/>
    <n v="7"/>
    <s v="5"/>
    <s v="5"/>
    <n v="2"/>
    <n v="4.081632653061225"/>
    <n v="0"/>
    <n v="0"/>
    <n v="0"/>
    <n v="0"/>
    <n v="47"/>
    <n v="95.91836734693878"/>
    <n v="49"/>
  </r>
  <r>
    <s v="rainerbartl"/>
    <s v="ahschlueter"/>
    <m/>
    <m/>
    <m/>
    <m/>
    <m/>
    <m/>
    <m/>
    <m/>
    <s v="Yes"/>
    <n v="160"/>
    <m/>
    <m/>
    <x v="2"/>
    <d v="2019-10-10T18:34:02.000"/>
    <s v="@ahschlueter So how do you know what to do in certain cases, or who to ask? Do you have all that info in your head, or do you start searching when something happens? If you'e the expert, start writing it down, for you as #PersonalKM, and for others if you are not available! #ESNchat"/>
    <m/>
    <m/>
    <x v="33"/>
    <m/>
    <s v="http://pbs.twimg.com/profile_images/1174811571681464320/I686qIHR_normal.jpg"/>
    <x v="75"/>
    <s v="https://twitter.com/#!/rainerbartl/status/1182363678584266752"/>
    <m/>
    <m/>
    <s v="1182363678584266752"/>
    <s v="1182362126071017472"/>
    <b v="0"/>
    <n v="1"/>
    <s v="2327740840"/>
    <b v="0"/>
    <s v="en"/>
    <m/>
    <s v=""/>
    <b v="0"/>
    <n v="0"/>
    <s v=""/>
    <s v="TweetDeck"/>
    <b v="0"/>
    <s v="1182362126071017472"/>
    <s v="Tweet"/>
    <n v="0"/>
    <n v="0"/>
    <m/>
    <m/>
    <m/>
    <m/>
    <m/>
    <m/>
    <m/>
    <m/>
    <n v="3"/>
    <s v="5"/>
    <s v="2"/>
    <n v="1"/>
    <n v="1.8518518518518519"/>
    <n v="0"/>
    <n v="0"/>
    <n v="0"/>
    <n v="0"/>
    <n v="53"/>
    <n v="98.14814814814815"/>
    <n v="54"/>
  </r>
  <r>
    <s v="rainerbartl"/>
    <s v="rainerbartl"/>
    <m/>
    <m/>
    <m/>
    <m/>
    <m/>
    <m/>
    <m/>
    <m/>
    <s v="No"/>
    <n v="161"/>
    <m/>
    <m/>
    <x v="1"/>
    <d v="2019-10-10T18:39:13.000"/>
    <s v="A4. As soon as you have your 1st standards agreed how to handle things, publish your first #WorkInProgress version &amp;amp; invite others to contribute &amp;amp; provide feedback = good opportunity to enhance acceptance &amp;amp; engagement, if people can participate in defining the rules #ESNchat https://t.co/v4vO6Hnm4P"/>
    <s v="https://twitter.com/ESNchat/status/1182363164366778370"/>
    <s v="twitter.com"/>
    <x v="34"/>
    <m/>
    <s v="http://pbs.twimg.com/profile_images/1174811571681464320/I686qIHR_normal.jpg"/>
    <x v="61"/>
    <s v="https://twitter.com/#!/rainerbartl/status/1182364983323250688"/>
    <m/>
    <m/>
    <s v="1182364983323250688"/>
    <m/>
    <b v="0"/>
    <n v="1"/>
    <s v=""/>
    <b v="1"/>
    <s v="en"/>
    <m/>
    <s v="1182363164366778370"/>
    <b v="0"/>
    <n v="0"/>
    <s v=""/>
    <s v="TweetDeck"/>
    <b v="0"/>
    <s v="1182364983323250688"/>
    <s v="Tweet"/>
    <n v="0"/>
    <n v="0"/>
    <m/>
    <m/>
    <m/>
    <m/>
    <m/>
    <m/>
    <m/>
    <m/>
    <n v="7"/>
    <s v="5"/>
    <s v="5"/>
    <n v="2"/>
    <n v="4.651162790697675"/>
    <n v="0"/>
    <n v="0"/>
    <n v="0"/>
    <n v="0"/>
    <n v="41"/>
    <n v="95.34883720930233"/>
    <n v="43"/>
  </r>
  <r>
    <s v="rainerbartl"/>
    <s v="ahschlueter"/>
    <m/>
    <m/>
    <m/>
    <m/>
    <m/>
    <m/>
    <m/>
    <m/>
    <s v="Yes"/>
    <n v="162"/>
    <m/>
    <m/>
    <x v="2"/>
    <d v="2019-10-10T18:43:03.000"/>
    <s v="@ahschlueter A3. If there's no playbook (user guide / manual), suggest to the other #CMgrs in your house to write one as a collaborative initiative! I'm pretty sure that there are many docs containing pieces of the playbook puzzle, someone needs to curate &amp;amp; consolidate them! #ESNchat"/>
    <m/>
    <m/>
    <x v="35"/>
    <m/>
    <s v="http://pbs.twimg.com/profile_images/1174811571681464320/I686qIHR_normal.jpg"/>
    <x v="76"/>
    <s v="https://twitter.com/#!/rainerbartl/status/1182365945521721346"/>
    <m/>
    <m/>
    <s v="1182365945521721346"/>
    <s v="1182364979745492992"/>
    <b v="0"/>
    <n v="3"/>
    <s v="2327740840"/>
    <b v="0"/>
    <s v="en"/>
    <m/>
    <s v=""/>
    <b v="0"/>
    <n v="1"/>
    <s v=""/>
    <s v="TweetDeck"/>
    <b v="0"/>
    <s v="1182364979745492992"/>
    <s v="Tweet"/>
    <n v="0"/>
    <n v="0"/>
    <m/>
    <m/>
    <m/>
    <m/>
    <m/>
    <m/>
    <m/>
    <m/>
    <n v="3"/>
    <s v="5"/>
    <s v="2"/>
    <n v="1"/>
    <n v="2.1739130434782608"/>
    <n v="0"/>
    <n v="0"/>
    <n v="0"/>
    <n v="0"/>
    <n v="45"/>
    <n v="97.82608695652173"/>
    <n v="46"/>
  </r>
  <r>
    <s v="rainerbartl"/>
    <s v="rainerbartl"/>
    <m/>
    <m/>
    <m/>
    <m/>
    <m/>
    <m/>
    <m/>
    <m/>
    <s v="No"/>
    <n v="163"/>
    <m/>
    <m/>
    <x v="1"/>
    <d v="2019-10-10T18:50:07.000"/>
    <s v="A5. Make it a collaborate effort to keep it up to date, just like you've created it together! When reviewing &amp;amp; prioritizing the input on an open doc / #wiki, a transparent process is required to define what will be included officially in the next version of the playbook #ESNchat https://t.co/fykN4siRWT"/>
    <s v="https://twitter.com/ESNchat/status/1182365429156597760"/>
    <s v="twitter.com"/>
    <x v="36"/>
    <m/>
    <s v="http://pbs.twimg.com/profile_images/1174811571681464320/I686qIHR_normal.jpg"/>
    <x v="77"/>
    <s v="https://twitter.com/#!/rainerbartl/status/1182367725034921984"/>
    <m/>
    <m/>
    <s v="1182367725034921984"/>
    <m/>
    <b v="0"/>
    <n v="0"/>
    <s v=""/>
    <b v="1"/>
    <s v="en"/>
    <m/>
    <s v="1182365429156597760"/>
    <b v="0"/>
    <n v="1"/>
    <s v=""/>
    <s v="TweetDeck"/>
    <b v="0"/>
    <s v="1182367725034921984"/>
    <s v="Tweet"/>
    <n v="0"/>
    <n v="0"/>
    <m/>
    <m/>
    <m/>
    <m/>
    <m/>
    <m/>
    <m/>
    <m/>
    <n v="7"/>
    <s v="5"/>
    <s v="5"/>
    <n v="2"/>
    <n v="4.081632653061225"/>
    <n v="0"/>
    <n v="0"/>
    <n v="0"/>
    <n v="0"/>
    <n v="47"/>
    <n v="95.91836734693878"/>
    <n v="49"/>
  </r>
  <r>
    <s v="rainerbartl"/>
    <s v="ritazonius"/>
    <m/>
    <m/>
    <m/>
    <m/>
    <m/>
    <m/>
    <m/>
    <m/>
    <s v="Yes"/>
    <n v="164"/>
    <m/>
    <m/>
    <x v="0"/>
    <d v="2019-10-10T18:50:54.000"/>
    <s v="RT @RitaZonius: I’d limit the playbook audience to anyone involved in the establishment and managing the day-to-day workings of the #ESN.…"/>
    <m/>
    <m/>
    <x v="0"/>
    <m/>
    <s v="http://pbs.twimg.com/profile_images/1174811571681464320/I686qIHR_normal.jpg"/>
    <x v="78"/>
    <s v="https://twitter.com/#!/rainerbartl/status/1182367921168883712"/>
    <m/>
    <m/>
    <s v="1182367921168883712"/>
    <m/>
    <b v="0"/>
    <n v="0"/>
    <s v=""/>
    <b v="1"/>
    <s v="en"/>
    <m/>
    <s v="1182360899287502849"/>
    <b v="0"/>
    <n v="1"/>
    <s v="1182365114969681920"/>
    <s v="TweetDeck"/>
    <b v="0"/>
    <s v="1182365114969681920"/>
    <s v="Tweet"/>
    <n v="0"/>
    <n v="0"/>
    <m/>
    <m/>
    <m/>
    <m/>
    <m/>
    <m/>
    <m/>
    <m/>
    <n v="4"/>
    <s v="5"/>
    <s v="2"/>
    <n v="0"/>
    <n v="0"/>
    <n v="1"/>
    <n v="4.166666666666667"/>
    <n v="0"/>
    <n v="0"/>
    <n v="23"/>
    <n v="95.83333333333333"/>
    <n v="24"/>
  </r>
  <r>
    <s v="rainerbartl"/>
    <s v="ahschlueter"/>
    <m/>
    <m/>
    <m/>
    <m/>
    <m/>
    <m/>
    <m/>
    <m/>
    <s v="Yes"/>
    <n v="165"/>
    <m/>
    <m/>
    <x v="0"/>
    <d v="2019-10-10T18:52:41.000"/>
    <s v="RT @RitaZonius: @ahschlueter As a user, I wouldn't care, as I don't think this is the playbook audience. But as an owner of the #ESN, wanti…"/>
    <m/>
    <m/>
    <x v="0"/>
    <m/>
    <s v="http://pbs.twimg.com/profile_images/1174811571681464320/I686qIHR_normal.jpg"/>
    <x v="79"/>
    <s v="https://twitter.com/#!/rainerbartl/status/1182368371427418112"/>
    <m/>
    <m/>
    <s v="1182368371427418112"/>
    <m/>
    <b v="0"/>
    <n v="0"/>
    <s v=""/>
    <b v="0"/>
    <s v="en"/>
    <m/>
    <s v=""/>
    <b v="0"/>
    <n v="1"/>
    <s v="1182367296007704577"/>
    <s v="TweetDeck"/>
    <b v="0"/>
    <s v="1182367296007704577"/>
    <s v="Tweet"/>
    <n v="0"/>
    <n v="0"/>
    <m/>
    <m/>
    <m/>
    <m/>
    <m/>
    <m/>
    <m/>
    <m/>
    <n v="1"/>
    <s v="5"/>
    <s v="2"/>
    <n v="0"/>
    <n v="0"/>
    <n v="0"/>
    <n v="0"/>
    <n v="0"/>
    <n v="0"/>
    <n v="26"/>
    <n v="100"/>
    <n v="26"/>
  </r>
  <r>
    <s v="rainerbartl"/>
    <s v="ritazonius"/>
    <m/>
    <m/>
    <m/>
    <m/>
    <m/>
    <m/>
    <m/>
    <m/>
    <s v="Yes"/>
    <n v="167"/>
    <m/>
    <m/>
    <x v="0"/>
    <d v="2019-10-10T18:53:38.000"/>
    <s v="RT @RitaZonius: Not a final list, but I'd cover: purpose and how the #ESN fits in the organisation alongside other tools; overall #governan…"/>
    <m/>
    <m/>
    <x v="0"/>
    <m/>
    <s v="http://pbs.twimg.com/profile_images/1174811571681464320/I686qIHR_normal.jpg"/>
    <x v="80"/>
    <s v="https://twitter.com/#!/rainerbartl/status/1182368607679987712"/>
    <m/>
    <m/>
    <s v="1182368607679987712"/>
    <m/>
    <b v="0"/>
    <n v="0"/>
    <s v=""/>
    <b v="1"/>
    <s v="en"/>
    <m/>
    <s v="1182363164366778370"/>
    <b v="0"/>
    <n v="2"/>
    <s v="1182368506811043840"/>
    <s v="TweetDeck"/>
    <b v="0"/>
    <s v="1182368506811043840"/>
    <s v="Tweet"/>
    <n v="0"/>
    <n v="0"/>
    <m/>
    <m/>
    <m/>
    <m/>
    <m/>
    <m/>
    <m/>
    <m/>
    <n v="4"/>
    <s v="5"/>
    <s v="2"/>
    <n v="0"/>
    <n v="0"/>
    <n v="0"/>
    <n v="0"/>
    <n v="0"/>
    <n v="0"/>
    <n v="23"/>
    <n v="100"/>
    <n v="23"/>
  </r>
  <r>
    <s v="rainerbartl"/>
    <s v="jeffkross"/>
    <m/>
    <m/>
    <m/>
    <m/>
    <m/>
    <m/>
    <m/>
    <m/>
    <s v="No"/>
    <n v="169"/>
    <m/>
    <m/>
    <x v="0"/>
    <d v="2019-10-10T19:01:00.000"/>
    <s v="RT @lorilea: A6: Humana's Buzz playbook, which @JeffKRoss has generously shared with others: https://t.co/h8xZgnvOm3 - super thorough appro…"/>
    <s v="https://jeffrossblog.com/2015/09/28/want-an-esn-playbook-here-is-ours/"/>
    <s v="jeffrossblog.com"/>
    <x v="4"/>
    <m/>
    <s v="http://pbs.twimg.com/profile_images/1174811571681464320/I686qIHR_normal.jpg"/>
    <x v="81"/>
    <s v="https://twitter.com/#!/rainerbartl/status/1182370462837497857"/>
    <m/>
    <m/>
    <s v="1182370462837497857"/>
    <m/>
    <b v="0"/>
    <n v="0"/>
    <s v=""/>
    <b v="1"/>
    <s v="en"/>
    <m/>
    <s v="1182367694085087237"/>
    <b v="0"/>
    <n v="3"/>
    <s v="1182368993295949824"/>
    <s v="TweetDeck"/>
    <b v="0"/>
    <s v="1182368993295949824"/>
    <s v="Tweet"/>
    <n v="0"/>
    <n v="0"/>
    <m/>
    <m/>
    <m/>
    <m/>
    <m/>
    <m/>
    <m/>
    <m/>
    <n v="2"/>
    <s v="5"/>
    <s v="2"/>
    <m/>
    <m/>
    <m/>
    <m/>
    <m/>
    <m/>
    <m/>
    <m/>
    <m/>
  </r>
  <r>
    <s v="rainerbartl"/>
    <s v="esnchat"/>
    <m/>
    <m/>
    <m/>
    <m/>
    <m/>
    <m/>
    <m/>
    <m/>
    <s v="Yes"/>
    <n v="173"/>
    <m/>
    <m/>
    <x v="0"/>
    <d v="2019-10-15T18:23:12.000"/>
    <s v="RT @ESNchat: We know #ESNs can help solve problems and surface good ideas, but can they be used to drive #innovation? Let’s discuss this Th…"/>
    <m/>
    <m/>
    <x v="2"/>
    <m/>
    <s v="http://pbs.twimg.com/profile_images/1174811571681464320/I686qIHR_normal.jpg"/>
    <x v="82"/>
    <s v="https://twitter.com/#!/rainerbartl/status/1184172889156792320"/>
    <m/>
    <m/>
    <s v="1184172889156792320"/>
    <m/>
    <b v="0"/>
    <n v="0"/>
    <s v=""/>
    <b v="0"/>
    <s v="en"/>
    <m/>
    <s v=""/>
    <b v="0"/>
    <n v="11"/>
    <s v="1183706489531187200"/>
    <s v="Twitter Web App"/>
    <b v="0"/>
    <s v="1183706489531187200"/>
    <s v="Tweet"/>
    <n v="0"/>
    <n v="0"/>
    <m/>
    <m/>
    <m/>
    <m/>
    <m/>
    <m/>
    <m/>
    <m/>
    <n v="3"/>
    <s v="5"/>
    <s v="3"/>
    <n v="2"/>
    <n v="7.6923076923076925"/>
    <n v="1"/>
    <n v="3.8461538461538463"/>
    <n v="0"/>
    <n v="0"/>
    <n v="23"/>
    <n v="88.46153846153847"/>
    <n v="26"/>
  </r>
  <r>
    <s v="esnchat"/>
    <s v="rainerbartl"/>
    <m/>
    <m/>
    <m/>
    <m/>
    <m/>
    <m/>
    <m/>
    <m/>
    <s v="Yes"/>
    <n v="174"/>
    <m/>
    <m/>
    <x v="0"/>
    <d v="2019-10-10T18:01:00.000"/>
    <s v="Your #ESNchat hosts are @RitaZonius, @lorilea, @rainerbartl &amp;amp; @Dennis_Pearce. https://t.co/NJrZuKP9PB"/>
    <m/>
    <m/>
    <x v="1"/>
    <s v="https://pbs.twimg.com/media/EGiEm7UWwAMz_xO.png"/>
    <s v="https://pbs.twimg.com/media/EGiEm7UWwAMz_xO.png"/>
    <x v="83"/>
    <s v="https://twitter.com/#!/esnchat/status/1182355362931990528"/>
    <m/>
    <m/>
    <s v="1182355362931990528"/>
    <m/>
    <b v="0"/>
    <n v="0"/>
    <s v=""/>
    <b v="0"/>
    <s v="en"/>
    <m/>
    <s v=""/>
    <b v="0"/>
    <n v="0"/>
    <s v=""/>
    <s v="TweetDeck"/>
    <b v="0"/>
    <s v="1182355362931990528"/>
    <s v="Tweet"/>
    <n v="0"/>
    <n v="0"/>
    <m/>
    <m/>
    <m/>
    <m/>
    <m/>
    <m/>
    <m/>
    <m/>
    <n v="2"/>
    <s v="3"/>
    <s v="5"/>
    <m/>
    <m/>
    <m/>
    <m/>
    <m/>
    <m/>
    <m/>
    <m/>
    <m/>
  </r>
  <r>
    <s v="esnchat"/>
    <s v="rainerbartl"/>
    <m/>
    <m/>
    <m/>
    <m/>
    <m/>
    <m/>
    <m/>
    <m/>
    <s v="Yes"/>
    <n v="175"/>
    <m/>
    <m/>
    <x v="0"/>
    <d v="2019-10-17T18:01:00.000"/>
    <s v="Your #ESNchat hosts are @RitaZonius, @lorilea, @rainerbartl &amp;amp; @Dennis_Pearce. https://t.co/4JIQcAuZop"/>
    <m/>
    <m/>
    <x v="1"/>
    <s v="https://pbs.twimg.com/media/EHF2b-SX4AMpDFf.png"/>
    <s v="https://pbs.twimg.com/media/EHF2b-SX4AMpDFf.png"/>
    <x v="84"/>
    <s v="https://twitter.com/#!/esnchat/status/1184892078028972041"/>
    <m/>
    <m/>
    <s v="1184892078028972041"/>
    <m/>
    <b v="0"/>
    <n v="1"/>
    <s v=""/>
    <b v="0"/>
    <s v="en"/>
    <m/>
    <s v=""/>
    <b v="0"/>
    <n v="0"/>
    <s v=""/>
    <s v="TweetDeck"/>
    <b v="0"/>
    <s v="1184892078028972041"/>
    <s v="Tweet"/>
    <n v="0"/>
    <n v="0"/>
    <m/>
    <m/>
    <m/>
    <m/>
    <m/>
    <m/>
    <m/>
    <m/>
    <n v="2"/>
    <s v="3"/>
    <s v="5"/>
    <m/>
    <m/>
    <m/>
    <m/>
    <m/>
    <m/>
    <m/>
    <m/>
    <m/>
  </r>
  <r>
    <s v="ritazonius"/>
    <s v="rainerbartl"/>
    <m/>
    <m/>
    <m/>
    <m/>
    <m/>
    <m/>
    <m/>
    <m/>
    <s v="Yes"/>
    <n v="176"/>
    <m/>
    <m/>
    <x v="0"/>
    <d v="2019-10-10T18:46:15.000"/>
    <s v="RT @rainerbartl: @ahschlueter A3. If there's no playbook (user guide / manual), suggest to the other #CMgrs in your house to write one as a…"/>
    <m/>
    <m/>
    <x v="37"/>
    <m/>
    <s v="http://pbs.twimg.com/profile_images/1081338501507891200/HyPlnXDi_normal.jpg"/>
    <x v="85"/>
    <s v="https://twitter.com/#!/ritazonius/status/1182366752446877696"/>
    <m/>
    <m/>
    <s v="1182366752446877696"/>
    <m/>
    <b v="0"/>
    <n v="0"/>
    <s v=""/>
    <b v="0"/>
    <s v="en"/>
    <m/>
    <s v=""/>
    <b v="0"/>
    <n v="1"/>
    <s v="1182365945521721346"/>
    <s v="Twitter Web Client"/>
    <b v="0"/>
    <s v="1182365945521721346"/>
    <s v="Tweet"/>
    <n v="0"/>
    <n v="0"/>
    <m/>
    <m/>
    <m/>
    <m/>
    <m/>
    <m/>
    <m/>
    <m/>
    <n v="2"/>
    <s v="2"/>
    <s v="5"/>
    <m/>
    <m/>
    <m/>
    <m/>
    <m/>
    <m/>
    <m/>
    <m/>
    <m/>
  </r>
  <r>
    <s v="ritazonius"/>
    <s v="rainerbartl"/>
    <m/>
    <m/>
    <m/>
    <m/>
    <m/>
    <m/>
    <m/>
    <m/>
    <s v="Yes"/>
    <n v="177"/>
    <m/>
    <m/>
    <x v="0"/>
    <d v="2019-10-10T18:49:31.000"/>
    <s v="@ahschlueter @rainerbartl I think you might be confusing user assistance with a playbook.  I don't think those two things are the same. #ESNchat"/>
    <m/>
    <m/>
    <x v="1"/>
    <m/>
    <s v="http://pbs.twimg.com/profile_images/1081338501507891200/HyPlnXDi_normal.jpg"/>
    <x v="86"/>
    <s v="https://twitter.com/#!/ritazonius/status/1182367575541305344"/>
    <m/>
    <m/>
    <s v="1182367575541305344"/>
    <s v="1182364979745492992"/>
    <b v="0"/>
    <n v="1"/>
    <s v="2327740840"/>
    <b v="0"/>
    <s v="en"/>
    <m/>
    <s v=""/>
    <b v="0"/>
    <n v="0"/>
    <s v=""/>
    <s v="Twitter Web Client"/>
    <b v="0"/>
    <s v="1182364979745492992"/>
    <s v="Tweet"/>
    <n v="0"/>
    <n v="0"/>
    <m/>
    <m/>
    <m/>
    <m/>
    <m/>
    <m/>
    <m/>
    <m/>
    <n v="2"/>
    <s v="2"/>
    <s v="5"/>
    <m/>
    <m/>
    <m/>
    <m/>
    <m/>
    <m/>
    <m/>
    <m/>
    <m/>
  </r>
  <r>
    <s v="ahschlueter"/>
    <s v="esnchat"/>
    <m/>
    <m/>
    <m/>
    <m/>
    <m/>
    <m/>
    <m/>
    <m/>
    <s v="No"/>
    <n v="178"/>
    <m/>
    <m/>
    <x v="2"/>
    <d v="2019-10-10T18:02:53.000"/>
    <s v="@ESNchat Hello, this is Andreas joining you today. Working with ZF. Based in Aschaffenburg. Community Manager in our ESN. Views are my own. #ESNchat"/>
    <m/>
    <m/>
    <x v="1"/>
    <m/>
    <s v="http://pbs.twimg.com/profile_images/821091469561917441/v2h9cL4a_normal.jpg"/>
    <x v="87"/>
    <s v="https://twitter.com/#!/ahschlueter/status/1182355837408415744"/>
    <m/>
    <m/>
    <s v="1182355837408415744"/>
    <s v="1182355111042879490"/>
    <b v="0"/>
    <n v="1"/>
    <s v="1608010104"/>
    <b v="0"/>
    <s v="en"/>
    <m/>
    <s v=""/>
    <b v="0"/>
    <n v="0"/>
    <s v=""/>
    <s v="Twitter for iPhone"/>
    <b v="0"/>
    <s v="1182355111042879490"/>
    <s v="Tweet"/>
    <n v="0"/>
    <n v="0"/>
    <m/>
    <m/>
    <m/>
    <m/>
    <m/>
    <m/>
    <m/>
    <m/>
    <n v="1"/>
    <s v="2"/>
    <s v="3"/>
    <n v="0"/>
    <n v="0"/>
    <n v="0"/>
    <n v="0"/>
    <n v="0"/>
    <n v="0"/>
    <n v="24"/>
    <n v="100"/>
    <n v="24"/>
  </r>
  <r>
    <s v="ahschlueter"/>
    <s v="ahschlueter"/>
    <m/>
    <m/>
    <m/>
    <m/>
    <m/>
    <m/>
    <m/>
    <m/>
    <s v="No"/>
    <n v="179"/>
    <m/>
    <m/>
    <x v="1"/>
    <d v="2019-10-10T18:27:52.000"/>
    <s v="A3 I have no clue where I can find our ESN‘s playbook. I never missed it. So, should I care? #ESNchat"/>
    <m/>
    <m/>
    <x v="1"/>
    <m/>
    <s v="http://pbs.twimg.com/profile_images/821091469561917441/v2h9cL4a_normal.jpg"/>
    <x v="88"/>
    <s v="https://twitter.com/#!/ahschlueter/status/1182362126071017472"/>
    <m/>
    <m/>
    <s v="1182362126071017472"/>
    <m/>
    <b v="0"/>
    <n v="0"/>
    <s v=""/>
    <b v="0"/>
    <s v="en"/>
    <m/>
    <s v=""/>
    <b v="0"/>
    <n v="0"/>
    <s v=""/>
    <s v="Twitter for iPhone"/>
    <b v="0"/>
    <s v="1182362126071017472"/>
    <s v="Tweet"/>
    <n v="0"/>
    <n v="0"/>
    <m/>
    <m/>
    <m/>
    <m/>
    <m/>
    <m/>
    <m/>
    <m/>
    <n v="1"/>
    <s v="2"/>
    <s v="2"/>
    <n v="0"/>
    <n v="0"/>
    <n v="1"/>
    <n v="4.545454545454546"/>
    <n v="0"/>
    <n v="0"/>
    <n v="21"/>
    <n v="95.45454545454545"/>
    <n v="22"/>
  </r>
  <r>
    <s v="ahschlueter"/>
    <s v="jeffkross"/>
    <m/>
    <m/>
    <m/>
    <m/>
    <m/>
    <m/>
    <m/>
    <m/>
    <s v="No"/>
    <n v="180"/>
    <m/>
    <m/>
    <x v="0"/>
    <d v="2019-10-10T19:07:30.000"/>
    <s v="@lorilea @JeffKRoss Thank you very much for being so generous to share this with us. #ESNchat"/>
    <m/>
    <m/>
    <x v="1"/>
    <m/>
    <s v="http://pbs.twimg.com/profile_images/821091469561917441/v2h9cL4a_normal.jpg"/>
    <x v="89"/>
    <s v="https://twitter.com/#!/ahschlueter/status/1182372100813795329"/>
    <m/>
    <m/>
    <s v="1182372100813795329"/>
    <s v="1182368993295949824"/>
    <b v="0"/>
    <n v="2"/>
    <s v="6419372"/>
    <b v="0"/>
    <s v="en"/>
    <m/>
    <s v=""/>
    <b v="0"/>
    <n v="0"/>
    <s v=""/>
    <s v="Twitter for iPhone"/>
    <b v="0"/>
    <s v="1182368993295949824"/>
    <s v="Tweet"/>
    <n v="0"/>
    <n v="0"/>
    <m/>
    <m/>
    <m/>
    <m/>
    <m/>
    <m/>
    <m/>
    <m/>
    <n v="1"/>
    <s v="2"/>
    <s v="2"/>
    <m/>
    <m/>
    <m/>
    <m/>
    <m/>
    <m/>
    <m/>
    <m/>
    <m/>
  </r>
  <r>
    <s v="ritazonius"/>
    <s v="ahschlueter"/>
    <m/>
    <m/>
    <m/>
    <m/>
    <m/>
    <m/>
    <m/>
    <m/>
    <s v="No"/>
    <n v="183"/>
    <m/>
    <m/>
    <x v="2"/>
    <d v="2019-10-10T18:48:25.000"/>
    <s v="@ahschlueter As a user, I wouldn't care, as I don't think this is the playbook audience. But as an owner of the #ESN, wanting to position it as a serious business tool in my organisation, I would care greatly. #ESNchat"/>
    <m/>
    <m/>
    <x v="27"/>
    <m/>
    <s v="http://pbs.twimg.com/profile_images/1081338501507891200/HyPlnXDi_normal.jpg"/>
    <x v="90"/>
    <s v="https://twitter.com/#!/ritazonius/status/1182367296007704577"/>
    <m/>
    <m/>
    <s v="1182367296007704577"/>
    <s v="1182362126071017472"/>
    <b v="0"/>
    <n v="2"/>
    <s v="2327740840"/>
    <b v="0"/>
    <s v="en"/>
    <m/>
    <s v=""/>
    <b v="0"/>
    <n v="1"/>
    <s v=""/>
    <s v="Twitter Web Client"/>
    <b v="0"/>
    <s v="1182362126071017472"/>
    <s v="Tweet"/>
    <n v="0"/>
    <n v="0"/>
    <m/>
    <m/>
    <m/>
    <m/>
    <m/>
    <m/>
    <m/>
    <m/>
    <n v="2"/>
    <s v="2"/>
    <s v="2"/>
    <n v="0"/>
    <n v="0"/>
    <n v="0"/>
    <n v="0"/>
    <n v="0"/>
    <n v="0"/>
    <n v="40"/>
    <n v="100"/>
    <n v="40"/>
  </r>
  <r>
    <s v="erich13"/>
    <s v="nodexl"/>
    <m/>
    <m/>
    <m/>
    <m/>
    <m/>
    <m/>
    <m/>
    <m/>
    <s v="No"/>
    <n v="185"/>
    <m/>
    <m/>
    <x v="0"/>
    <d v="2019-10-17T18:46:31.000"/>
    <s v="Let's hear it for asking for another #NodeXL from @NodeXL for Today's #ESNChat | What is NodeXL?  https://t.co/LD6D17J9IG"/>
    <s v="http://www.pewinternet.org/2014/02/20/mapping-twitter-topic-networks-from-polarized-crowds-to-community-clusters/"/>
    <s v="pewinternet.org"/>
    <x v="38"/>
    <m/>
    <s v="http://pbs.twimg.com/profile_images/955579372961873920/kXWQh-RW_normal.jpg"/>
    <x v="91"/>
    <s v="https://twitter.com/#!/erich13/status/1184903532127801345"/>
    <m/>
    <m/>
    <s v="1184903532127801345"/>
    <m/>
    <b v="0"/>
    <n v="7"/>
    <s v=""/>
    <b v="0"/>
    <s v="en"/>
    <m/>
    <s v=""/>
    <b v="0"/>
    <n v="1"/>
    <s v=""/>
    <s v="Twitter for Android"/>
    <b v="0"/>
    <s v="1184903532127801345"/>
    <s v="Tweet"/>
    <n v="0"/>
    <n v="0"/>
    <m/>
    <m/>
    <m/>
    <m/>
    <m/>
    <m/>
    <m/>
    <m/>
    <n v="1"/>
    <s v="5"/>
    <s v="5"/>
    <n v="0"/>
    <n v="0"/>
    <n v="0"/>
    <n v="0"/>
    <n v="0"/>
    <n v="0"/>
    <n v="16"/>
    <n v="100"/>
    <n v="16"/>
  </r>
  <r>
    <s v="vivianfrancos"/>
    <s v="nodexl"/>
    <m/>
    <m/>
    <m/>
    <m/>
    <m/>
    <m/>
    <m/>
    <m/>
    <s v="No"/>
    <n v="186"/>
    <m/>
    <m/>
    <x v="0"/>
    <d v="2019-10-17T19:40:25.000"/>
    <s v="RT @erich13: Let's hear it for asking for another #NodeXL from @NodeXL for Today's #ESNChat | What is NodeXL?  https://t.co/LD6D17J9IG"/>
    <s v="http://www.pewinternet.org/2014/02/20/mapping-twitter-topic-networks-from-polarized-crowds-to-community-clusters/"/>
    <s v="pewinternet.org"/>
    <x v="38"/>
    <m/>
    <s v="http://pbs.twimg.com/profile_images/1184702192336490499/xiuYhert_normal.jpg"/>
    <x v="92"/>
    <s v="https://twitter.com/#!/vivianfrancos/status/1184917097593409536"/>
    <m/>
    <m/>
    <s v="1184917097593409536"/>
    <m/>
    <b v="0"/>
    <n v="0"/>
    <s v=""/>
    <b v="0"/>
    <s v="en"/>
    <m/>
    <s v=""/>
    <b v="0"/>
    <n v="1"/>
    <s v="1184903532127801345"/>
    <s v="Twitter for Android"/>
    <b v="0"/>
    <s v="1184903532127801345"/>
    <s v="Tweet"/>
    <n v="0"/>
    <n v="0"/>
    <m/>
    <m/>
    <m/>
    <m/>
    <m/>
    <m/>
    <m/>
    <m/>
    <n v="1"/>
    <s v="5"/>
    <s v="5"/>
    <m/>
    <m/>
    <m/>
    <m/>
    <m/>
    <m/>
    <m/>
    <m/>
    <m/>
  </r>
  <r>
    <s v="erich13"/>
    <s v="esnchat"/>
    <m/>
    <m/>
    <m/>
    <m/>
    <m/>
    <m/>
    <m/>
    <m/>
    <s v="No"/>
    <n v="187"/>
    <m/>
    <m/>
    <x v="2"/>
    <d v="2019-10-10T18:09:52.000"/>
    <s v="@ESNchat #esnchat A1 at a minimum for reuse"/>
    <m/>
    <m/>
    <x v="1"/>
    <m/>
    <s v="http://pbs.twimg.com/profile_images/955579372961873920/kXWQh-RW_normal.jpg"/>
    <x v="93"/>
    <s v="https://twitter.com/#!/erich13/status/1182357593177518080"/>
    <m/>
    <m/>
    <s v="1182357593177518080"/>
    <s v="1182356369711783937"/>
    <b v="0"/>
    <n v="1"/>
    <s v="1608010104"/>
    <b v="0"/>
    <s v="en"/>
    <m/>
    <s v=""/>
    <b v="0"/>
    <n v="0"/>
    <s v=""/>
    <s v="Twitter for Android"/>
    <b v="0"/>
    <s v="1182356369711783937"/>
    <s v="Tweet"/>
    <n v="0"/>
    <n v="0"/>
    <m/>
    <m/>
    <m/>
    <m/>
    <m/>
    <m/>
    <m/>
    <m/>
    <n v="1"/>
    <s v="5"/>
    <s v="3"/>
    <n v="0"/>
    <n v="0"/>
    <n v="0"/>
    <n v="0"/>
    <n v="0"/>
    <n v="0"/>
    <n v="8"/>
    <n v="100"/>
    <n v="8"/>
  </r>
  <r>
    <s v="erich13"/>
    <s v="erich13"/>
    <m/>
    <m/>
    <m/>
    <m/>
    <m/>
    <m/>
    <m/>
    <m/>
    <s v="No"/>
    <n v="188"/>
    <m/>
    <m/>
    <x v="1"/>
    <d v="2019-10-10T18:10:29.000"/>
    <s v="Can't participate for long I have an interview at VSP #ESNchat"/>
    <m/>
    <m/>
    <x v="1"/>
    <m/>
    <s v="http://pbs.twimg.com/profile_images/955579372961873920/kXWQh-RW_normal.jpg"/>
    <x v="94"/>
    <s v="https://twitter.com/#!/erich13/status/1182357750031929344"/>
    <m/>
    <m/>
    <s v="1182357750031929344"/>
    <m/>
    <b v="0"/>
    <n v="0"/>
    <s v=""/>
    <b v="0"/>
    <s v="en"/>
    <m/>
    <s v=""/>
    <b v="0"/>
    <n v="0"/>
    <s v=""/>
    <s v="Twitter for Android"/>
    <b v="0"/>
    <s v="1182357750031929344"/>
    <s v="Tweet"/>
    <n v="0"/>
    <n v="0"/>
    <m/>
    <m/>
    <m/>
    <m/>
    <m/>
    <m/>
    <m/>
    <m/>
    <n v="1"/>
    <s v="5"/>
    <s v="5"/>
    <n v="0"/>
    <n v="0"/>
    <n v="0"/>
    <n v="0"/>
    <n v="0"/>
    <n v="0"/>
    <n v="11"/>
    <n v="100"/>
    <n v="11"/>
  </r>
  <r>
    <s v="erich13"/>
    <s v="esnchat"/>
    <m/>
    <m/>
    <m/>
    <m/>
    <m/>
    <m/>
    <m/>
    <m/>
    <s v="No"/>
    <n v="189"/>
    <m/>
    <m/>
    <x v="0"/>
    <d v="2019-10-15T00:08:12.000"/>
    <s v="RT @ESNchat: We know #ESNs can help solve problems and surface good ideas, but can they be used to drive #innovation? Let’s discuss this Th…"/>
    <m/>
    <m/>
    <x v="2"/>
    <m/>
    <s v="http://pbs.twimg.com/profile_images/955579372961873920/kXWQh-RW_normal.jpg"/>
    <x v="95"/>
    <s v="https://twitter.com/#!/erich13/status/1183897323954298880"/>
    <m/>
    <m/>
    <s v="1183897323954298880"/>
    <m/>
    <b v="0"/>
    <n v="0"/>
    <s v=""/>
    <b v="0"/>
    <s v="en"/>
    <m/>
    <s v=""/>
    <b v="0"/>
    <n v="9"/>
    <s v="1183706489531187200"/>
    <s v="Twitter Web App"/>
    <b v="0"/>
    <s v="1183706489531187200"/>
    <s v="Tweet"/>
    <n v="0"/>
    <n v="0"/>
    <m/>
    <m/>
    <m/>
    <m/>
    <m/>
    <m/>
    <m/>
    <m/>
    <n v="1"/>
    <s v="5"/>
    <s v="3"/>
    <n v="2"/>
    <n v="7.6923076923076925"/>
    <n v="1"/>
    <n v="3.8461538461538463"/>
    <n v="0"/>
    <n v="0"/>
    <n v="23"/>
    <n v="88.46153846153847"/>
    <n v="26"/>
  </r>
  <r>
    <s v="sorokti"/>
    <s v="jeffkross"/>
    <m/>
    <m/>
    <m/>
    <m/>
    <m/>
    <m/>
    <m/>
    <m/>
    <s v="No"/>
    <n v="191"/>
    <m/>
    <m/>
    <x v="0"/>
    <d v="2019-10-11T03:37:36.000"/>
    <s v="RT @lorilea: A6: Humana's Buzz playbook, which @JeffKRoss has generously shared with others: https://t.co/h8xZgnvOm3 - super thorough appro…"/>
    <s v="https://jeffrossblog.com/2015/09/28/want-an-esn-playbook-here-is-ours/"/>
    <s v="jeffrossblog.com"/>
    <x v="4"/>
    <m/>
    <s v="http://pbs.twimg.com/profile_images/1082011274635030528/r7Jq-dlj_normal.jpg"/>
    <x v="96"/>
    <s v="https://twitter.com/#!/sorokti/status/1182500469832331264"/>
    <m/>
    <m/>
    <s v="1182500469832331264"/>
    <m/>
    <b v="0"/>
    <n v="0"/>
    <s v=""/>
    <b v="1"/>
    <s v="en"/>
    <m/>
    <s v="1182367694085087237"/>
    <b v="0"/>
    <n v="3"/>
    <s v="1182368993295949824"/>
    <s v="Twitter for iPhone"/>
    <b v="0"/>
    <s v="1182368993295949824"/>
    <s v="Tweet"/>
    <n v="0"/>
    <n v="0"/>
    <m/>
    <m/>
    <m/>
    <m/>
    <m/>
    <m/>
    <m/>
    <m/>
    <n v="2"/>
    <s v="2"/>
    <s v="2"/>
    <m/>
    <m/>
    <m/>
    <m/>
    <m/>
    <m/>
    <m/>
    <m/>
    <m/>
  </r>
  <r>
    <s v="sorokti"/>
    <s v="jeffkross"/>
    <m/>
    <m/>
    <m/>
    <m/>
    <m/>
    <m/>
    <m/>
    <m/>
    <s v="No"/>
    <n v="193"/>
    <m/>
    <m/>
    <x v="0"/>
    <d v="2019-10-18T01:29:59.000"/>
    <s v="RT @JeffKRoss: I want to see my #cmgr and #ESNchat tribe in Chicago Nov. 14, 1-4pm for a FREE Swoop Chat meetup. Learn more &amp;amp; register at h…"/>
    <m/>
    <m/>
    <x v="39"/>
    <m/>
    <s v="http://pbs.twimg.com/profile_images/1082011274635030528/r7Jq-dlj_normal.jpg"/>
    <x v="97"/>
    <s v="https://twitter.com/#!/sorokti/status/1185005067822358528"/>
    <m/>
    <m/>
    <s v="1185005067822358528"/>
    <m/>
    <b v="0"/>
    <n v="0"/>
    <s v=""/>
    <b v="0"/>
    <s v="en"/>
    <m/>
    <s v=""/>
    <b v="0"/>
    <n v="3"/>
    <s v="1184892358573395968"/>
    <s v="Twitter for iPhone"/>
    <b v="0"/>
    <s v="1184892358573395968"/>
    <s v="Tweet"/>
    <n v="0"/>
    <n v="0"/>
    <m/>
    <m/>
    <m/>
    <m/>
    <m/>
    <m/>
    <m/>
    <m/>
    <n v="2"/>
    <s v="2"/>
    <s v="2"/>
    <n v="1"/>
    <n v="3.4482758620689653"/>
    <n v="0"/>
    <n v="0"/>
    <n v="0"/>
    <n v="0"/>
    <n v="28"/>
    <n v="96.55172413793103"/>
    <n v="29"/>
  </r>
  <r>
    <s v="iconohash"/>
    <s v="iconohash"/>
    <m/>
    <m/>
    <m/>
    <m/>
    <m/>
    <m/>
    <m/>
    <m/>
    <s v="No"/>
    <n v="194"/>
    <m/>
    <m/>
    <x v="1"/>
    <d v="2019-10-18T18:15:23.000"/>
    <s v="Your daily conversation report is ready for #ESNchat for Oct 17th https://t.co/FDgslm4vbC https://t.co/4rxqFQLV5Q"/>
    <s v="http://iconohash.com/ESNchat/2019-10-17"/>
    <s v="iconohash.com"/>
    <x v="1"/>
    <s v="https://pbs.twimg.com/media/EHLh8sMX0AIhttp.jpg"/>
    <s v="https://pbs.twimg.com/media/EHLh8sMX0AIhttp.jpg"/>
    <x v="98"/>
    <s v="https://twitter.com/#!/iconohash/status/1185258086421925889"/>
    <m/>
    <m/>
    <s v="1185258086421925889"/>
    <m/>
    <b v="0"/>
    <n v="0"/>
    <s v=""/>
    <b v="0"/>
    <s v="en"/>
    <m/>
    <s v=""/>
    <b v="0"/>
    <n v="0"/>
    <s v=""/>
    <s v="IconoHash"/>
    <b v="0"/>
    <s v="1185258086421925889"/>
    <s v="Tweet"/>
    <n v="0"/>
    <n v="0"/>
    <m/>
    <m/>
    <m/>
    <m/>
    <m/>
    <m/>
    <m/>
    <m/>
    <n v="1"/>
    <s v="6"/>
    <s v="6"/>
    <n v="1"/>
    <n v="9.090909090909092"/>
    <n v="0"/>
    <n v="0"/>
    <n v="0"/>
    <n v="0"/>
    <n v="10"/>
    <n v="90.9090909090909"/>
    <n v="11"/>
  </r>
  <r>
    <s v="lorilea"/>
    <s v="lorilea"/>
    <m/>
    <m/>
    <m/>
    <m/>
    <m/>
    <m/>
    <m/>
    <m/>
    <s v="No"/>
    <n v="195"/>
    <m/>
    <m/>
    <x v="1"/>
    <d v="2019-10-10T18:04:15.000"/>
    <s v="Hello! Lori joining from Grand Rapids, MI where fall is upon us. #ESNchat 🍁🍂🍃"/>
    <m/>
    <m/>
    <x v="1"/>
    <m/>
    <s v="http://pbs.twimg.com/profile_images/1121065862520279041/0gGa0BuF_normal.jpg"/>
    <x v="99"/>
    <s v="https://twitter.com/#!/lorilea/status/1182356179785342977"/>
    <m/>
    <m/>
    <s v="1182356179785342977"/>
    <m/>
    <b v="0"/>
    <n v="1"/>
    <s v=""/>
    <b v="0"/>
    <s v="en"/>
    <m/>
    <s v=""/>
    <b v="0"/>
    <n v="0"/>
    <s v=""/>
    <s v="Twitter Web App"/>
    <b v="0"/>
    <s v="1182356179785342977"/>
    <s v="Tweet"/>
    <n v="0"/>
    <n v="0"/>
    <m/>
    <m/>
    <m/>
    <m/>
    <m/>
    <m/>
    <m/>
    <m/>
    <n v="4"/>
    <s v="2"/>
    <s v="2"/>
    <n v="1"/>
    <n v="7.6923076923076925"/>
    <n v="1"/>
    <n v="7.6923076923076925"/>
    <n v="0"/>
    <n v="0"/>
    <n v="11"/>
    <n v="84.61538461538461"/>
    <n v="13"/>
  </r>
  <r>
    <s v="lorilea"/>
    <s v="lorilea"/>
    <m/>
    <m/>
    <m/>
    <m/>
    <m/>
    <m/>
    <m/>
    <m/>
    <s v="No"/>
    <n v="196"/>
    <m/>
    <m/>
    <x v="1"/>
    <d v="2019-10-10T18:08:33.000"/>
    <s v="I think a community playbook is very important. I see it as the &quot;source of truth&quot; for the #cmgr team. Or, in wider terms, for the community itself. #ESNchat https://t.co/3oaOLhcPdv"/>
    <s v="https://twitter.com/ESNchat/status/1182356369711783937"/>
    <s v="twitter.com"/>
    <x v="39"/>
    <m/>
    <s v="http://pbs.twimg.com/profile_images/1121065862520279041/0gGa0BuF_normal.jpg"/>
    <x v="100"/>
    <s v="https://twitter.com/#!/lorilea/status/1182357262725201920"/>
    <m/>
    <m/>
    <s v="1182357262725201920"/>
    <m/>
    <b v="0"/>
    <n v="2"/>
    <s v=""/>
    <b v="1"/>
    <s v="en"/>
    <m/>
    <s v="1182356369711783937"/>
    <b v="0"/>
    <n v="0"/>
    <s v=""/>
    <s v="TweetDeck"/>
    <b v="0"/>
    <s v="1182357262725201920"/>
    <s v="Tweet"/>
    <n v="0"/>
    <n v="0"/>
    <m/>
    <m/>
    <m/>
    <m/>
    <m/>
    <m/>
    <m/>
    <m/>
    <n v="4"/>
    <s v="2"/>
    <s v="2"/>
    <n v="1"/>
    <n v="3.4482758620689653"/>
    <n v="0"/>
    <n v="0"/>
    <n v="0"/>
    <n v="0"/>
    <n v="28"/>
    <n v="96.55172413793103"/>
    <n v="29"/>
  </r>
  <r>
    <s v="lorilea"/>
    <s v="ritazonius"/>
    <m/>
    <m/>
    <m/>
    <m/>
    <m/>
    <m/>
    <m/>
    <m/>
    <s v="Yes"/>
    <n v="197"/>
    <m/>
    <m/>
    <x v="0"/>
    <d v="2019-10-10T18:18:50.000"/>
    <s v="RT @RitaZonius: A1 A playbook establishes the foundation for how your #ESN will be governed and how it will operate. It means the guideline…"/>
    <m/>
    <m/>
    <x v="0"/>
    <m/>
    <s v="http://pbs.twimg.com/profile_images/1121065862520279041/0gGa0BuF_normal.jpg"/>
    <x v="101"/>
    <s v="https://twitter.com/#!/lorilea/status/1182359850422063104"/>
    <m/>
    <m/>
    <s v="1182359850422063104"/>
    <m/>
    <b v="0"/>
    <n v="0"/>
    <s v=""/>
    <b v="1"/>
    <s v="en"/>
    <m/>
    <s v="1182356369711783937"/>
    <b v="0"/>
    <n v="2"/>
    <s v="1182358744073531392"/>
    <s v="TweetDeck"/>
    <b v="0"/>
    <s v="1182358744073531392"/>
    <s v="Tweet"/>
    <n v="0"/>
    <n v="0"/>
    <m/>
    <m/>
    <m/>
    <m/>
    <m/>
    <m/>
    <m/>
    <m/>
    <n v="1"/>
    <s v="2"/>
    <s v="2"/>
    <n v="0"/>
    <n v="0"/>
    <n v="0"/>
    <n v="0"/>
    <n v="0"/>
    <n v="0"/>
    <n v="24"/>
    <n v="100"/>
    <n v="24"/>
  </r>
  <r>
    <s v="lorilea"/>
    <s v="lorilea"/>
    <m/>
    <m/>
    <m/>
    <m/>
    <m/>
    <m/>
    <m/>
    <m/>
    <s v="No"/>
    <n v="198"/>
    <m/>
    <m/>
    <x v="1"/>
    <d v="2019-10-10T18:22:24.000"/>
    <s v="I'd say right at the launch of your #ESN if possible. But getting it out there at any time will be helpful. Make it a priority for your team.  #ESNchat https://t.co/0rl4JqDF9F"/>
    <s v="https://twitter.com/ESNchat/status/1182358634329587712"/>
    <s v="twitter.com"/>
    <x v="27"/>
    <m/>
    <s v="http://pbs.twimg.com/profile_images/1121065862520279041/0gGa0BuF_normal.jpg"/>
    <x v="102"/>
    <s v="https://twitter.com/#!/lorilea/status/1182360749831806977"/>
    <m/>
    <m/>
    <s v="1182360749831806977"/>
    <m/>
    <b v="0"/>
    <n v="0"/>
    <s v=""/>
    <b v="1"/>
    <s v="en"/>
    <m/>
    <s v="1182358634329587712"/>
    <b v="0"/>
    <n v="1"/>
    <s v=""/>
    <s v="TweetDeck"/>
    <b v="0"/>
    <s v="1182360749831806977"/>
    <s v="Tweet"/>
    <n v="0"/>
    <n v="0"/>
    <m/>
    <m/>
    <m/>
    <m/>
    <m/>
    <m/>
    <m/>
    <m/>
    <n v="4"/>
    <s v="2"/>
    <s v="2"/>
    <n v="2"/>
    <n v="6.666666666666667"/>
    <n v="0"/>
    <n v="0"/>
    <n v="0"/>
    <n v="0"/>
    <n v="28"/>
    <n v="93.33333333333333"/>
    <n v="30"/>
  </r>
  <r>
    <s v="lorilea"/>
    <s v="lorilea"/>
    <m/>
    <m/>
    <m/>
    <m/>
    <m/>
    <m/>
    <m/>
    <m/>
    <s v="No"/>
    <n v="199"/>
    <m/>
    <m/>
    <x v="1"/>
    <d v="2019-10-10T18:31:07.000"/>
    <s v="A3: My previous playbook was meant for our #cmgr team so we would be aligned on processes. But I've seen other playbooks designed for the end user as well. Considering two versions for my next playbook #ESNchat https://t.co/YLXByh35Ay"/>
    <s v="https://twitter.com/ESNchat/status/1182360899287502849"/>
    <s v="twitter.com"/>
    <x v="39"/>
    <m/>
    <s v="http://pbs.twimg.com/profile_images/1121065862520279041/0gGa0BuF_normal.jpg"/>
    <x v="103"/>
    <s v="https://twitter.com/#!/lorilea/status/1182362941603155968"/>
    <m/>
    <m/>
    <s v="1182362941603155968"/>
    <m/>
    <b v="0"/>
    <n v="1"/>
    <s v=""/>
    <b v="1"/>
    <s v="en"/>
    <m/>
    <s v="1182360899287502849"/>
    <b v="0"/>
    <n v="0"/>
    <s v=""/>
    <s v="TweetDeck"/>
    <b v="0"/>
    <s v="1182362941603155968"/>
    <s v="Tweet"/>
    <n v="0"/>
    <n v="0"/>
    <m/>
    <m/>
    <m/>
    <m/>
    <m/>
    <m/>
    <m/>
    <m/>
    <n v="4"/>
    <s v="2"/>
    <s v="2"/>
    <n v="1"/>
    <n v="2.7027027027027026"/>
    <n v="0"/>
    <n v="0"/>
    <n v="0"/>
    <n v="0"/>
    <n v="36"/>
    <n v="97.29729729729729"/>
    <n v="37"/>
  </r>
  <r>
    <s v="lorilea"/>
    <s v="jeffkross"/>
    <m/>
    <m/>
    <m/>
    <m/>
    <m/>
    <m/>
    <m/>
    <m/>
    <s v="No"/>
    <n v="200"/>
    <m/>
    <m/>
    <x v="0"/>
    <d v="2019-10-10T18:55:10.000"/>
    <s v="A6: Humana's Buzz playbook, which @JeffKRoss has generously shared with others: https://t.co/h8xZgnvOm3 - super thorough approach to a #cmgr tool. #ESNchat https://t.co/BywTnkB1GZ"/>
    <s v="https://jeffrossblog.com/2015/09/28/want-an-esn-playbook-here-is-ours/ https://twitter.com/ESNchat/status/1182367694085087237"/>
    <s v="jeffrossblog.com twitter.com"/>
    <x v="39"/>
    <m/>
    <s v="http://pbs.twimg.com/profile_images/1121065862520279041/0gGa0BuF_normal.jpg"/>
    <x v="104"/>
    <s v="https://twitter.com/#!/lorilea/status/1182368993295949824"/>
    <m/>
    <m/>
    <s v="1182368993295949824"/>
    <m/>
    <b v="0"/>
    <n v="5"/>
    <s v=""/>
    <b v="1"/>
    <s v="en"/>
    <m/>
    <s v="1182367694085087237"/>
    <b v="0"/>
    <n v="3"/>
    <s v=""/>
    <s v="TweetDeck"/>
    <b v="0"/>
    <s v="1182368993295949824"/>
    <s v="Tweet"/>
    <n v="0"/>
    <n v="0"/>
    <m/>
    <m/>
    <m/>
    <m/>
    <m/>
    <m/>
    <m/>
    <m/>
    <n v="1"/>
    <s v="2"/>
    <s v="2"/>
    <n v="2"/>
    <n v="10.526315789473685"/>
    <n v="0"/>
    <n v="0"/>
    <n v="0"/>
    <n v="0"/>
    <n v="17"/>
    <n v="89.47368421052632"/>
    <n v="19"/>
  </r>
  <r>
    <s v="lorilea"/>
    <s v="esnchat"/>
    <m/>
    <m/>
    <m/>
    <m/>
    <m/>
    <m/>
    <m/>
    <m/>
    <s v="Yes"/>
    <n v="201"/>
    <m/>
    <m/>
    <x v="0"/>
    <d v="2019-10-15T00:06:00.000"/>
    <s v="RT @ESNchat: We know #ESNs can help solve problems and surface good ideas, but can they be used to drive #innovation? Let’s discuss this Th…"/>
    <m/>
    <m/>
    <x v="2"/>
    <m/>
    <s v="http://pbs.twimg.com/profile_images/1121065862520279041/0gGa0BuF_normal.jpg"/>
    <x v="105"/>
    <s v="https://twitter.com/#!/lorilea/status/1183896770406993921"/>
    <m/>
    <m/>
    <s v="1183896770406993921"/>
    <m/>
    <b v="0"/>
    <n v="0"/>
    <s v=""/>
    <b v="0"/>
    <s v="en"/>
    <m/>
    <s v=""/>
    <b v="0"/>
    <n v="9"/>
    <s v="1183706489531187200"/>
    <s v="Twitter Web App"/>
    <b v="0"/>
    <s v="1183706489531187200"/>
    <s v="Tweet"/>
    <n v="0"/>
    <n v="0"/>
    <m/>
    <m/>
    <m/>
    <m/>
    <m/>
    <m/>
    <m/>
    <m/>
    <n v="1"/>
    <s v="2"/>
    <s v="3"/>
    <n v="2"/>
    <n v="7.6923076923076925"/>
    <n v="1"/>
    <n v="3.8461538461538463"/>
    <n v="0"/>
    <n v="0"/>
    <n v="23"/>
    <n v="88.46153846153847"/>
    <n v="26"/>
  </r>
  <r>
    <s v="ritazonius"/>
    <s v="lorilea"/>
    <m/>
    <m/>
    <m/>
    <m/>
    <m/>
    <m/>
    <m/>
    <m/>
    <s v="Yes"/>
    <n v="204"/>
    <m/>
    <m/>
    <x v="0"/>
    <d v="2019-10-10T18:56:18.000"/>
    <s v="RT @lorilea: A6: Humana's Buzz playbook, which @JeffKRoss has generously shared with others: https://t.co/h8xZgnvOm3 - super thorough appro…"/>
    <s v="https://jeffrossblog.com/2015/09/28/want-an-esn-playbook-here-is-ours/"/>
    <s v="jeffrossblog.com"/>
    <x v="4"/>
    <m/>
    <s v="http://pbs.twimg.com/profile_images/1081338501507891200/HyPlnXDi_normal.jpg"/>
    <x v="106"/>
    <s v="https://twitter.com/#!/ritazonius/status/1182369279410241537"/>
    <m/>
    <m/>
    <s v="1182369279410241537"/>
    <m/>
    <b v="0"/>
    <n v="0"/>
    <s v=""/>
    <b v="1"/>
    <s v="en"/>
    <m/>
    <s v="1182367694085087237"/>
    <b v="0"/>
    <n v="3"/>
    <s v="1182368993295949824"/>
    <s v="Twitter Web Client"/>
    <b v="0"/>
    <s v="1182368993295949824"/>
    <s v="Tweet"/>
    <n v="0"/>
    <n v="0"/>
    <m/>
    <m/>
    <m/>
    <m/>
    <m/>
    <m/>
    <m/>
    <m/>
    <n v="1"/>
    <s v="2"/>
    <s v="2"/>
    <n v="2"/>
    <n v="12.5"/>
    <n v="0"/>
    <n v="0"/>
    <n v="0"/>
    <n v="0"/>
    <n v="14"/>
    <n v="87.5"/>
    <n v="16"/>
  </r>
  <r>
    <s v="cmgrchi"/>
    <s v="lorilea"/>
    <m/>
    <m/>
    <m/>
    <m/>
    <m/>
    <m/>
    <m/>
    <m/>
    <s v="No"/>
    <n v="205"/>
    <m/>
    <m/>
    <x v="0"/>
    <d v="2019-10-11T02:09:25.000"/>
    <s v="RT @lorilea: I'd say right at the launch of your #ESN if possible. But getting it out there at any time will be helpful. Make it a priority…"/>
    <m/>
    <m/>
    <x v="0"/>
    <m/>
    <s v="http://pbs.twimg.com/profile_images/1022958968841195520/R8ahjyV5_normal.jpg"/>
    <x v="107"/>
    <s v="https://twitter.com/#!/cmgrchi/status/1182478277216276480"/>
    <m/>
    <m/>
    <s v="1182478277216276480"/>
    <m/>
    <b v="0"/>
    <n v="0"/>
    <s v=""/>
    <b v="1"/>
    <s v="en"/>
    <m/>
    <s v="1182358634329587712"/>
    <b v="0"/>
    <n v="1"/>
    <s v="1182360749831806977"/>
    <s v="Twitter for iPhone"/>
    <b v="0"/>
    <s v="1182360749831806977"/>
    <s v="Tweet"/>
    <n v="0"/>
    <n v="0"/>
    <m/>
    <m/>
    <m/>
    <m/>
    <m/>
    <m/>
    <m/>
    <m/>
    <n v="3"/>
    <s v="3"/>
    <s v="2"/>
    <n v="2"/>
    <n v="7.142857142857143"/>
    <n v="0"/>
    <n v="0"/>
    <n v="0"/>
    <n v="0"/>
    <n v="26"/>
    <n v="92.85714285714286"/>
    <n v="28"/>
  </r>
  <r>
    <s v="cmgrchi"/>
    <s v="lorilea"/>
    <m/>
    <m/>
    <m/>
    <m/>
    <m/>
    <m/>
    <m/>
    <m/>
    <s v="No"/>
    <n v="206"/>
    <m/>
    <m/>
    <x v="0"/>
    <d v="2019-10-12T12:52:41.000"/>
    <s v="RT @lorilea: I think a community playbook is very important. I see it as the &quot;source of truth&quot; for the #cmgr team. Or, in wider terms, for…"/>
    <m/>
    <m/>
    <x v="40"/>
    <m/>
    <s v="http://pbs.twimg.com/profile_images/1022958968841195520/R8ahjyV5_normal.jpg"/>
    <x v="108"/>
    <s v="https://twitter.com/#!/cmgrchi/status/1183002548023779330"/>
    <m/>
    <m/>
    <s v="1183002548023779330"/>
    <m/>
    <b v="0"/>
    <n v="0"/>
    <s v=""/>
    <b v="1"/>
    <s v="en"/>
    <m/>
    <s v="1182356369711783937"/>
    <b v="0"/>
    <n v="1"/>
    <s v="1182357262725201920"/>
    <s v="Twitter for iPhone"/>
    <b v="0"/>
    <s v="1182357262725201920"/>
    <s v="Tweet"/>
    <n v="0"/>
    <n v="0"/>
    <m/>
    <m/>
    <m/>
    <m/>
    <m/>
    <m/>
    <m/>
    <m/>
    <n v="3"/>
    <s v="3"/>
    <s v="2"/>
    <n v="1"/>
    <n v="3.7037037037037037"/>
    <n v="0"/>
    <n v="0"/>
    <n v="0"/>
    <n v="0"/>
    <n v="26"/>
    <n v="96.29629629629629"/>
    <n v="27"/>
  </r>
  <r>
    <s v="cmgrchi"/>
    <s v="lorilea"/>
    <m/>
    <m/>
    <m/>
    <m/>
    <m/>
    <m/>
    <m/>
    <m/>
    <s v="No"/>
    <n v="207"/>
    <m/>
    <m/>
    <x v="0"/>
    <d v="2019-10-12T12:56:10.000"/>
    <s v="RT @lorilea: A6: Humana's Buzz playbook, which @JeffKRoss has generously shared with others: https://t.co/h8xZgnvOm3 - super thorough appro…"/>
    <s v="https://jeffrossblog.com/2015/09/28/want-an-esn-playbook-here-is-ours/"/>
    <s v="jeffrossblog.com"/>
    <x v="4"/>
    <m/>
    <s v="http://pbs.twimg.com/profile_images/1022958968841195520/R8ahjyV5_normal.jpg"/>
    <x v="109"/>
    <s v="https://twitter.com/#!/cmgrchi/status/1183003426705293317"/>
    <m/>
    <m/>
    <s v="1183003426705293317"/>
    <m/>
    <b v="0"/>
    <n v="0"/>
    <s v=""/>
    <b v="1"/>
    <s v="en"/>
    <m/>
    <s v="1182367694085087237"/>
    <b v="0"/>
    <n v="4"/>
    <s v="1182368993295949824"/>
    <s v="Twitter for iPhone"/>
    <b v="0"/>
    <s v="1182368993295949824"/>
    <s v="Tweet"/>
    <n v="0"/>
    <n v="0"/>
    <m/>
    <m/>
    <m/>
    <m/>
    <m/>
    <m/>
    <m/>
    <m/>
    <n v="3"/>
    <s v="3"/>
    <s v="2"/>
    <m/>
    <m/>
    <m/>
    <m/>
    <m/>
    <m/>
    <m/>
    <m/>
    <m/>
  </r>
  <r>
    <s v="ritazonius"/>
    <s v="ritazonius"/>
    <m/>
    <m/>
    <m/>
    <m/>
    <m/>
    <m/>
    <m/>
    <m/>
    <s v="No"/>
    <n v="210"/>
    <m/>
    <m/>
    <x v="1"/>
    <d v="2019-10-10T18:09:01.000"/>
    <s v="Hi, Rita Zonius, #ESN, #comms and #socialMedia consultant and one of your co-hosts joining you from Melbourne, where the clocks have changed and our chat is at a respectable 5am. This weekend am going to Sydney to participate in the filming of a #Bodypump video. Excited! #ESNchat"/>
    <m/>
    <m/>
    <x v="41"/>
    <m/>
    <s v="http://pbs.twimg.com/profile_images/1081338501507891200/HyPlnXDi_normal.jpg"/>
    <x v="110"/>
    <s v="https://twitter.com/#!/ritazonius/status/1182357379754553345"/>
    <m/>
    <m/>
    <s v="1182357379754553345"/>
    <m/>
    <b v="0"/>
    <n v="6"/>
    <s v=""/>
    <b v="0"/>
    <s v="en"/>
    <m/>
    <s v=""/>
    <b v="0"/>
    <n v="0"/>
    <s v=""/>
    <s v="Twitter Web Client"/>
    <b v="0"/>
    <s v="1182357379754553345"/>
    <s v="Tweet"/>
    <n v="0"/>
    <n v="0"/>
    <m/>
    <m/>
    <m/>
    <m/>
    <m/>
    <m/>
    <m/>
    <m/>
    <n v="7"/>
    <s v="2"/>
    <s v="2"/>
    <n v="2"/>
    <n v="4.166666666666667"/>
    <n v="0"/>
    <n v="0"/>
    <n v="0"/>
    <n v="0"/>
    <n v="46"/>
    <n v="95.83333333333333"/>
    <n v="48"/>
  </r>
  <r>
    <s v="ritazonius"/>
    <s v="ritazonius"/>
    <m/>
    <m/>
    <m/>
    <m/>
    <m/>
    <m/>
    <m/>
    <m/>
    <s v="No"/>
    <n v="211"/>
    <m/>
    <m/>
    <x v="1"/>
    <d v="2019-10-10T18:14:26.000"/>
    <s v="A1 A playbook establishes the foundation for how your #ESN will be governed and how it will operate. It means the guidelines are in place, saving time as #cmgrs set about managing the ESN on a daily basis. Prevents you from making up stuff as you go, which is never fun. #ESNchat https://t.co/vCJLQ6VKVS"/>
    <s v="https://twitter.com/ESNchat/status/1182356369711783937"/>
    <s v="twitter.com"/>
    <x v="42"/>
    <m/>
    <s v="http://pbs.twimg.com/profile_images/1081338501507891200/HyPlnXDi_normal.jpg"/>
    <x v="111"/>
    <s v="https://twitter.com/#!/ritazonius/status/1182358744073531392"/>
    <m/>
    <m/>
    <s v="1182358744073531392"/>
    <m/>
    <b v="0"/>
    <n v="2"/>
    <s v=""/>
    <b v="1"/>
    <s v="en"/>
    <m/>
    <s v="1182356369711783937"/>
    <b v="0"/>
    <n v="2"/>
    <s v=""/>
    <s v="Twitter Web Client"/>
    <b v="0"/>
    <s v="1182358744073531392"/>
    <s v="Tweet"/>
    <n v="0"/>
    <n v="0"/>
    <m/>
    <m/>
    <m/>
    <m/>
    <m/>
    <m/>
    <m/>
    <m/>
    <n v="7"/>
    <s v="2"/>
    <s v="2"/>
    <n v="1"/>
    <n v="1.9230769230769231"/>
    <n v="0"/>
    <n v="0"/>
    <n v="0"/>
    <n v="0"/>
    <n v="51"/>
    <n v="98.07692307692308"/>
    <n v="52"/>
  </r>
  <r>
    <s v="ritazonius"/>
    <s v="ritazonius"/>
    <m/>
    <m/>
    <m/>
    <m/>
    <m/>
    <m/>
    <m/>
    <m/>
    <s v="No"/>
    <n v="212"/>
    <m/>
    <m/>
    <x v="1"/>
    <d v="2019-10-10T18:30:55.000"/>
    <s v="This is one of those things that you would put in place sooner rather than later, but if you're struggling, tackling your #ESN playbook theme by theme and building it over time may work for under-resourced teams. #ESNchat https://t.co/M52iLI3Ctj"/>
    <s v="https://twitter.com/ESNchat/status/1182358634329587712"/>
    <s v="twitter.com"/>
    <x v="27"/>
    <m/>
    <s v="http://pbs.twimg.com/profile_images/1081338501507891200/HyPlnXDi_normal.jpg"/>
    <x v="112"/>
    <s v="https://twitter.com/#!/ritazonius/status/1182362893028753408"/>
    <m/>
    <m/>
    <s v="1182362893028753408"/>
    <m/>
    <b v="0"/>
    <n v="1"/>
    <s v=""/>
    <b v="1"/>
    <s v="en"/>
    <m/>
    <s v="1182358634329587712"/>
    <b v="0"/>
    <n v="0"/>
    <s v=""/>
    <s v="Twitter Web Client"/>
    <b v="0"/>
    <s v="1182362893028753408"/>
    <s v="Tweet"/>
    <n v="0"/>
    <n v="0"/>
    <m/>
    <m/>
    <m/>
    <m/>
    <m/>
    <m/>
    <m/>
    <m/>
    <n v="7"/>
    <s v="2"/>
    <s v="2"/>
    <n v="1"/>
    <n v="2.5641025641025643"/>
    <n v="1"/>
    <n v="2.5641025641025643"/>
    <n v="0"/>
    <n v="0"/>
    <n v="37"/>
    <n v="94.87179487179488"/>
    <n v="39"/>
  </r>
  <r>
    <s v="ritazonius"/>
    <s v="ritazonius"/>
    <m/>
    <m/>
    <m/>
    <m/>
    <m/>
    <m/>
    <m/>
    <m/>
    <s v="No"/>
    <n v="213"/>
    <m/>
    <m/>
    <x v="1"/>
    <d v="2019-10-10T18:39:45.000"/>
    <s v="I’d limit the playbook audience to anyone involved in the establishment and managing the day-to-day workings of the #ESN.  I wouldn’t give users a playbook to reference. Learning how to collaborate and #wol is best done in bite-sized pieces. Quick Reference Guides, etc. #ESNchat https://t.co/mtf8dsgyW4"/>
    <s v="https://twitter.com/ESNchat/status/1182360899287502849"/>
    <s v="twitter.com"/>
    <x v="43"/>
    <m/>
    <s v="http://pbs.twimg.com/profile_images/1081338501507891200/HyPlnXDi_normal.jpg"/>
    <x v="113"/>
    <s v="https://twitter.com/#!/ritazonius/status/1182365114969681920"/>
    <m/>
    <m/>
    <s v="1182365114969681920"/>
    <m/>
    <b v="0"/>
    <n v="1"/>
    <s v=""/>
    <b v="1"/>
    <s v="en"/>
    <m/>
    <s v="1182360899287502849"/>
    <b v="0"/>
    <n v="1"/>
    <s v=""/>
    <s v="Twitter Web Client"/>
    <b v="0"/>
    <s v="1182365114969681920"/>
    <s v="Tweet"/>
    <n v="0"/>
    <n v="0"/>
    <m/>
    <m/>
    <m/>
    <m/>
    <m/>
    <m/>
    <m/>
    <m/>
    <n v="7"/>
    <s v="2"/>
    <s v="2"/>
    <n v="1"/>
    <n v="2.0408163265306123"/>
    <n v="1"/>
    <n v="2.0408163265306123"/>
    <n v="0"/>
    <n v="0"/>
    <n v="47"/>
    <n v="95.91836734693878"/>
    <n v="49"/>
  </r>
  <r>
    <s v="ritazonius"/>
    <s v="ritazonius"/>
    <m/>
    <m/>
    <m/>
    <m/>
    <m/>
    <m/>
    <m/>
    <m/>
    <s v="No"/>
    <n v="214"/>
    <m/>
    <m/>
    <x v="1"/>
    <d v="2019-10-10T18:53:14.000"/>
    <s v="Not a final list, but I'd cover: purpose and how the #ESN fits in the organisation alongside other tools; overall #governance, community management framework; how risks such as people behaving badly will be mitigated, SLAs around who fixes it when it fails. Upgrades, etc #ESNchat https://t.co/qjK49joHuH"/>
    <s v="https://twitter.com/ESNchat/status/1182363164366778370"/>
    <s v="twitter.com"/>
    <x v="44"/>
    <m/>
    <s v="http://pbs.twimg.com/profile_images/1081338501507891200/HyPlnXDi_normal.jpg"/>
    <x v="114"/>
    <s v="https://twitter.com/#!/ritazonius/status/1182368506811043840"/>
    <m/>
    <m/>
    <s v="1182368506811043840"/>
    <m/>
    <b v="0"/>
    <n v="4"/>
    <s v=""/>
    <b v="1"/>
    <s v="en"/>
    <m/>
    <s v="1182363164366778370"/>
    <b v="0"/>
    <n v="2"/>
    <s v=""/>
    <s v="Twitter Web Client"/>
    <b v="0"/>
    <s v="1182368506811043840"/>
    <s v="Tweet"/>
    <n v="0"/>
    <n v="0"/>
    <m/>
    <m/>
    <m/>
    <m/>
    <m/>
    <m/>
    <m/>
    <m/>
    <n v="7"/>
    <s v="2"/>
    <s v="2"/>
    <n v="0"/>
    <n v="0"/>
    <n v="3"/>
    <n v="6.666666666666667"/>
    <n v="0"/>
    <n v="0"/>
    <n v="42"/>
    <n v="93.33333333333333"/>
    <n v="45"/>
  </r>
  <r>
    <s v="ritazonius"/>
    <s v="ritazonius"/>
    <m/>
    <m/>
    <m/>
    <m/>
    <m/>
    <m/>
    <m/>
    <m/>
    <s v="No"/>
    <n v="216"/>
    <m/>
    <m/>
    <x v="1"/>
    <d v="2019-10-10T18:57:45.000"/>
    <s v="Jumping a tiny bit early today. Have a great day, evening, morning, wherever you might be. Bye all. #ESNchat"/>
    <m/>
    <m/>
    <x v="1"/>
    <m/>
    <s v="http://pbs.twimg.com/profile_images/1081338501507891200/HyPlnXDi_normal.jpg"/>
    <x v="115"/>
    <s v="https://twitter.com/#!/ritazonius/status/1182369645719801856"/>
    <m/>
    <m/>
    <s v="1182369645719801856"/>
    <m/>
    <b v="0"/>
    <n v="0"/>
    <s v=""/>
    <b v="0"/>
    <s v="en"/>
    <m/>
    <s v=""/>
    <b v="0"/>
    <n v="0"/>
    <s v=""/>
    <s v="Twitter Web Client"/>
    <b v="0"/>
    <s v="1182369645719801856"/>
    <s v="Tweet"/>
    <n v="0"/>
    <n v="0"/>
    <m/>
    <m/>
    <m/>
    <m/>
    <m/>
    <m/>
    <m/>
    <m/>
    <n v="7"/>
    <s v="2"/>
    <s v="2"/>
    <n v="1"/>
    <n v="5.2631578947368425"/>
    <n v="0"/>
    <n v="0"/>
    <n v="0"/>
    <n v="0"/>
    <n v="18"/>
    <n v="94.73684210526316"/>
    <n v="19"/>
  </r>
  <r>
    <s v="ritazonius"/>
    <s v="esnchat"/>
    <m/>
    <m/>
    <m/>
    <m/>
    <m/>
    <m/>
    <m/>
    <m/>
    <s v="Yes"/>
    <n v="217"/>
    <m/>
    <m/>
    <x v="0"/>
    <d v="2019-10-14T11:31:40.000"/>
    <s v="RT @ESNchat: We know #ESNs can help solve problems and surface good ideas, but can they be used to drive #innovation? Let’s discuss this Th…"/>
    <m/>
    <m/>
    <x v="2"/>
    <m/>
    <s v="http://pbs.twimg.com/profile_images/1081338501507891200/HyPlnXDi_normal.jpg"/>
    <x v="116"/>
    <s v="https://twitter.com/#!/ritazonius/status/1183706937487020033"/>
    <m/>
    <m/>
    <s v="1183706937487020033"/>
    <m/>
    <b v="0"/>
    <n v="0"/>
    <s v=""/>
    <b v="0"/>
    <s v="en"/>
    <m/>
    <s v=""/>
    <b v="0"/>
    <n v="3"/>
    <s v="1183706489531187200"/>
    <s v="Twitter Web Client"/>
    <b v="0"/>
    <s v="1183706489531187200"/>
    <s v="Tweet"/>
    <n v="0"/>
    <n v="0"/>
    <m/>
    <m/>
    <m/>
    <m/>
    <m/>
    <m/>
    <m/>
    <m/>
    <n v="1"/>
    <s v="2"/>
    <s v="3"/>
    <n v="2"/>
    <n v="7.6923076923076925"/>
    <n v="1"/>
    <n v="3.8461538461538463"/>
    <n v="0"/>
    <n v="0"/>
    <n v="23"/>
    <n v="88.46153846153847"/>
    <n v="26"/>
  </r>
  <r>
    <s v="ritazonius"/>
    <s v="ritazonius"/>
    <m/>
    <m/>
    <m/>
    <m/>
    <m/>
    <m/>
    <m/>
    <m/>
    <s v="No"/>
    <n v="218"/>
    <m/>
    <m/>
    <x v="1"/>
    <d v="2019-10-17T18:19:16.000"/>
    <s v="Hi everyone, apologies for joining late. Had to go feed a very hungry schnauzer otherwise the chances of her leaving me alone during the chat would be slim.  #ESNchat"/>
    <m/>
    <m/>
    <x v="1"/>
    <m/>
    <s v="http://pbs.twimg.com/profile_images/1081338501507891200/HyPlnXDi_normal.jpg"/>
    <x v="117"/>
    <s v="https://twitter.com/#!/ritazonius/status/1184896677544546304"/>
    <m/>
    <m/>
    <s v="1184896677544546304"/>
    <m/>
    <b v="0"/>
    <n v="8"/>
    <s v=""/>
    <b v="0"/>
    <s v="en"/>
    <m/>
    <s v=""/>
    <b v="0"/>
    <n v="0"/>
    <s v=""/>
    <s v="Twitter Web Client"/>
    <b v="0"/>
    <s v="1184896677544546304"/>
    <s v="Tweet"/>
    <n v="0"/>
    <n v="0"/>
    <m/>
    <m/>
    <m/>
    <m/>
    <m/>
    <m/>
    <m/>
    <m/>
    <n v="7"/>
    <s v="2"/>
    <s v="2"/>
    <n v="0"/>
    <n v="0"/>
    <n v="0"/>
    <n v="0"/>
    <n v="0"/>
    <n v="0"/>
    <n v="29"/>
    <n v="100"/>
    <n v="29"/>
  </r>
  <r>
    <s v="ritazonius"/>
    <s v="slatts"/>
    <m/>
    <m/>
    <m/>
    <m/>
    <m/>
    <m/>
    <m/>
    <m/>
    <s v="No"/>
    <n v="219"/>
    <m/>
    <m/>
    <x v="2"/>
    <d v="2019-10-17T19:37:21.000"/>
    <s v="@slatts And then the dog completely derailed me. Will be answering chat questions later. #esnchat #esnchatUpLate"/>
    <m/>
    <m/>
    <x v="45"/>
    <m/>
    <s v="http://pbs.twimg.com/profile_images/1081338501507891200/HyPlnXDi_normal.jpg"/>
    <x v="118"/>
    <s v="https://twitter.com/#!/ritazonius/status/1184916325660913665"/>
    <m/>
    <m/>
    <s v="1184916325660913665"/>
    <s v="1184897035977265156"/>
    <b v="0"/>
    <n v="1"/>
    <s v="15239217"/>
    <b v="0"/>
    <s v="en"/>
    <m/>
    <s v=""/>
    <b v="0"/>
    <n v="0"/>
    <s v=""/>
    <s v="Twitter for iPhone"/>
    <b v="0"/>
    <s v="1184897035977265156"/>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2"/>
    <s v="3"/>
    <n v="0"/>
    <n v="0"/>
    <n v="0"/>
    <n v="0"/>
    <n v="0"/>
    <n v="0"/>
    <n v="16"/>
    <n v="100"/>
    <n v="16"/>
  </r>
  <r>
    <s v="cmgrchi"/>
    <s v="ritazonius"/>
    <m/>
    <m/>
    <m/>
    <m/>
    <m/>
    <m/>
    <m/>
    <m/>
    <s v="No"/>
    <n v="220"/>
    <m/>
    <m/>
    <x v="0"/>
    <d v="2019-10-12T12:56:32.000"/>
    <s v="RT @RitaZonius: A1 A playbook establishes the foundation for how your #ESN will be governed and how it will operate. It means the guideline…"/>
    <m/>
    <m/>
    <x v="0"/>
    <m/>
    <s v="http://pbs.twimg.com/profile_images/1022958968841195520/R8ahjyV5_normal.jpg"/>
    <x v="119"/>
    <s v="https://twitter.com/#!/cmgrchi/status/1183003520120901632"/>
    <m/>
    <m/>
    <s v="1183003520120901632"/>
    <m/>
    <b v="0"/>
    <n v="0"/>
    <s v=""/>
    <b v="1"/>
    <s v="en"/>
    <m/>
    <s v="1182356369711783937"/>
    <b v="0"/>
    <n v="3"/>
    <s v="1182358744073531392"/>
    <s v="Twitter for iPhone"/>
    <b v="0"/>
    <s v="1182358744073531392"/>
    <s v="Tweet"/>
    <n v="0"/>
    <n v="0"/>
    <m/>
    <m/>
    <m/>
    <m/>
    <m/>
    <m/>
    <m/>
    <m/>
    <n v="1"/>
    <s v="3"/>
    <s v="2"/>
    <n v="0"/>
    <n v="0"/>
    <n v="0"/>
    <n v="0"/>
    <n v="0"/>
    <n v="0"/>
    <n v="24"/>
    <n v="100"/>
    <n v="24"/>
  </r>
  <r>
    <s v="_rebeccajackson"/>
    <s v="esnchat"/>
    <m/>
    <m/>
    <m/>
    <m/>
    <m/>
    <m/>
    <m/>
    <m/>
    <s v="No"/>
    <n v="221"/>
    <m/>
    <m/>
    <x v="0"/>
    <d v="2019-10-17T17:32:53.000"/>
    <s v="RT @ESNchat: Reminder - 30 minutes until #ESNchat. Today we're talking about &quot;#Innovation and your #ESN&quot; https://t.co/pHQwO6Pyac"/>
    <m/>
    <m/>
    <x v="46"/>
    <s v="https://pbs.twimg.com/media/EHF1pieXkAQQHmp.jpg"/>
    <s v="https://pbs.twimg.com/media/EHF1pieXkAQQHmp.jpg"/>
    <x v="120"/>
    <s v="https://twitter.com/#!/_rebeccajackson/status/1184885005148778496"/>
    <m/>
    <m/>
    <s v="1184885005148778496"/>
    <m/>
    <b v="0"/>
    <n v="0"/>
    <s v=""/>
    <b v="0"/>
    <s v="en"/>
    <m/>
    <s v=""/>
    <b v="0"/>
    <n v="1"/>
    <s v="1184884277101518848"/>
    <s v="Tweetbot for iΟS"/>
    <b v="0"/>
    <s v="1184884277101518848"/>
    <s v="Tweet"/>
    <n v="0"/>
    <n v="0"/>
    <m/>
    <m/>
    <m/>
    <m/>
    <m/>
    <m/>
    <m/>
    <m/>
    <n v="10"/>
    <s v="3"/>
    <s v="3"/>
    <n v="1"/>
    <n v="6.666666666666667"/>
    <n v="0"/>
    <n v="0"/>
    <n v="0"/>
    <n v="0"/>
    <n v="14"/>
    <n v="93.33333333333333"/>
    <n v="15"/>
  </r>
  <r>
    <s v="_rebeccajackson"/>
    <s v="_rebeccajackson"/>
    <m/>
    <m/>
    <m/>
    <m/>
    <m/>
    <m/>
    <m/>
    <m/>
    <s v="No"/>
    <n v="222"/>
    <m/>
    <m/>
    <x v="1"/>
    <d v="2019-10-17T17:34:29.000"/>
    <s v="Excited that I’m awake for #ESNChat (and doing last minute packing). https://t.co/6hTK189no7"/>
    <m/>
    <m/>
    <x v="1"/>
    <s v="https://pbs.twimg.com/tweet_video_thumb/EHGO-DnVUAAMCpn.jpg"/>
    <s v="https://pbs.twimg.com/tweet_video_thumb/EHGO-DnVUAAMCpn.jpg"/>
    <x v="121"/>
    <s v="https://twitter.com/#!/_rebeccajackson/status/1184885406925377538"/>
    <m/>
    <m/>
    <s v="1184885406925377538"/>
    <m/>
    <b v="0"/>
    <n v="0"/>
    <s v=""/>
    <b v="0"/>
    <s v="en"/>
    <m/>
    <s v=""/>
    <b v="0"/>
    <n v="0"/>
    <s v=""/>
    <s v="Tweetbot for iΟS"/>
    <b v="0"/>
    <s v="1184885406925377538"/>
    <s v="Tweet"/>
    <n v="0"/>
    <n v="0"/>
    <m/>
    <m/>
    <m/>
    <m/>
    <m/>
    <m/>
    <m/>
    <m/>
    <n v="9"/>
    <s v="3"/>
    <s v="3"/>
    <n v="1"/>
    <n v="8.333333333333334"/>
    <n v="0"/>
    <n v="0"/>
    <n v="0"/>
    <n v="0"/>
    <n v="11"/>
    <n v="91.66666666666667"/>
    <n v="12"/>
  </r>
  <r>
    <s v="_rebeccajackson"/>
    <s v="esnchat"/>
    <m/>
    <m/>
    <m/>
    <m/>
    <m/>
    <m/>
    <m/>
    <m/>
    <s v="No"/>
    <n v="223"/>
    <m/>
    <m/>
    <x v="0"/>
    <d v="2019-10-17T18:03:15.000"/>
    <s v="RT @ESNchat: This week's #ESNchat starts right now! Today, we're exploring &quot;#Innovation and your #ESN&quot; https://t.co/bnj26s7wKX"/>
    <m/>
    <m/>
    <x v="46"/>
    <s v="https://pbs.twimg.com/media/EHF2L9dWoAIez8L.jpg"/>
    <s v="https://pbs.twimg.com/media/EHF2L9dWoAIez8L.jpg"/>
    <x v="122"/>
    <s v="https://twitter.com/#!/_rebeccajackson/status/1184892644737966080"/>
    <m/>
    <m/>
    <s v="1184892644737966080"/>
    <m/>
    <b v="0"/>
    <n v="0"/>
    <s v=""/>
    <b v="0"/>
    <s v="en"/>
    <m/>
    <s v=""/>
    <b v="0"/>
    <n v="1"/>
    <s v="1184891827742105600"/>
    <s v="Tweetbot for iΟS"/>
    <b v="0"/>
    <s v="1184891827742105600"/>
    <s v="Tweet"/>
    <n v="0"/>
    <n v="0"/>
    <m/>
    <m/>
    <m/>
    <m/>
    <m/>
    <m/>
    <m/>
    <m/>
    <n v="10"/>
    <s v="3"/>
    <s v="3"/>
    <n v="2"/>
    <n v="13.333333333333334"/>
    <n v="0"/>
    <n v="0"/>
    <n v="0"/>
    <n v="0"/>
    <n v="13"/>
    <n v="86.66666666666667"/>
    <n v="15"/>
  </r>
  <r>
    <s v="_rebeccajackson"/>
    <s v="esnchat"/>
    <m/>
    <m/>
    <m/>
    <m/>
    <m/>
    <m/>
    <m/>
    <m/>
    <s v="No"/>
    <n v="224"/>
    <m/>
    <m/>
    <x v="2"/>
    <d v="2019-10-17T18:05:19.000"/>
    <s v="@ESNchat #ESNChat I’m Rebecca Jackson, NEXTDC, Digital Workplace Coordinator, Melbourne, getting ready to leave for the airport 😊_x000a__x000a_I have been participating in Inktober this year, proud that I’ve made time everyday for something I enjoy."/>
    <m/>
    <m/>
    <x v="1"/>
    <m/>
    <s v="http://pbs.twimg.com/profile_images/1094388845263519745/_FHcG_-x_normal.jpg"/>
    <x v="123"/>
    <s v="https://twitter.com/#!/_rebeccajackson/status/1184893165188218880"/>
    <m/>
    <m/>
    <s v="1184893165188218880"/>
    <s v="1184891829021478912"/>
    <b v="0"/>
    <n v="4"/>
    <s v="1608010104"/>
    <b v="0"/>
    <s v="en"/>
    <m/>
    <s v=""/>
    <b v="0"/>
    <n v="0"/>
    <s v=""/>
    <s v="Tweetbot for iΟS"/>
    <b v="0"/>
    <s v="1184891829021478912"/>
    <s v="Tweet"/>
    <n v="0"/>
    <n v="0"/>
    <m/>
    <m/>
    <m/>
    <m/>
    <m/>
    <m/>
    <m/>
    <m/>
    <n v="1"/>
    <s v="3"/>
    <s v="3"/>
    <n v="3"/>
    <n v="8.108108108108109"/>
    <n v="0"/>
    <n v="0"/>
    <n v="0"/>
    <n v="0"/>
    <n v="34"/>
    <n v="91.89189189189189"/>
    <n v="37"/>
  </r>
  <r>
    <s v="_rebeccajackson"/>
    <s v="esnchat"/>
    <m/>
    <m/>
    <m/>
    <m/>
    <m/>
    <m/>
    <m/>
    <m/>
    <s v="No"/>
    <n v="225"/>
    <m/>
    <m/>
    <x v="0"/>
    <d v="2019-10-17T18:05:42.000"/>
    <s v="RT @ESNchat: Q1. What are the general categories of #innovation projects in organizations? #ESNchat https://t.co/BY6dUj7dyP"/>
    <m/>
    <m/>
    <x v="47"/>
    <s v="https://pbs.twimg.com/media/EHF24AdWkAIuaYp.jpg"/>
    <s v="https://pbs.twimg.com/media/EHF24AdWkAIuaYp.jpg"/>
    <x v="124"/>
    <s v="https://twitter.com/#!/_rebeccajackson/status/1184893261804011522"/>
    <m/>
    <m/>
    <s v="1184893261804011522"/>
    <m/>
    <b v="0"/>
    <n v="0"/>
    <s v=""/>
    <b v="0"/>
    <s v="en"/>
    <m/>
    <s v=""/>
    <b v="0"/>
    <n v="1"/>
    <s v="1184893084674482176"/>
    <s v="Tweetbot for iΟS"/>
    <b v="0"/>
    <s v="1184893084674482176"/>
    <s v="Tweet"/>
    <n v="0"/>
    <n v="0"/>
    <m/>
    <m/>
    <m/>
    <m/>
    <m/>
    <m/>
    <m/>
    <m/>
    <n v="10"/>
    <s v="3"/>
    <s v="3"/>
    <n v="1"/>
    <n v="7.142857142857143"/>
    <n v="0"/>
    <n v="0"/>
    <n v="0"/>
    <n v="0"/>
    <n v="13"/>
    <n v="92.85714285714286"/>
    <n v="14"/>
  </r>
  <r>
    <s v="_rebeccajackson"/>
    <s v="_rebeccajackson"/>
    <m/>
    <m/>
    <m/>
    <m/>
    <m/>
    <m/>
    <m/>
    <m/>
    <s v="No"/>
    <n v="226"/>
    <m/>
    <m/>
    <x v="1"/>
    <d v="2019-10-17T18:07:24.000"/>
    <s v="#ESNChat A1: Off the top of my head. Employee generated.. i.e. from ideation tools. Customer generated... from product development. 🤷‍♀️ (it’s early in Melbourne)."/>
    <m/>
    <m/>
    <x v="1"/>
    <m/>
    <s v="http://pbs.twimg.com/profile_images/1094388845263519745/_FHcG_-x_normal.jpg"/>
    <x v="125"/>
    <s v="https://twitter.com/#!/_rebeccajackson/status/1184893687471337472"/>
    <m/>
    <m/>
    <s v="1184893687471337472"/>
    <m/>
    <b v="0"/>
    <n v="1"/>
    <s v=""/>
    <b v="0"/>
    <s v="en"/>
    <m/>
    <s v=""/>
    <b v="0"/>
    <n v="0"/>
    <s v=""/>
    <s v="Tweetbot for iΟS"/>
    <b v="0"/>
    <s v="1184893687471337472"/>
    <s v="Tweet"/>
    <n v="0"/>
    <n v="0"/>
    <m/>
    <m/>
    <m/>
    <m/>
    <m/>
    <m/>
    <m/>
    <m/>
    <n v="9"/>
    <s v="3"/>
    <s v="3"/>
    <n v="1"/>
    <n v="4"/>
    <n v="0"/>
    <n v="0"/>
    <n v="0"/>
    <n v="0"/>
    <n v="24"/>
    <n v="96"/>
    <n v="25"/>
  </r>
  <r>
    <s v="_rebeccajackson"/>
    <s v="esnchat"/>
    <m/>
    <m/>
    <m/>
    <m/>
    <m/>
    <m/>
    <m/>
    <m/>
    <s v="No"/>
    <n v="227"/>
    <m/>
    <m/>
    <x v="0"/>
    <d v="2019-10-17T18:17:43.000"/>
    <s v="RT @ESNchat: Q2. Who typically seeds or spearheads #innovation efforts? Why? #ESNchat https://t.co/ukaINh3y8z"/>
    <m/>
    <m/>
    <x v="47"/>
    <s v="https://pbs.twimg.com/media/EHF3E7uX0AAZ7v8.jpg"/>
    <s v="https://pbs.twimg.com/media/EHF3E7uX0AAZ7v8.jpg"/>
    <x v="126"/>
    <s v="https://twitter.com/#!/_rebeccajackson/status/1184896284194295808"/>
    <m/>
    <m/>
    <s v="1184896284194295808"/>
    <m/>
    <b v="0"/>
    <n v="0"/>
    <s v=""/>
    <b v="0"/>
    <s v="en"/>
    <m/>
    <s v=""/>
    <b v="0"/>
    <n v="1"/>
    <s v="1184895349443514369"/>
    <s v="Tweetbot for iΟS"/>
    <b v="0"/>
    <s v="1184895349443514369"/>
    <s v="Tweet"/>
    <n v="0"/>
    <n v="0"/>
    <m/>
    <m/>
    <m/>
    <m/>
    <m/>
    <m/>
    <m/>
    <m/>
    <n v="10"/>
    <s v="3"/>
    <s v="3"/>
    <n v="1"/>
    <n v="8.333333333333334"/>
    <n v="0"/>
    <n v="0"/>
    <n v="0"/>
    <n v="0"/>
    <n v="11"/>
    <n v="91.66666666666667"/>
    <n v="12"/>
  </r>
  <r>
    <s v="_rebeccajackson"/>
    <s v="_rebeccajackson"/>
    <m/>
    <m/>
    <m/>
    <m/>
    <m/>
    <m/>
    <m/>
    <m/>
    <s v="No"/>
    <n v="228"/>
    <m/>
    <m/>
    <x v="1"/>
    <d v="2019-10-17T18:19:06.000"/>
    <s v="#ESNChat A2: someone with subject matter knowledge, authority, access to budget, senior support."/>
    <m/>
    <m/>
    <x v="1"/>
    <m/>
    <s v="http://pbs.twimg.com/profile_images/1094388845263519745/_FHcG_-x_normal.jpg"/>
    <x v="127"/>
    <s v="https://twitter.com/#!/_rebeccajackson/status/1184896632422203392"/>
    <m/>
    <m/>
    <s v="1184896632422203392"/>
    <m/>
    <b v="0"/>
    <n v="1"/>
    <s v=""/>
    <b v="0"/>
    <s v="en"/>
    <m/>
    <s v=""/>
    <b v="0"/>
    <n v="0"/>
    <s v=""/>
    <s v="Tweetbot for iΟS"/>
    <b v="0"/>
    <s v="1184896632422203392"/>
    <s v="Tweet"/>
    <n v="0"/>
    <n v="0"/>
    <m/>
    <m/>
    <m/>
    <m/>
    <m/>
    <m/>
    <m/>
    <m/>
    <n v="9"/>
    <s v="3"/>
    <s v="3"/>
    <n v="1"/>
    <n v="7.6923076923076925"/>
    <n v="0"/>
    <n v="0"/>
    <n v="0"/>
    <n v="0"/>
    <n v="12"/>
    <n v="92.3076923076923"/>
    <n v="13"/>
  </r>
  <r>
    <s v="_rebeccajackson"/>
    <s v="esnchat"/>
    <m/>
    <m/>
    <m/>
    <m/>
    <m/>
    <m/>
    <m/>
    <m/>
    <s v="No"/>
    <n v="229"/>
    <m/>
    <m/>
    <x v="0"/>
    <d v="2019-10-17T18:27:06.000"/>
    <s v="RT @ESNchat: Q3. Why situate #innovation in #ESN? How does this compare to other innovation approaches in your organization? #ESNchat https…"/>
    <m/>
    <m/>
    <x v="3"/>
    <m/>
    <s v="http://pbs.twimg.com/profile_images/1094388845263519745/_FHcG_-x_normal.jpg"/>
    <x v="128"/>
    <s v="https://twitter.com/#!/_rebeccajackson/status/1184898647944679424"/>
    <m/>
    <m/>
    <s v="1184898647944679424"/>
    <m/>
    <b v="0"/>
    <n v="0"/>
    <s v=""/>
    <b v="0"/>
    <s v="en"/>
    <m/>
    <s v=""/>
    <b v="0"/>
    <n v="1"/>
    <s v="1184897614367612929"/>
    <s v="Tweetbot for iΟS"/>
    <b v="0"/>
    <s v="1184897614367612929"/>
    <s v="Tweet"/>
    <n v="0"/>
    <n v="0"/>
    <m/>
    <m/>
    <m/>
    <m/>
    <m/>
    <m/>
    <m/>
    <m/>
    <n v="10"/>
    <s v="3"/>
    <s v="3"/>
    <n v="2"/>
    <n v="9.523809523809524"/>
    <n v="0"/>
    <n v="0"/>
    <n v="0"/>
    <n v="0"/>
    <n v="19"/>
    <n v="90.47619047619048"/>
    <n v="21"/>
  </r>
  <r>
    <s v="_rebeccajackson"/>
    <s v="_rebeccajackson"/>
    <m/>
    <m/>
    <m/>
    <m/>
    <m/>
    <m/>
    <m/>
    <m/>
    <s v="No"/>
    <n v="230"/>
    <m/>
    <m/>
    <x v="1"/>
    <d v="2019-10-17T18:29:06.000"/>
    <s v="#ESNChat Q3. Part 1. An #ESN should ideally have the people and some topic based structure already. While missing some of the functions of a fully fledged ideation tool it’s a great starting point. Leadership and community management pending."/>
    <m/>
    <m/>
    <x v="19"/>
    <m/>
    <s v="http://pbs.twimg.com/profile_images/1094388845263519745/_FHcG_-x_normal.jpg"/>
    <x v="129"/>
    <s v="https://twitter.com/#!/_rebeccajackson/status/1184899150573256704"/>
    <m/>
    <m/>
    <s v="1184899150573256704"/>
    <m/>
    <b v="0"/>
    <n v="1"/>
    <s v=""/>
    <b v="0"/>
    <s v="en"/>
    <m/>
    <s v=""/>
    <b v="0"/>
    <n v="0"/>
    <s v=""/>
    <s v="Tweetbot for iΟS"/>
    <b v="0"/>
    <s v="1184899150573256704"/>
    <s v="Tweet"/>
    <n v="0"/>
    <n v="0"/>
    <m/>
    <m/>
    <m/>
    <m/>
    <m/>
    <m/>
    <m/>
    <m/>
    <n v="9"/>
    <s v="3"/>
    <s v="3"/>
    <n v="2"/>
    <n v="5"/>
    <n v="0"/>
    <n v="0"/>
    <n v="0"/>
    <n v="0"/>
    <n v="38"/>
    <n v="95"/>
    <n v="40"/>
  </r>
  <r>
    <s v="_rebeccajackson"/>
    <s v="_rebeccajackson"/>
    <m/>
    <m/>
    <m/>
    <m/>
    <m/>
    <m/>
    <m/>
    <m/>
    <s v="No"/>
    <n v="231"/>
    <m/>
    <m/>
    <x v="1"/>
    <d v="2019-10-17T18:30:31.000"/>
    <s v="#ESNChat Q3. Part 2. We have an ideas group in our #ESN. They are reviewed by our team and assigned to leaders who can execute or escalate. Some teething issues but also some great results and enthusiasm from the team."/>
    <m/>
    <m/>
    <x v="19"/>
    <m/>
    <s v="http://pbs.twimg.com/profile_images/1094388845263519745/_FHcG_-x_normal.jpg"/>
    <x v="130"/>
    <s v="https://twitter.com/#!/_rebeccajackson/status/1184899505763667969"/>
    <m/>
    <m/>
    <s v="1184899505763667969"/>
    <m/>
    <b v="0"/>
    <n v="1"/>
    <s v=""/>
    <b v="0"/>
    <s v="en"/>
    <m/>
    <s v=""/>
    <b v="0"/>
    <n v="0"/>
    <s v=""/>
    <s v="Tweetbot for iΟS"/>
    <b v="0"/>
    <s v="1184899505763667969"/>
    <s v="Tweet"/>
    <n v="0"/>
    <n v="0"/>
    <m/>
    <m/>
    <m/>
    <m/>
    <m/>
    <m/>
    <m/>
    <m/>
    <n v="9"/>
    <s v="3"/>
    <s v="3"/>
    <n v="2"/>
    <n v="5"/>
    <n v="1"/>
    <n v="2.5"/>
    <n v="0"/>
    <n v="0"/>
    <n v="37"/>
    <n v="92.5"/>
    <n v="40"/>
  </r>
  <r>
    <s v="_rebeccajackson"/>
    <s v="slatts"/>
    <m/>
    <m/>
    <m/>
    <m/>
    <m/>
    <m/>
    <m/>
    <m/>
    <s v="Yes"/>
    <n v="232"/>
    <m/>
    <m/>
    <x v="2"/>
    <d v="2019-10-17T18:35:03.000"/>
    <s v="@slatts Exactly. I think expectations, resourcing and organisation size are factors. We are small so ESN is very manageable and appropriate. #ESNChat"/>
    <m/>
    <m/>
    <x v="1"/>
    <m/>
    <s v="http://pbs.twimg.com/profile_images/1094388845263519745/_FHcG_-x_normal.jpg"/>
    <x v="131"/>
    <s v="https://twitter.com/#!/_rebeccajackson/status/1184900646048165888"/>
    <m/>
    <m/>
    <s v="1184900646048165888"/>
    <s v="1184899915618705409"/>
    <b v="0"/>
    <n v="1"/>
    <s v="15239217"/>
    <b v="0"/>
    <s v="en"/>
    <m/>
    <s v=""/>
    <b v="0"/>
    <n v="0"/>
    <s v=""/>
    <s v="Twitter for iPhone"/>
    <b v="0"/>
    <s v="1184899915618705409"/>
    <s v="Tweet"/>
    <n v="0"/>
    <n v="0"/>
    <m/>
    <m/>
    <m/>
    <m/>
    <m/>
    <m/>
    <m/>
    <m/>
    <n v="3"/>
    <s v="3"/>
    <s v="3"/>
    <n v="2"/>
    <n v="9.090909090909092"/>
    <n v="0"/>
    <n v="0"/>
    <n v="0"/>
    <n v="0"/>
    <n v="20"/>
    <n v="90.9090909090909"/>
    <n v="22"/>
  </r>
  <r>
    <s v="_rebeccajackson"/>
    <s v="esnchat"/>
    <m/>
    <m/>
    <m/>
    <m/>
    <m/>
    <m/>
    <m/>
    <m/>
    <s v="No"/>
    <n v="233"/>
    <m/>
    <m/>
    <x v="0"/>
    <d v="2019-10-17T18:35:25.000"/>
    <s v="RT @ESNchat: Q4. What indirect benefits accrue to #ESN communities as they pursue #innovation? #cmgr #ESNchat https://t.co/JGullMRl4F"/>
    <m/>
    <m/>
    <x v="48"/>
    <s v="https://pbs.twimg.com/media/EHF3e6YX0AEqifu.jpg"/>
    <s v="https://pbs.twimg.com/media/EHF3e6YX0AEqifu.jpg"/>
    <x v="132"/>
    <s v="https://twitter.com/#!/_rebeccajackson/status/1184900741170745344"/>
    <m/>
    <m/>
    <s v="1184900741170745344"/>
    <m/>
    <b v="0"/>
    <n v="0"/>
    <s v=""/>
    <b v="0"/>
    <s v="en"/>
    <m/>
    <s v=""/>
    <b v="0"/>
    <n v="1"/>
    <s v="1184899879279190017"/>
    <s v="Tweetbot for iΟS"/>
    <b v="0"/>
    <s v="1184899879279190017"/>
    <s v="Tweet"/>
    <n v="0"/>
    <n v="0"/>
    <m/>
    <m/>
    <m/>
    <m/>
    <m/>
    <m/>
    <m/>
    <m/>
    <n v="10"/>
    <s v="3"/>
    <s v="3"/>
    <n v="2"/>
    <n v="12.5"/>
    <n v="0"/>
    <n v="0"/>
    <n v="0"/>
    <n v="0"/>
    <n v="14"/>
    <n v="87.5"/>
    <n v="16"/>
  </r>
  <r>
    <s v="_rebeccajackson"/>
    <s v="_rebeccajackson"/>
    <m/>
    <m/>
    <m/>
    <m/>
    <m/>
    <m/>
    <m/>
    <m/>
    <s v="No"/>
    <n v="234"/>
    <m/>
    <m/>
    <x v="1"/>
    <d v="2019-10-17T18:38:57.000"/>
    <s v="#ESNChat I think I been mixing up my Qs and As... time for coffee 😂"/>
    <m/>
    <m/>
    <x v="1"/>
    <m/>
    <s v="http://pbs.twimg.com/profile_images/1094388845263519745/_FHcG_-x_normal.jpg"/>
    <x v="133"/>
    <s v="https://twitter.com/#!/_rebeccajackson/status/1184901628119306240"/>
    <m/>
    <m/>
    <s v="1184901628119306240"/>
    <m/>
    <b v="0"/>
    <n v="1"/>
    <s v=""/>
    <b v="0"/>
    <s v="en"/>
    <m/>
    <s v=""/>
    <b v="0"/>
    <n v="0"/>
    <s v=""/>
    <s v="Tweetbot for iΟS"/>
    <b v="0"/>
    <s v="1184901628119306240"/>
    <s v="Tweet"/>
    <n v="0"/>
    <n v="0"/>
    <m/>
    <m/>
    <m/>
    <m/>
    <m/>
    <m/>
    <m/>
    <m/>
    <n v="9"/>
    <s v="3"/>
    <s v="3"/>
    <n v="0"/>
    <n v="0"/>
    <n v="0"/>
    <n v="0"/>
    <n v="0"/>
    <n v="0"/>
    <n v="14"/>
    <n v="100"/>
    <n v="14"/>
  </r>
  <r>
    <s v="_rebeccajackson"/>
    <s v="_rebeccajackson"/>
    <m/>
    <m/>
    <m/>
    <m/>
    <m/>
    <m/>
    <m/>
    <m/>
    <s v="No"/>
    <n v="235"/>
    <m/>
    <m/>
    <x v="1"/>
    <d v="2019-10-17T18:40:29.000"/>
    <s v="#ESNChat A4. People often need a why or a WiiFM (What’s in it for me) with ESN. Ideation can bring a sense of inclusion, acheivement and incentives."/>
    <m/>
    <m/>
    <x v="1"/>
    <m/>
    <s v="http://pbs.twimg.com/profile_images/1094388845263519745/_FHcG_-x_normal.jpg"/>
    <x v="134"/>
    <s v="https://twitter.com/#!/_rebeccajackson/status/1184902016469880832"/>
    <m/>
    <m/>
    <s v="1184902016469880832"/>
    <m/>
    <b v="0"/>
    <n v="0"/>
    <s v=""/>
    <b v="0"/>
    <s v="en"/>
    <m/>
    <s v=""/>
    <b v="0"/>
    <n v="0"/>
    <s v=""/>
    <s v="Tweetbot for iΟS"/>
    <b v="0"/>
    <s v="1184902016469880832"/>
    <s v="Tweet"/>
    <n v="0"/>
    <n v="0"/>
    <m/>
    <m/>
    <m/>
    <m/>
    <m/>
    <m/>
    <m/>
    <m/>
    <n v="9"/>
    <s v="3"/>
    <s v="3"/>
    <n v="0"/>
    <n v="0"/>
    <n v="0"/>
    <n v="0"/>
    <n v="0"/>
    <n v="0"/>
    <n v="28"/>
    <n v="100"/>
    <n v="28"/>
  </r>
  <r>
    <s v="_rebeccajackson"/>
    <s v="_rebeccajackson"/>
    <m/>
    <m/>
    <m/>
    <m/>
    <m/>
    <m/>
    <m/>
    <m/>
    <s v="No"/>
    <n v="236"/>
    <m/>
    <m/>
    <x v="1"/>
    <d v="2019-10-17T18:47:11.000"/>
    <s v="#ESNChat A5. Coaching and connections. Guidance for others to community manage the group or topic. Connections to ideas by @ mentions from their org knowledge."/>
    <m/>
    <m/>
    <x v="1"/>
    <m/>
    <s v="http://pbs.twimg.com/profile_images/1094388845263519745/_FHcG_-x_normal.jpg"/>
    <x v="135"/>
    <s v="https://twitter.com/#!/_rebeccajackson/status/1184903701107888128"/>
    <m/>
    <m/>
    <s v="1184903701107888128"/>
    <m/>
    <b v="0"/>
    <n v="1"/>
    <s v=""/>
    <b v="0"/>
    <s v="en"/>
    <m/>
    <s v=""/>
    <b v="0"/>
    <n v="0"/>
    <s v=""/>
    <s v="Tweetbot for iΟS"/>
    <b v="0"/>
    <s v="1184903701107888128"/>
    <s v="Tweet"/>
    <n v="0"/>
    <n v="0"/>
    <m/>
    <m/>
    <m/>
    <m/>
    <m/>
    <m/>
    <m/>
    <m/>
    <n v="9"/>
    <s v="3"/>
    <s v="3"/>
    <n v="1"/>
    <n v="4.166666666666667"/>
    <n v="0"/>
    <n v="0"/>
    <n v="0"/>
    <n v="0"/>
    <n v="23"/>
    <n v="95.83333333333333"/>
    <n v="24"/>
  </r>
  <r>
    <s v="_rebeccajackson"/>
    <s v="esnchat"/>
    <m/>
    <m/>
    <m/>
    <m/>
    <m/>
    <m/>
    <m/>
    <m/>
    <s v="No"/>
    <n v="237"/>
    <m/>
    <m/>
    <x v="0"/>
    <d v="2019-10-17T18:47:16.000"/>
    <s v="RT @ESNchat: Q5. How do #community managers best support #innovation initiatives? #ESNchat https://t.co/hyvaQy0EQv"/>
    <m/>
    <m/>
    <x v="21"/>
    <s v="https://pbs.twimg.com/media/EHF3s30X4AImFZH.jpg"/>
    <s v="https://pbs.twimg.com/media/EHF3s30X4AImFZH.jpg"/>
    <x v="136"/>
    <s v="https://twitter.com/#!/_rebeccajackson/status/1184903721521565696"/>
    <m/>
    <m/>
    <s v="1184903721521565696"/>
    <m/>
    <b v="0"/>
    <n v="0"/>
    <s v=""/>
    <b v="0"/>
    <s v="en"/>
    <m/>
    <s v=""/>
    <b v="0"/>
    <n v="2"/>
    <s v="1184902144136138753"/>
    <s v="Tweetbot for iΟS"/>
    <b v="0"/>
    <s v="1184902144136138753"/>
    <s v="Tweet"/>
    <n v="0"/>
    <n v="0"/>
    <m/>
    <m/>
    <m/>
    <m/>
    <m/>
    <m/>
    <m/>
    <m/>
    <n v="10"/>
    <s v="3"/>
    <s v="3"/>
    <n v="3"/>
    <n v="25"/>
    <n v="0"/>
    <n v="0"/>
    <n v="0"/>
    <n v="0"/>
    <n v="9"/>
    <n v="75"/>
    <n v="12"/>
  </r>
  <r>
    <s v="_rebeccajackson"/>
    <s v="esnchat"/>
    <m/>
    <m/>
    <m/>
    <m/>
    <m/>
    <m/>
    <m/>
    <m/>
    <s v="No"/>
    <n v="238"/>
    <m/>
    <m/>
    <x v="0"/>
    <d v="2019-10-17T18:48:37.000"/>
    <s v="@slatts @ESNchat Yes! Close to the owner for sure. I’m coaching a leader on this now. They own the connection, not the idea. They are resposnible for nurturing progress but not delivering the result. #ESNChat"/>
    <m/>
    <m/>
    <x v="1"/>
    <m/>
    <s v="http://pbs.twimg.com/profile_images/1094388845263519745/_FHcG_-x_normal.jpg"/>
    <x v="137"/>
    <s v="https://twitter.com/#!/_rebeccajackson/status/1184904061713149954"/>
    <m/>
    <m/>
    <s v="1184904061713149954"/>
    <s v="1184903211381133313"/>
    <b v="0"/>
    <n v="1"/>
    <s v="15239217"/>
    <b v="0"/>
    <s v="en"/>
    <m/>
    <s v=""/>
    <b v="0"/>
    <n v="0"/>
    <s v=""/>
    <s v="Tweetbot for iΟS"/>
    <b v="0"/>
    <s v="1184903211381133313"/>
    <s v="Tweet"/>
    <n v="0"/>
    <n v="0"/>
    <m/>
    <m/>
    <m/>
    <m/>
    <m/>
    <m/>
    <m/>
    <m/>
    <n v="10"/>
    <s v="3"/>
    <s v="3"/>
    <m/>
    <m/>
    <m/>
    <m/>
    <m/>
    <m/>
    <m/>
    <m/>
    <m/>
  </r>
  <r>
    <s v="_rebeccajackson"/>
    <s v="slatts"/>
    <m/>
    <m/>
    <m/>
    <m/>
    <m/>
    <m/>
    <m/>
    <m/>
    <s v="Yes"/>
    <n v="240"/>
    <m/>
    <m/>
    <x v="2"/>
    <d v="2019-10-17T18:53:11.000"/>
    <s v="@slatts I feel like the ‘link up’ role is part of the job description. Others can be coached but we should always be making connections... thoughts? #ESNChat"/>
    <m/>
    <m/>
    <x v="1"/>
    <m/>
    <s v="http://pbs.twimg.com/profile_images/1094388845263519745/_FHcG_-x_normal.jpg"/>
    <x v="138"/>
    <s v="https://twitter.com/#!/_rebeccajackson/status/1184905211103440897"/>
    <m/>
    <m/>
    <s v="1184905211103440897"/>
    <s v="1184904499296645120"/>
    <b v="0"/>
    <n v="1"/>
    <s v="15239217"/>
    <b v="0"/>
    <s v="en"/>
    <m/>
    <s v=""/>
    <b v="0"/>
    <n v="0"/>
    <s v=""/>
    <s v="Tweetbot for iΟS"/>
    <b v="0"/>
    <s v="1184904499296645120"/>
    <s v="Tweet"/>
    <n v="0"/>
    <n v="0"/>
    <m/>
    <m/>
    <m/>
    <m/>
    <m/>
    <m/>
    <m/>
    <m/>
    <n v="3"/>
    <s v="3"/>
    <s v="3"/>
    <n v="1"/>
    <n v="3.7037037037037037"/>
    <n v="0"/>
    <n v="0"/>
    <n v="0"/>
    <n v="0"/>
    <n v="26"/>
    <n v="96.29629629629629"/>
    <n v="27"/>
  </r>
  <r>
    <s v="_rebeccajackson"/>
    <s v="esnchat"/>
    <m/>
    <m/>
    <m/>
    <m/>
    <m/>
    <m/>
    <m/>
    <m/>
    <s v="No"/>
    <n v="241"/>
    <m/>
    <m/>
    <x v="0"/>
    <d v="2019-10-17T18:55:35.000"/>
    <s v="RT @ESNchat: Q6. Does network maturity influence #innovation? #ESNchat https://t.co/bNAHptn5nG"/>
    <m/>
    <m/>
    <x v="47"/>
    <s v="https://pbs.twimg.com/media/EHF330AWoAAAlox.jpg"/>
    <s v="https://pbs.twimg.com/media/EHF330AWoAAAlox.jpg"/>
    <x v="139"/>
    <s v="https://twitter.com/#!/_rebeccajackson/status/1184905815028719616"/>
    <m/>
    <m/>
    <s v="1184905815028719616"/>
    <m/>
    <b v="0"/>
    <n v="0"/>
    <s v=""/>
    <b v="0"/>
    <s v="en"/>
    <m/>
    <s v=""/>
    <b v="0"/>
    <n v="1"/>
    <s v="1184904409286791168"/>
    <s v="Tweetbot for iΟS"/>
    <b v="0"/>
    <s v="1184904409286791168"/>
    <s v="Tweet"/>
    <n v="0"/>
    <n v="0"/>
    <m/>
    <m/>
    <m/>
    <m/>
    <m/>
    <m/>
    <m/>
    <m/>
    <n v="10"/>
    <s v="3"/>
    <s v="3"/>
    <n v="2"/>
    <n v="22.22222222222222"/>
    <n v="0"/>
    <n v="0"/>
    <n v="0"/>
    <n v="0"/>
    <n v="7"/>
    <n v="77.77777777777777"/>
    <n v="9"/>
  </r>
  <r>
    <s v="_rebeccajackson"/>
    <s v="_rebeccajackson"/>
    <m/>
    <m/>
    <m/>
    <m/>
    <m/>
    <m/>
    <m/>
    <m/>
    <s v="No"/>
    <n v="242"/>
    <m/>
    <m/>
    <x v="1"/>
    <d v="2019-10-17T18:57:46.000"/>
    <s v="#ESNChat A6. Hmmmm.  _x000a__x000a_High maturity +ve: Good ESN practices are embedded and natural. Ideation is easier._x000a__x000a_Low maturity +ve: Ideation, if introduced well, can be a catalyst to drive maturity."/>
    <m/>
    <m/>
    <x v="1"/>
    <m/>
    <s v="http://pbs.twimg.com/profile_images/1094388845263519745/_FHcG_-x_normal.jpg"/>
    <x v="140"/>
    <s v="https://twitter.com/#!/_rebeccajackson/status/1184906366718078976"/>
    <m/>
    <m/>
    <s v="1184906366718078976"/>
    <m/>
    <b v="0"/>
    <n v="2"/>
    <s v=""/>
    <b v="0"/>
    <s v="en"/>
    <m/>
    <s v=""/>
    <b v="0"/>
    <n v="0"/>
    <s v=""/>
    <s v="Tweetbot for iΟS"/>
    <b v="0"/>
    <s v="1184906366718078976"/>
    <s v="Tweet"/>
    <n v="0"/>
    <n v="0"/>
    <m/>
    <m/>
    <m/>
    <m/>
    <m/>
    <m/>
    <m/>
    <m/>
    <n v="9"/>
    <s v="3"/>
    <s v="3"/>
    <n v="6"/>
    <n v="20"/>
    <n v="0"/>
    <n v="0"/>
    <n v="0"/>
    <n v="0"/>
    <n v="24"/>
    <n v="80"/>
    <n v="30"/>
  </r>
  <r>
    <s v="_rebeccajackson"/>
    <s v="esnchat"/>
    <m/>
    <m/>
    <m/>
    <m/>
    <m/>
    <m/>
    <m/>
    <m/>
    <s v="No"/>
    <n v="243"/>
    <m/>
    <m/>
    <x v="0"/>
    <d v="2019-10-17T19:00:31.000"/>
    <s v="RT @ESNchat: That's a wrap for our live session today - thank you for your participation, and continue the discussion online! 🙏🙂 _x000a__x000a_Keep sha…"/>
    <m/>
    <m/>
    <x v="4"/>
    <m/>
    <s v="http://pbs.twimg.com/profile_images/1094388845263519745/_FHcG_-x_normal.jpg"/>
    <x v="141"/>
    <s v="https://twitter.com/#!/_rebeccajackson/status/1184907057138266117"/>
    <m/>
    <m/>
    <s v="1184907057138266117"/>
    <m/>
    <b v="0"/>
    <n v="0"/>
    <s v=""/>
    <b v="0"/>
    <s v="en"/>
    <m/>
    <s v=""/>
    <b v="0"/>
    <n v="1"/>
    <s v="1184906926221447168"/>
    <s v="Tweetbot for iΟS"/>
    <b v="0"/>
    <s v="1184906926221447168"/>
    <s v="Tweet"/>
    <n v="0"/>
    <n v="0"/>
    <m/>
    <m/>
    <m/>
    <m/>
    <m/>
    <m/>
    <m/>
    <m/>
    <n v="10"/>
    <s v="3"/>
    <s v="3"/>
    <n v="1"/>
    <n v="4.545454545454546"/>
    <n v="0"/>
    <n v="0"/>
    <n v="0"/>
    <n v="0"/>
    <n v="21"/>
    <n v="95.45454545454545"/>
    <n v="22"/>
  </r>
  <r>
    <s v="slatts"/>
    <s v="_rebeccajackson"/>
    <m/>
    <m/>
    <m/>
    <m/>
    <m/>
    <m/>
    <m/>
    <m/>
    <s v="Yes"/>
    <n v="244"/>
    <m/>
    <m/>
    <x v="2"/>
    <d v="2019-10-17T18:21:33.000"/>
    <s v="@_rebeccajackson Absolutely, these are ideal conditions. :)  #ESNchat"/>
    <m/>
    <m/>
    <x v="1"/>
    <m/>
    <s v="http://pbs.twimg.com/profile_images/1181206687111372801/oilZlnXk_normal.jpg"/>
    <x v="142"/>
    <s v="https://twitter.com/#!/slatts/status/1184897250398539777"/>
    <m/>
    <m/>
    <s v="1184897250398539777"/>
    <s v="1184896632422203392"/>
    <b v="0"/>
    <n v="1"/>
    <s v="199256987"/>
    <b v="0"/>
    <s v="en"/>
    <m/>
    <s v=""/>
    <b v="0"/>
    <n v="0"/>
    <s v=""/>
    <s v="Twitter Web App"/>
    <b v="0"/>
    <s v="1184896632422203392"/>
    <s v="Tweet"/>
    <n v="0"/>
    <n v="0"/>
    <m/>
    <m/>
    <m/>
    <m/>
    <m/>
    <m/>
    <m/>
    <m/>
    <n v="3"/>
    <s v="3"/>
    <s v="3"/>
    <n v="1"/>
    <n v="14.285714285714286"/>
    <n v="0"/>
    <n v="0"/>
    <n v="0"/>
    <n v="0"/>
    <n v="6"/>
    <n v="85.71428571428571"/>
    <n v="7"/>
  </r>
  <r>
    <s v="slatts"/>
    <s v="_rebeccajackson"/>
    <m/>
    <m/>
    <m/>
    <m/>
    <m/>
    <m/>
    <m/>
    <m/>
    <s v="Yes"/>
    <n v="245"/>
    <m/>
    <m/>
    <x v="2"/>
    <d v="2019-10-17T18:32:08.000"/>
    <s v="@_rebeccajackson A3. Good point, Rebecca, about the functionality of full-fledged tools. I agree ESNs support &quot;lighter weight&quot; innovation. It can take some significant business process work to manage enterprise innovation in just an ESN. #ESNchat"/>
    <m/>
    <m/>
    <x v="1"/>
    <m/>
    <s v="http://pbs.twimg.com/profile_images/1181206687111372801/oilZlnXk_normal.jpg"/>
    <x v="143"/>
    <s v="https://twitter.com/#!/slatts/status/1184899915618705409"/>
    <m/>
    <m/>
    <s v="1184899915618705409"/>
    <s v="1184899150573256704"/>
    <b v="0"/>
    <n v="1"/>
    <s v="199256987"/>
    <b v="0"/>
    <s v="en"/>
    <m/>
    <s v=""/>
    <b v="0"/>
    <n v="0"/>
    <s v=""/>
    <s v="Twitter Web App"/>
    <b v="0"/>
    <s v="1184899150573256704"/>
    <s v="Tweet"/>
    <n v="0"/>
    <n v="0"/>
    <m/>
    <m/>
    <m/>
    <m/>
    <m/>
    <m/>
    <m/>
    <m/>
    <n v="3"/>
    <s v="3"/>
    <s v="3"/>
    <n v="7"/>
    <n v="19.444444444444443"/>
    <n v="0"/>
    <n v="0"/>
    <n v="0"/>
    <n v="0"/>
    <n v="29"/>
    <n v="80.55555555555556"/>
    <n v="36"/>
  </r>
  <r>
    <s v="slatts"/>
    <s v="_rebeccajackson"/>
    <m/>
    <m/>
    <m/>
    <m/>
    <m/>
    <m/>
    <m/>
    <m/>
    <s v="Yes"/>
    <n v="246"/>
    <m/>
    <m/>
    <x v="2"/>
    <d v="2019-10-17T18:50:21.000"/>
    <s v="@_rebeccajackson A5. Another good point, Rebecca. The #cmgr is frequently in the position to &quot;link up&quot; (via @, etc.) ideas, supporters, leaders -- the connections that can bring ideas into reality. #ESNchat"/>
    <m/>
    <m/>
    <x v="39"/>
    <m/>
    <s v="http://pbs.twimg.com/profile_images/1181206687111372801/oilZlnXk_normal.jpg"/>
    <x v="144"/>
    <s v="https://twitter.com/#!/slatts/status/1184904499296645120"/>
    <m/>
    <m/>
    <s v="1184904499296645120"/>
    <s v="1184903701107888128"/>
    <b v="0"/>
    <n v="3"/>
    <s v="199256987"/>
    <b v="0"/>
    <s v="en"/>
    <m/>
    <s v=""/>
    <b v="0"/>
    <n v="0"/>
    <s v=""/>
    <s v="Twitter Web App"/>
    <b v="0"/>
    <s v="1184903701107888128"/>
    <s v="Tweet"/>
    <n v="0"/>
    <n v="0"/>
    <m/>
    <m/>
    <m/>
    <m/>
    <m/>
    <m/>
    <m/>
    <m/>
    <n v="3"/>
    <s v="3"/>
    <s v="3"/>
    <n v="1"/>
    <n v="3.3333333333333335"/>
    <n v="0"/>
    <n v="0"/>
    <n v="0"/>
    <n v="0"/>
    <n v="29"/>
    <n v="96.66666666666667"/>
    <n v="30"/>
  </r>
  <r>
    <s v="cmgrchi"/>
    <s v="_rebeccajackson"/>
    <m/>
    <m/>
    <m/>
    <m/>
    <m/>
    <m/>
    <m/>
    <m/>
    <s v="No"/>
    <n v="247"/>
    <m/>
    <m/>
    <x v="0"/>
    <d v="2019-10-19T04:13:15.000"/>
    <s v="RT @slatts: @_rebeccajackson A5. Another good point, Rebecca. The #cmgr is frequently in the position to &quot;link up&quot; (via @, etc.) ideas, sup…"/>
    <m/>
    <m/>
    <x v="40"/>
    <m/>
    <s v="http://pbs.twimg.com/profile_images/1022958968841195520/R8ahjyV5_normal.jpg"/>
    <x v="145"/>
    <s v="https://twitter.com/#!/cmgrchi/status/1185408544696426496"/>
    <m/>
    <m/>
    <s v="1185408544696426496"/>
    <m/>
    <b v="0"/>
    <n v="0"/>
    <s v=""/>
    <b v="0"/>
    <s v="en"/>
    <m/>
    <s v=""/>
    <b v="0"/>
    <n v="1"/>
    <s v="1184904499296645120"/>
    <s v="Twitter for iPhone"/>
    <b v="0"/>
    <s v="1184904499296645120"/>
    <s v="Tweet"/>
    <n v="0"/>
    <n v="0"/>
    <m/>
    <m/>
    <m/>
    <m/>
    <m/>
    <m/>
    <m/>
    <m/>
    <n v="1"/>
    <s v="3"/>
    <s v="3"/>
    <n v="1"/>
    <n v="4.545454545454546"/>
    <n v="0"/>
    <n v="0"/>
    <n v="0"/>
    <n v="0"/>
    <n v="21"/>
    <n v="95.45454545454545"/>
    <n v="22"/>
  </r>
  <r>
    <s v="dennis_pearce"/>
    <s v="slatts"/>
    <m/>
    <m/>
    <m/>
    <m/>
    <m/>
    <m/>
    <m/>
    <m/>
    <s v="Yes"/>
    <n v="248"/>
    <m/>
    <m/>
    <x v="2"/>
    <d v="2019-10-17T18:34:15.000"/>
    <s v="@slatts Some ideas can't be rushed, so there has to be some preservation method to keep the basic notion floating around until the practice can catch up to the theory._x000a_#esnchat_x000a__x000a_&quot;We shall implement no idea before its time&quot;_x000a_https://t.co/kdoE0OHV1z"/>
    <s v="https://www.youtube.com/watch?v=oSs6DcA6dFI"/>
    <s v="youtube.com"/>
    <x v="1"/>
    <m/>
    <s v="http://pbs.twimg.com/profile_images/791740843723894784/AC8WRmoZ_normal.jpg"/>
    <x v="146"/>
    <s v="https://twitter.com/#!/dennis_pearce/status/1184900445166280704"/>
    <m/>
    <m/>
    <s v="1184900445166280704"/>
    <s v="1184899391175430144"/>
    <b v="0"/>
    <n v="2"/>
    <s v="15239217"/>
    <b v="0"/>
    <s v="en"/>
    <m/>
    <s v=""/>
    <b v="0"/>
    <n v="0"/>
    <s v=""/>
    <s v="Twitter Web App"/>
    <b v="0"/>
    <s v="1184899391175430144"/>
    <s v="Tweet"/>
    <n v="0"/>
    <n v="0"/>
    <m/>
    <m/>
    <m/>
    <m/>
    <m/>
    <m/>
    <m/>
    <m/>
    <n v="2"/>
    <s v="3"/>
    <s v="3"/>
    <n v="0"/>
    <n v="0"/>
    <n v="0"/>
    <n v="0"/>
    <n v="0"/>
    <n v="0"/>
    <n v="39"/>
    <n v="100"/>
    <n v="39"/>
  </r>
  <r>
    <s v="dennis_pearce"/>
    <s v="slatts"/>
    <m/>
    <m/>
    <m/>
    <m/>
    <m/>
    <m/>
    <m/>
    <m/>
    <s v="Yes"/>
    <n v="249"/>
    <m/>
    <m/>
    <x v="2"/>
    <d v="2019-10-17T19:01:37.000"/>
    <s v="@slatts @ESNchat Members have to be comfortable enough to throw ideas out and deal with the give and take that comes with refining them.  Since one of the big inhibitors for many people to #ESN participation is shyness in posting, this may be a barrier.  #ESNchat"/>
    <m/>
    <m/>
    <x v="27"/>
    <m/>
    <s v="http://pbs.twimg.com/profile_images/791740843723894784/AC8WRmoZ_normal.jpg"/>
    <x v="147"/>
    <s v="https://twitter.com/#!/dennis_pearce/status/1184907331865403392"/>
    <m/>
    <m/>
    <s v="1184907331865403392"/>
    <s v="1184906525279772675"/>
    <b v="0"/>
    <n v="1"/>
    <s v="15239217"/>
    <b v="0"/>
    <s v="en"/>
    <m/>
    <s v=""/>
    <b v="0"/>
    <n v="0"/>
    <s v=""/>
    <s v="Twitter Web App"/>
    <b v="0"/>
    <s v="1184906525279772675"/>
    <s v="Tweet"/>
    <n v="0"/>
    <n v="0"/>
    <m/>
    <m/>
    <m/>
    <m/>
    <m/>
    <m/>
    <m/>
    <m/>
    <n v="2"/>
    <s v="3"/>
    <s v="3"/>
    <n v="2"/>
    <n v="4.3478260869565215"/>
    <n v="0"/>
    <n v="0"/>
    <n v="0"/>
    <n v="0"/>
    <n v="44"/>
    <n v="95.65217391304348"/>
    <n v="46"/>
  </r>
  <r>
    <s v="slatts"/>
    <s v="slatts"/>
    <m/>
    <m/>
    <m/>
    <m/>
    <m/>
    <m/>
    <m/>
    <m/>
    <s v="No"/>
    <n v="250"/>
    <m/>
    <m/>
    <x v="1"/>
    <d v="2019-10-17T16:31:15.000"/>
    <s v="Excited for today's #ESNchat on using #ESN/#DigitalWorkplace to drive #innovation. I did a webinar on this topic a while back. 🤓https://t.co/cycdtx3cwC https://t.co/fkwMdlr6sG"/>
    <s v="https://www.slideshare.net/jivesoftware/how-to-use-social-to-innovate-your-business https://twitter.com/ESNchat/status/1183706489531187200"/>
    <s v="slideshare.net twitter.com"/>
    <x v="49"/>
    <m/>
    <s v="http://pbs.twimg.com/profile_images/1181206687111372801/oilZlnXk_normal.jpg"/>
    <x v="148"/>
    <s v="https://twitter.com/#!/slatts/status/1184869490577809408"/>
    <m/>
    <m/>
    <s v="1184869490577809408"/>
    <m/>
    <b v="0"/>
    <n v="0"/>
    <s v=""/>
    <b v="1"/>
    <s v="en"/>
    <m/>
    <s v="1183706489531187200"/>
    <b v="0"/>
    <n v="0"/>
    <s v=""/>
    <s v="Twitter Web App"/>
    <b v="0"/>
    <s v="1184869490577809408"/>
    <s v="Tweet"/>
    <n v="0"/>
    <n v="0"/>
    <m/>
    <m/>
    <m/>
    <m/>
    <m/>
    <m/>
    <m/>
    <m/>
    <n v="1"/>
    <s v="3"/>
    <s v="3"/>
    <n v="2"/>
    <n v="8"/>
    <n v="0"/>
    <n v="0"/>
    <n v="0"/>
    <n v="0"/>
    <n v="23"/>
    <n v="92"/>
    <n v="25"/>
  </r>
  <r>
    <s v="slatts"/>
    <s v="esnchat"/>
    <m/>
    <m/>
    <m/>
    <m/>
    <m/>
    <m/>
    <m/>
    <m/>
    <s v="No"/>
    <n v="251"/>
    <m/>
    <m/>
    <x v="2"/>
    <d v="2019-10-17T18:04:38.000"/>
    <s v="@ESNchat Shaun of Chicago, here. I'm actively looking for my next gig, in case you know of an opportunity. I'm proud of a good draft of my preso for #mccc2019! #ESNchat https://t.co/SiOsgG3JYo"/>
    <s v="https://twitter.com/slatts/status/1181606316860678144"/>
    <s v="twitter.com"/>
    <x v="50"/>
    <m/>
    <s v="http://pbs.twimg.com/profile_images/1181206687111372801/oilZlnXk_normal.jpg"/>
    <x v="149"/>
    <s v="https://twitter.com/#!/slatts/status/1184892994819940352"/>
    <m/>
    <m/>
    <s v="1184892994819940352"/>
    <s v="1184891829021478912"/>
    <b v="0"/>
    <n v="2"/>
    <s v="1608010104"/>
    <b v="1"/>
    <s v="en"/>
    <m/>
    <s v="1181606316860678144"/>
    <b v="0"/>
    <n v="0"/>
    <s v=""/>
    <s v="Twitter Web App"/>
    <b v="0"/>
    <s v="1184891829021478912"/>
    <s v="Tweet"/>
    <n v="0"/>
    <n v="0"/>
    <m/>
    <m/>
    <m/>
    <m/>
    <m/>
    <m/>
    <m/>
    <m/>
    <n v="11"/>
    <s v="3"/>
    <s v="3"/>
    <n v="2"/>
    <n v="6.451612903225806"/>
    <n v="0"/>
    <n v="0"/>
    <n v="0"/>
    <n v="0"/>
    <n v="29"/>
    <n v="93.54838709677419"/>
    <n v="31"/>
  </r>
  <r>
    <s v="slatts"/>
    <s v="esnchat"/>
    <m/>
    <m/>
    <m/>
    <m/>
    <m/>
    <m/>
    <m/>
    <m/>
    <s v="No"/>
    <n v="252"/>
    <m/>
    <m/>
    <x v="2"/>
    <d v="2019-10-17T18:08:44.000"/>
    <s v="@ESNchat A1. Coming from product companies, most of my experience with innovation is around new products or features, or even new service offerings. But I've seen internal &quot;idea jams&quot; around cost-savings, business-process improvement, etc. #ESNchat"/>
    <m/>
    <m/>
    <x v="1"/>
    <m/>
    <s v="http://pbs.twimg.com/profile_images/1181206687111372801/oilZlnXk_normal.jpg"/>
    <x v="150"/>
    <s v="https://twitter.com/#!/slatts/status/1184894025758846982"/>
    <m/>
    <m/>
    <s v="1184894025758846982"/>
    <s v="1184893084674482176"/>
    <b v="0"/>
    <n v="2"/>
    <s v="1608010104"/>
    <b v="0"/>
    <s v="en"/>
    <m/>
    <s v=""/>
    <b v="0"/>
    <n v="0"/>
    <s v=""/>
    <s v="Twitter Web App"/>
    <b v="0"/>
    <s v="1184893084674482176"/>
    <s v="Tweet"/>
    <n v="0"/>
    <n v="0"/>
    <m/>
    <m/>
    <m/>
    <m/>
    <m/>
    <m/>
    <m/>
    <m/>
    <n v="11"/>
    <s v="3"/>
    <s v="3"/>
    <n v="3"/>
    <n v="8.108108108108109"/>
    <n v="0"/>
    <n v="0"/>
    <n v="0"/>
    <n v="0"/>
    <n v="34"/>
    <n v="91.89189189189189"/>
    <n v="37"/>
  </r>
  <r>
    <s v="slatts"/>
    <s v="esnchat"/>
    <m/>
    <m/>
    <m/>
    <m/>
    <m/>
    <m/>
    <m/>
    <m/>
    <s v="No"/>
    <n v="253"/>
    <m/>
    <m/>
    <x v="2"/>
    <d v="2019-10-17T18:11:26.000"/>
    <s v="@ESNchat A1 cont.) I'd also say I've seen #ESN leveraged for innovating &quot;market research&quot; -- that is, field teams reporting back their experience of market conditions or close listening to customers to learn where winds are blowing. #ESNchat"/>
    <m/>
    <m/>
    <x v="27"/>
    <m/>
    <s v="http://pbs.twimg.com/profile_images/1181206687111372801/oilZlnXk_normal.jpg"/>
    <x v="151"/>
    <s v="https://twitter.com/#!/slatts/status/1184894702803398658"/>
    <m/>
    <m/>
    <s v="1184894702803398658"/>
    <s v="1184894025758846982"/>
    <b v="0"/>
    <n v="2"/>
    <s v="15239217"/>
    <b v="0"/>
    <s v="en"/>
    <m/>
    <s v=""/>
    <b v="0"/>
    <n v="0"/>
    <s v=""/>
    <s v="Twitter Web App"/>
    <b v="0"/>
    <s v="1184894025758846982"/>
    <s v="Tweet"/>
    <n v="0"/>
    <n v="0"/>
    <m/>
    <m/>
    <m/>
    <m/>
    <m/>
    <m/>
    <m/>
    <m/>
    <n v="11"/>
    <s v="3"/>
    <s v="3"/>
    <n v="0"/>
    <n v="0"/>
    <n v="0"/>
    <n v="0"/>
    <n v="0"/>
    <n v="0"/>
    <n v="37"/>
    <n v="100"/>
    <n v="37"/>
  </r>
  <r>
    <s v="slatts"/>
    <s v="esnchat"/>
    <m/>
    <m/>
    <m/>
    <m/>
    <m/>
    <m/>
    <m/>
    <m/>
    <s v="No"/>
    <n v="254"/>
    <m/>
    <m/>
    <x v="2"/>
    <d v="2019-10-17T18:14:38.000"/>
    <s v="@ESNchat Just envisioned a whole Shakespearean #ESN commercial. &quot;Learn from your customers which way the wind is blowing. Help marketing and sales learn a hen from a hacksaw!&quot; Too much? ;)  #ESNchat"/>
    <m/>
    <m/>
    <x v="27"/>
    <m/>
    <s v="http://pbs.twimg.com/profile_images/1181206687111372801/oilZlnXk_normal.jpg"/>
    <x v="152"/>
    <s v="https://twitter.com/#!/slatts/status/1184895509854593024"/>
    <m/>
    <m/>
    <s v="1184895509854593024"/>
    <s v="1184894025758846982"/>
    <b v="0"/>
    <n v="1"/>
    <s v="15239217"/>
    <b v="0"/>
    <s v="en"/>
    <m/>
    <s v=""/>
    <b v="0"/>
    <n v="0"/>
    <s v=""/>
    <s v="Twitter Web App"/>
    <b v="0"/>
    <s v="1184894025758846982"/>
    <s v="Tweet"/>
    <n v="0"/>
    <n v="0"/>
    <m/>
    <m/>
    <m/>
    <m/>
    <m/>
    <m/>
    <m/>
    <m/>
    <n v="11"/>
    <s v="3"/>
    <s v="3"/>
    <n v="0"/>
    <n v="0"/>
    <n v="0"/>
    <n v="0"/>
    <n v="0"/>
    <n v="0"/>
    <n v="31"/>
    <n v="100"/>
    <n v="31"/>
  </r>
  <r>
    <s v="slatts"/>
    <s v="esnchat"/>
    <m/>
    <m/>
    <m/>
    <m/>
    <m/>
    <m/>
    <m/>
    <m/>
    <s v="No"/>
    <n v="255"/>
    <m/>
    <m/>
    <x v="2"/>
    <d v="2019-10-17T18:18:01.000"/>
    <s v="@ESNchat A2. In my experiences, it's mostly been product teams, but it *can* be nearly anyone -- HR, operations, marketing. And at any level -- is &quot;how shall we, as a team, do X?&quot; micro-innovation?) #ESNchat"/>
    <m/>
    <m/>
    <x v="1"/>
    <m/>
    <s v="http://pbs.twimg.com/profile_images/1181206687111372801/oilZlnXk_normal.jpg"/>
    <x v="153"/>
    <s v="https://twitter.com/#!/slatts/status/1184896360027475973"/>
    <m/>
    <m/>
    <s v="1184896360027475973"/>
    <s v="1184895349443514369"/>
    <b v="0"/>
    <n v="2"/>
    <s v="1608010104"/>
    <b v="0"/>
    <s v="en"/>
    <m/>
    <s v=""/>
    <b v="0"/>
    <n v="0"/>
    <s v=""/>
    <s v="Twitter Web App"/>
    <b v="0"/>
    <s v="1184895349443514369"/>
    <s v="Tweet"/>
    <n v="0"/>
    <n v="0"/>
    <m/>
    <m/>
    <m/>
    <m/>
    <m/>
    <m/>
    <m/>
    <m/>
    <n v="11"/>
    <s v="3"/>
    <s v="3"/>
    <n v="1"/>
    <n v="2.857142857142857"/>
    <n v="0"/>
    <n v="0"/>
    <n v="0"/>
    <n v="0"/>
    <n v="34"/>
    <n v="97.14285714285714"/>
    <n v="35"/>
  </r>
  <r>
    <s v="slatts"/>
    <s v="dennis_pearce"/>
    <m/>
    <m/>
    <m/>
    <m/>
    <m/>
    <m/>
    <m/>
    <m/>
    <s v="Yes"/>
    <n v="256"/>
    <m/>
    <m/>
    <x v="2"/>
    <d v="2019-10-17T18:19:49.000"/>
    <s v="@Dennis_Pearce Oh man, THAT's the way to do it. With resources! #ESNchat"/>
    <m/>
    <m/>
    <x v="1"/>
    <m/>
    <s v="http://pbs.twimg.com/profile_images/1181206687111372801/oilZlnXk_normal.jpg"/>
    <x v="154"/>
    <s v="https://twitter.com/#!/slatts/status/1184896815667339264"/>
    <m/>
    <m/>
    <s v="1184896815667339264"/>
    <s v="1184896416860250113"/>
    <b v="0"/>
    <n v="2"/>
    <s v="72578347"/>
    <b v="0"/>
    <s v="en"/>
    <m/>
    <s v=""/>
    <b v="0"/>
    <n v="0"/>
    <s v=""/>
    <s v="Twitter Web App"/>
    <b v="0"/>
    <s v="1184896416860250113"/>
    <s v="Tweet"/>
    <n v="0"/>
    <n v="0"/>
    <m/>
    <m/>
    <m/>
    <m/>
    <m/>
    <m/>
    <m/>
    <m/>
    <n v="5"/>
    <s v="3"/>
    <s v="3"/>
    <n v="0"/>
    <n v="0"/>
    <n v="0"/>
    <n v="0"/>
    <n v="0"/>
    <n v="0"/>
    <n v="12"/>
    <n v="100"/>
    <n v="12"/>
  </r>
  <r>
    <s v="slatts"/>
    <s v="dennis_pearce"/>
    <m/>
    <m/>
    <m/>
    <m/>
    <m/>
    <m/>
    <m/>
    <m/>
    <s v="Yes"/>
    <n v="257"/>
    <m/>
    <m/>
    <x v="2"/>
    <d v="2019-10-17T18:25:10.000"/>
    <s v="@Dennis_Pearce A2. A great last point, Dennis. A crucial part of moving from innovation (a good idea) to transformation (actually implementing it) is coalition-building -- a sweet spot for #ESN's! #ESNchat"/>
    <m/>
    <m/>
    <x v="27"/>
    <m/>
    <s v="http://pbs.twimg.com/profile_images/1181206687111372801/oilZlnXk_normal.jpg"/>
    <x v="155"/>
    <s v="https://twitter.com/#!/slatts/status/1184898159618732032"/>
    <m/>
    <m/>
    <s v="1184898159618732032"/>
    <s v="1184897389536169984"/>
    <b v="0"/>
    <n v="2"/>
    <s v="72578347"/>
    <b v="0"/>
    <s v="en"/>
    <m/>
    <s v=""/>
    <b v="0"/>
    <n v="0"/>
    <s v=""/>
    <s v="Twitter Web App"/>
    <b v="0"/>
    <s v="1184897389536169984"/>
    <s v="Tweet"/>
    <n v="0"/>
    <n v="0"/>
    <m/>
    <m/>
    <m/>
    <m/>
    <m/>
    <m/>
    <m/>
    <m/>
    <n v="5"/>
    <s v="3"/>
    <s v="3"/>
    <n v="4"/>
    <n v="12.903225806451612"/>
    <n v="0"/>
    <n v="0"/>
    <n v="0"/>
    <n v="0"/>
    <n v="27"/>
    <n v="87.09677419354838"/>
    <n v="31"/>
  </r>
  <r>
    <s v="slatts"/>
    <s v="esnchat"/>
    <m/>
    <m/>
    <m/>
    <m/>
    <m/>
    <m/>
    <m/>
    <m/>
    <s v="No"/>
    <n v="258"/>
    <m/>
    <m/>
    <x v="2"/>
    <d v="2019-10-17T18:28:19.000"/>
    <s v="@ESNchat A3. Innovation can be more powerful in an #ESN because it offers capabilities beyond mere idea-posting. Ideas can be refined and support garnered through discussion. You can even explore how implementation will happen with needed stakeholders. #ESNchat"/>
    <m/>
    <m/>
    <x v="27"/>
    <m/>
    <s v="http://pbs.twimg.com/profile_images/1181206687111372801/oilZlnXk_normal.jpg"/>
    <x v="156"/>
    <s v="https://twitter.com/#!/slatts/status/1184898952346423296"/>
    <m/>
    <m/>
    <s v="1184898952346423296"/>
    <s v="1184897614367612929"/>
    <b v="0"/>
    <n v="2"/>
    <s v="1608010104"/>
    <b v="0"/>
    <s v="en"/>
    <m/>
    <s v=""/>
    <b v="0"/>
    <n v="0"/>
    <s v=""/>
    <s v="Twitter Web App"/>
    <b v="0"/>
    <s v="1184897614367612929"/>
    <s v="Tweet"/>
    <n v="0"/>
    <n v="0"/>
    <m/>
    <m/>
    <m/>
    <m/>
    <m/>
    <m/>
    <m/>
    <m/>
    <n v="11"/>
    <s v="3"/>
    <s v="3"/>
    <n v="4"/>
    <n v="10.256410256410257"/>
    <n v="0"/>
    <n v="0"/>
    <n v="0"/>
    <n v="0"/>
    <n v="35"/>
    <n v="89.74358974358974"/>
    <n v="39"/>
  </r>
  <r>
    <s v="slatts"/>
    <s v="dennis_pearce"/>
    <m/>
    <m/>
    <m/>
    <m/>
    <m/>
    <m/>
    <m/>
    <m/>
    <s v="Yes"/>
    <n v="259"/>
    <m/>
    <m/>
    <x v="2"/>
    <d v="2019-10-17T18:30:03.000"/>
    <s v="@Dennis_Pearce A3. Did my &quot;idea refinement&quot; statement unwittingly reference your crockpot metaphor, @Dennis_Pearce? Consider yourself cited. :D #ESNchat https://t.co/6HyuuvgIo2"/>
    <s v="https://twitter.com/slatts/status/1184898952346423296"/>
    <s v="twitter.com"/>
    <x v="1"/>
    <m/>
    <s v="http://pbs.twimg.com/profile_images/1181206687111372801/oilZlnXk_normal.jpg"/>
    <x v="157"/>
    <s v="https://twitter.com/#!/slatts/status/1184899391175430144"/>
    <m/>
    <m/>
    <s v="1184899391175430144"/>
    <s v="1184898663753179137"/>
    <b v="0"/>
    <n v="2"/>
    <s v="72578347"/>
    <b v="1"/>
    <s v="en"/>
    <m/>
    <s v="1184898952346423296"/>
    <b v="0"/>
    <n v="0"/>
    <s v=""/>
    <s v="Twitter Web App"/>
    <b v="0"/>
    <s v="1184898663753179137"/>
    <s v="Tweet"/>
    <n v="0"/>
    <n v="0"/>
    <m/>
    <m/>
    <m/>
    <m/>
    <m/>
    <m/>
    <m/>
    <m/>
    <n v="5"/>
    <s v="3"/>
    <s v="3"/>
    <n v="1"/>
    <n v="5.555555555555555"/>
    <n v="0"/>
    <n v="0"/>
    <n v="0"/>
    <n v="0"/>
    <n v="17"/>
    <n v="94.44444444444444"/>
    <n v="18"/>
  </r>
  <r>
    <s v="slatts"/>
    <s v="esnchat"/>
    <m/>
    <m/>
    <m/>
    <m/>
    <m/>
    <m/>
    <m/>
    <m/>
    <s v="No"/>
    <n v="260"/>
    <m/>
    <m/>
    <x v="2"/>
    <d v="2019-10-17T18:33:56.000"/>
    <s v="@ESNchat A4. &quot;The history of the decision&quot; can be an important benefit. The twists and turns of how an idea became a decision is sometimes important to be able to return to! #ESNchat"/>
    <m/>
    <m/>
    <x v="1"/>
    <m/>
    <s v="http://pbs.twimg.com/profile_images/1181206687111372801/oilZlnXk_normal.jpg"/>
    <x v="158"/>
    <s v="https://twitter.com/#!/slatts/status/1184900365029957634"/>
    <m/>
    <m/>
    <s v="1184900365029957634"/>
    <s v="1184899879279190017"/>
    <b v="0"/>
    <n v="2"/>
    <s v="1608010104"/>
    <b v="0"/>
    <s v="en"/>
    <m/>
    <s v=""/>
    <b v="0"/>
    <n v="0"/>
    <s v=""/>
    <s v="Twitter Web App"/>
    <b v="0"/>
    <s v="1184899879279190017"/>
    <s v="Tweet"/>
    <n v="0"/>
    <n v="0"/>
    <m/>
    <m/>
    <m/>
    <m/>
    <m/>
    <m/>
    <m/>
    <m/>
    <n v="11"/>
    <s v="3"/>
    <s v="3"/>
    <n v="3"/>
    <n v="9.090909090909092"/>
    <n v="1"/>
    <n v="3.0303030303030303"/>
    <n v="0"/>
    <n v="0"/>
    <n v="29"/>
    <n v="87.87878787878788"/>
    <n v="33"/>
  </r>
  <r>
    <s v="slatts"/>
    <s v="esnchat"/>
    <m/>
    <m/>
    <m/>
    <m/>
    <m/>
    <m/>
    <m/>
    <m/>
    <s v="No"/>
    <n v="261"/>
    <m/>
    <m/>
    <x v="2"/>
    <d v="2019-10-17T18:39:24.000"/>
    <s v="@ESNchat A4. Oh! Forgot to mention the equally-important &quot;decision NOT to&quot;. ESNs can be an organization's memory (esp. as folk come and go). Capturing &quot;what happened and why (or why not)?&quot; can inform organizations' new decisions. #ESNchat"/>
    <m/>
    <m/>
    <x v="1"/>
    <m/>
    <s v="http://pbs.twimg.com/profile_images/1181206687111372801/oilZlnXk_normal.jpg"/>
    <x v="159"/>
    <s v="https://twitter.com/#!/slatts/status/1184901740958797825"/>
    <m/>
    <m/>
    <s v="1184901740958797825"/>
    <s v="1184900365029957634"/>
    <b v="0"/>
    <n v="3"/>
    <s v="15239217"/>
    <b v="0"/>
    <s v="en"/>
    <m/>
    <s v=""/>
    <b v="0"/>
    <n v="0"/>
    <s v=""/>
    <s v="Twitter Web App"/>
    <b v="0"/>
    <s v="1184900365029957634"/>
    <s v="Tweet"/>
    <n v="0"/>
    <n v="0"/>
    <m/>
    <m/>
    <m/>
    <m/>
    <m/>
    <m/>
    <m/>
    <m/>
    <n v="11"/>
    <s v="3"/>
    <s v="3"/>
    <n v="1"/>
    <n v="2.6315789473684212"/>
    <n v="0"/>
    <n v="0"/>
    <n v="0"/>
    <n v="0"/>
    <n v="37"/>
    <n v="97.36842105263158"/>
    <n v="38"/>
  </r>
  <r>
    <s v="slatts"/>
    <s v="esnchat"/>
    <m/>
    <m/>
    <m/>
    <m/>
    <m/>
    <m/>
    <m/>
    <m/>
    <s v="No"/>
    <n v="262"/>
    <m/>
    <m/>
    <x v="0"/>
    <d v="2019-10-17T18:40:42.000"/>
    <s v="@Dennis_Pearce @ESNchat Ha -- jinx! 😂 #ESNchat"/>
    <m/>
    <m/>
    <x v="1"/>
    <m/>
    <s v="http://pbs.twimg.com/profile_images/1181206687111372801/oilZlnXk_normal.jpg"/>
    <x v="160"/>
    <s v="https://twitter.com/#!/slatts/status/1184902068856918018"/>
    <m/>
    <m/>
    <s v="1184902068856918018"/>
    <s v="1184901861574356992"/>
    <b v="0"/>
    <n v="0"/>
    <s v="72578347"/>
    <b v="0"/>
    <s v="in"/>
    <m/>
    <s v=""/>
    <b v="0"/>
    <n v="0"/>
    <s v=""/>
    <s v="Twitter Web App"/>
    <b v="0"/>
    <s v="1184901861574356992"/>
    <s v="Tweet"/>
    <n v="0"/>
    <n v="0"/>
    <m/>
    <m/>
    <m/>
    <m/>
    <m/>
    <m/>
    <m/>
    <m/>
    <n v="3"/>
    <s v="3"/>
    <s v="3"/>
    <m/>
    <m/>
    <m/>
    <m/>
    <m/>
    <m/>
    <m/>
    <m/>
    <m/>
  </r>
  <r>
    <s v="slatts"/>
    <s v="esnchat"/>
    <m/>
    <m/>
    <m/>
    <m/>
    <m/>
    <m/>
    <m/>
    <m/>
    <s v="No"/>
    <n v="264"/>
    <m/>
    <m/>
    <x v="2"/>
    <d v="2019-10-17T18:45:14.000"/>
    <s v="@ESNchat A5. I'd say by empowering initiative owners (giving them space in ESN and functional/process training, if necessary). It's important that managing the initiative remains close to its owner. Can't have the #CMGR do everything! #ESNchat"/>
    <m/>
    <m/>
    <x v="39"/>
    <m/>
    <s v="http://pbs.twimg.com/profile_images/1181206687111372801/oilZlnXk_normal.jpg"/>
    <x v="161"/>
    <s v="https://twitter.com/#!/slatts/status/1184903211381133313"/>
    <m/>
    <m/>
    <s v="1184903211381133313"/>
    <s v="1184902144136138753"/>
    <b v="0"/>
    <n v="1"/>
    <s v="1608010104"/>
    <b v="0"/>
    <s v="en"/>
    <m/>
    <s v=""/>
    <b v="0"/>
    <n v="0"/>
    <s v=""/>
    <s v="Twitter Web App"/>
    <b v="0"/>
    <s v="1184902144136138753"/>
    <s v="Tweet"/>
    <n v="0"/>
    <n v="0"/>
    <m/>
    <m/>
    <m/>
    <m/>
    <m/>
    <m/>
    <m/>
    <m/>
    <n v="11"/>
    <s v="3"/>
    <s v="3"/>
    <n v="1"/>
    <n v="2.7027027027027026"/>
    <n v="0"/>
    <n v="0"/>
    <n v="0"/>
    <n v="0"/>
    <n v="36"/>
    <n v="97.29729729729729"/>
    <n v="37"/>
  </r>
  <r>
    <s v="slatts"/>
    <s v="esnchat"/>
    <m/>
    <m/>
    <m/>
    <m/>
    <m/>
    <m/>
    <m/>
    <m/>
    <s v="No"/>
    <n v="265"/>
    <m/>
    <m/>
    <x v="2"/>
    <d v="2019-10-17T18:58:24.000"/>
    <s v="@ESNchat A6. I'd say yes, network maturity can be a marker of innovation readiness. A new or weak network often doesn't have the habits in place to allow for a successful initiative. To me, innovation feels like a slightly more mature practice (than say, simple Q&amp;amp;A). Thoughts? #ESNchat"/>
    <m/>
    <m/>
    <x v="1"/>
    <m/>
    <s v="http://pbs.twimg.com/profile_images/1181206687111372801/oilZlnXk_normal.jpg"/>
    <x v="162"/>
    <s v="https://twitter.com/#!/slatts/status/1184906525279772675"/>
    <m/>
    <m/>
    <s v="1184906525279772675"/>
    <s v="1184904409286791168"/>
    <b v="0"/>
    <n v="2"/>
    <s v="1608010104"/>
    <b v="0"/>
    <s v="en"/>
    <m/>
    <s v=""/>
    <b v="0"/>
    <n v="0"/>
    <s v=""/>
    <s v="Twitter Web App"/>
    <b v="0"/>
    <s v="1184904409286791168"/>
    <s v="Tweet"/>
    <n v="0"/>
    <n v="0"/>
    <m/>
    <m/>
    <m/>
    <m/>
    <m/>
    <m/>
    <m/>
    <m/>
    <n v="11"/>
    <s v="3"/>
    <s v="3"/>
    <n v="6"/>
    <n v="12"/>
    <n v="1"/>
    <n v="2"/>
    <n v="0"/>
    <n v="0"/>
    <n v="43"/>
    <n v="86"/>
    <n v="50"/>
  </r>
  <r>
    <s v="slatts"/>
    <s v="esnchat"/>
    <m/>
    <m/>
    <m/>
    <m/>
    <m/>
    <m/>
    <m/>
    <m/>
    <s v="No"/>
    <n v="266"/>
    <m/>
    <m/>
    <x v="2"/>
    <d v="2019-10-17T19:00:21.000"/>
    <s v="@ESNchat As always, great #ESNchat'ing with everyone! ✌️"/>
    <m/>
    <m/>
    <x v="1"/>
    <m/>
    <s v="http://pbs.twimg.com/profile_images/1181206687111372801/oilZlnXk_normal.jpg"/>
    <x v="163"/>
    <s v="https://twitter.com/#!/slatts/status/1184907013924491264"/>
    <m/>
    <m/>
    <s v="1184907013924491264"/>
    <s v="1184905919035039744"/>
    <b v="0"/>
    <n v="2"/>
    <s v="1608010104"/>
    <b v="0"/>
    <s v="en"/>
    <m/>
    <s v=""/>
    <b v="0"/>
    <n v="0"/>
    <s v=""/>
    <s v="Twitter Web App"/>
    <b v="0"/>
    <s v="1184905919035039744"/>
    <s v="Tweet"/>
    <n v="0"/>
    <n v="0"/>
    <m/>
    <m/>
    <m/>
    <m/>
    <m/>
    <m/>
    <m/>
    <m/>
    <n v="11"/>
    <s v="3"/>
    <s v="3"/>
    <n v="1"/>
    <n v="14.285714285714286"/>
    <n v="0"/>
    <n v="0"/>
    <n v="0"/>
    <n v="0"/>
    <n v="6"/>
    <n v="85.71428571428571"/>
    <n v="7"/>
  </r>
  <r>
    <s v="slatts"/>
    <s v="esnchat"/>
    <m/>
    <m/>
    <m/>
    <m/>
    <m/>
    <m/>
    <m/>
    <m/>
    <s v="No"/>
    <n v="268"/>
    <m/>
    <m/>
    <x v="0"/>
    <d v="2019-10-17T19:04:12.000"/>
    <s v="@Dennis_Pearce @ESNchat Hmm. Trying to think if I've seen a &quot;Model of ESN Maturity by Use Case&quot; before... &amp;lt;opens PowerPoint, begins designing&amp;gt; 😉 #ESNchat"/>
    <m/>
    <m/>
    <x v="1"/>
    <m/>
    <s v="http://pbs.twimg.com/profile_images/1181206687111372801/oilZlnXk_normal.jpg"/>
    <x v="164"/>
    <s v="https://twitter.com/#!/slatts/status/1184907985518321664"/>
    <m/>
    <m/>
    <s v="1184907985518321664"/>
    <s v="1184907331865403392"/>
    <b v="0"/>
    <n v="0"/>
    <s v="72578347"/>
    <b v="0"/>
    <s v="en"/>
    <m/>
    <s v=""/>
    <b v="0"/>
    <n v="0"/>
    <s v=""/>
    <s v="Twitter Web App"/>
    <b v="0"/>
    <s v="1184907331865403392"/>
    <s v="Tweet"/>
    <n v="0"/>
    <n v="0"/>
    <m/>
    <m/>
    <m/>
    <m/>
    <m/>
    <m/>
    <m/>
    <m/>
    <n v="3"/>
    <s v="3"/>
    <s v="3"/>
    <m/>
    <m/>
    <m/>
    <m/>
    <m/>
    <m/>
    <m/>
    <m/>
    <m/>
  </r>
  <r>
    <s v="cmgrchi"/>
    <s v="slatts"/>
    <m/>
    <m/>
    <m/>
    <m/>
    <m/>
    <m/>
    <m/>
    <m/>
    <s v="No"/>
    <n v="270"/>
    <m/>
    <m/>
    <x v="0"/>
    <d v="2019-10-19T04:11:43.000"/>
    <s v="RT @Dennis_Pearce: @slatts @ESNchat Members have to be comfortable enough to throw ideas out and deal with the give and take that comes wit…"/>
    <m/>
    <m/>
    <x v="4"/>
    <m/>
    <s v="http://pbs.twimg.com/profile_images/1022958968841195520/R8ahjyV5_normal.jpg"/>
    <x v="165"/>
    <s v="https://twitter.com/#!/cmgrchi/status/1185408158547808256"/>
    <m/>
    <m/>
    <s v="1185408158547808256"/>
    <m/>
    <b v="0"/>
    <n v="0"/>
    <s v=""/>
    <b v="0"/>
    <s v="en"/>
    <m/>
    <s v=""/>
    <b v="0"/>
    <n v="1"/>
    <s v="1184907331865403392"/>
    <s v="Twitter for iPhone"/>
    <b v="0"/>
    <s v="1184907331865403392"/>
    <s v="Tweet"/>
    <n v="0"/>
    <n v="0"/>
    <m/>
    <m/>
    <m/>
    <m/>
    <m/>
    <m/>
    <m/>
    <m/>
    <n v="5"/>
    <s v="3"/>
    <s v="3"/>
    <m/>
    <m/>
    <m/>
    <m/>
    <m/>
    <m/>
    <m/>
    <m/>
    <m/>
  </r>
  <r>
    <s v="cmgrchi"/>
    <s v="slatts"/>
    <m/>
    <m/>
    <m/>
    <m/>
    <m/>
    <m/>
    <m/>
    <m/>
    <s v="No"/>
    <n v="271"/>
    <m/>
    <m/>
    <x v="0"/>
    <d v="2019-10-19T04:11:57.000"/>
    <s v="RT @slatts: @ESNchat A6. I'd say yes, network maturity can be a marker of innovation readiness. A new or weak network often doesn't have th…"/>
    <m/>
    <m/>
    <x v="4"/>
    <m/>
    <s v="http://pbs.twimg.com/profile_images/1022958968841195520/R8ahjyV5_normal.jpg"/>
    <x v="166"/>
    <s v="https://twitter.com/#!/cmgrchi/status/1185408219440652288"/>
    <m/>
    <m/>
    <s v="1185408219440652288"/>
    <m/>
    <b v="0"/>
    <n v="0"/>
    <s v=""/>
    <b v="0"/>
    <s v="en"/>
    <m/>
    <s v=""/>
    <b v="0"/>
    <n v="1"/>
    <s v="1184906525279772675"/>
    <s v="Twitter for iPhone"/>
    <b v="0"/>
    <s v="1184906525279772675"/>
    <s v="Tweet"/>
    <n v="0"/>
    <n v="0"/>
    <m/>
    <m/>
    <m/>
    <m/>
    <m/>
    <m/>
    <m/>
    <m/>
    <n v="5"/>
    <s v="3"/>
    <s v="3"/>
    <m/>
    <m/>
    <m/>
    <m/>
    <m/>
    <m/>
    <m/>
    <m/>
    <m/>
  </r>
  <r>
    <s v="cmgrchi"/>
    <s v="slatts"/>
    <m/>
    <m/>
    <m/>
    <m/>
    <m/>
    <m/>
    <m/>
    <m/>
    <s v="No"/>
    <n v="273"/>
    <m/>
    <m/>
    <x v="0"/>
    <d v="2019-10-19T04:14:17.000"/>
    <s v="RT @slatts: @ESNchat A4. &quot;The history of the decision&quot; can be an important benefit. The twists and turns of how an idea became a decision i…"/>
    <m/>
    <m/>
    <x v="4"/>
    <m/>
    <s v="http://pbs.twimg.com/profile_images/1022958968841195520/R8ahjyV5_normal.jpg"/>
    <x v="167"/>
    <s v="https://twitter.com/#!/cmgrchi/status/1185408803082256384"/>
    <m/>
    <m/>
    <s v="1185408803082256384"/>
    <m/>
    <b v="0"/>
    <n v="0"/>
    <s v=""/>
    <b v="0"/>
    <s v="en"/>
    <m/>
    <s v=""/>
    <b v="0"/>
    <n v="1"/>
    <s v="1184900365029957634"/>
    <s v="Twitter for iPhone"/>
    <b v="0"/>
    <s v="1184900365029957634"/>
    <s v="Tweet"/>
    <n v="0"/>
    <n v="0"/>
    <m/>
    <m/>
    <m/>
    <m/>
    <m/>
    <m/>
    <m/>
    <m/>
    <n v="5"/>
    <s v="3"/>
    <s v="3"/>
    <m/>
    <m/>
    <m/>
    <m/>
    <m/>
    <m/>
    <m/>
    <m/>
    <m/>
  </r>
  <r>
    <s v="cmgrchi"/>
    <s v="slatts"/>
    <m/>
    <m/>
    <m/>
    <m/>
    <m/>
    <m/>
    <m/>
    <m/>
    <s v="No"/>
    <n v="274"/>
    <m/>
    <m/>
    <x v="0"/>
    <d v="2019-10-19T04:14:50.000"/>
    <s v="RT @slatts: @ESNchat A3. Innovation can be more powerful in an #ESN because it offers capabilities beyond mere idea-posting. Ideas can be r…"/>
    <m/>
    <m/>
    <x v="0"/>
    <m/>
    <s v="http://pbs.twimg.com/profile_images/1022958968841195520/R8ahjyV5_normal.jpg"/>
    <x v="168"/>
    <s v="https://twitter.com/#!/cmgrchi/status/1185408941267804160"/>
    <m/>
    <m/>
    <s v="1185408941267804160"/>
    <m/>
    <b v="0"/>
    <n v="0"/>
    <s v=""/>
    <b v="0"/>
    <s v="en"/>
    <m/>
    <s v=""/>
    <b v="0"/>
    <n v="1"/>
    <s v="1184898952346423296"/>
    <s v="Twitter for iPhone"/>
    <b v="0"/>
    <s v="1184898952346423296"/>
    <s v="Tweet"/>
    <n v="0"/>
    <n v="0"/>
    <m/>
    <m/>
    <m/>
    <m/>
    <m/>
    <m/>
    <m/>
    <m/>
    <n v="5"/>
    <s v="3"/>
    <s v="3"/>
    <m/>
    <m/>
    <m/>
    <m/>
    <m/>
    <m/>
    <m/>
    <m/>
    <m/>
  </r>
  <r>
    <s v="dennis_pearce"/>
    <s v="esnchat"/>
    <m/>
    <m/>
    <m/>
    <m/>
    <m/>
    <m/>
    <m/>
    <m/>
    <s v="Yes"/>
    <n v="277"/>
    <m/>
    <m/>
    <x v="0"/>
    <d v="2019-10-14T12:45:16.000"/>
    <s v="RT @ESNchat: We know #ESNs can help solve problems and surface good ideas, but can they be used to drive #innovation? Let’s discuss this Th…"/>
    <m/>
    <m/>
    <x v="2"/>
    <m/>
    <s v="http://pbs.twimg.com/profile_images/791740843723894784/AC8WRmoZ_normal.jpg"/>
    <x v="169"/>
    <s v="https://twitter.com/#!/dennis_pearce/status/1183725458019508224"/>
    <m/>
    <m/>
    <s v="1183725458019508224"/>
    <m/>
    <b v="0"/>
    <n v="0"/>
    <s v=""/>
    <b v="0"/>
    <s v="en"/>
    <m/>
    <s v=""/>
    <b v="0"/>
    <n v="3"/>
    <s v="1183706489531187200"/>
    <s v="Twitter for iPhone"/>
    <b v="0"/>
    <s v="1183706489531187200"/>
    <s v="Tweet"/>
    <n v="0"/>
    <n v="0"/>
    <m/>
    <m/>
    <m/>
    <m/>
    <m/>
    <m/>
    <m/>
    <m/>
    <n v="2"/>
    <s v="3"/>
    <s v="3"/>
    <n v="2"/>
    <n v="7.6923076923076925"/>
    <n v="1"/>
    <n v="3.8461538461538463"/>
    <n v="0"/>
    <n v="0"/>
    <n v="23"/>
    <n v="88.46153846153847"/>
    <n v="26"/>
  </r>
  <r>
    <s v="dennis_pearce"/>
    <s v="dennis_pearce"/>
    <m/>
    <m/>
    <m/>
    <m/>
    <m/>
    <m/>
    <m/>
    <m/>
    <s v="No"/>
    <n v="278"/>
    <m/>
    <m/>
    <x v="1"/>
    <d v="2019-10-17T18:04:21.000"/>
    <s v="Hi, co-host Dennis Pearce here in Lexington, KY.  Collaboration Strategist at The Ounce of Prevention Fund.  #esnchat"/>
    <m/>
    <m/>
    <x v="1"/>
    <m/>
    <s v="http://pbs.twimg.com/profile_images/791740843723894784/AC8WRmoZ_normal.jpg"/>
    <x v="170"/>
    <s v="https://twitter.com/#!/dennis_pearce/status/1184892921998401536"/>
    <m/>
    <m/>
    <s v="1184892921998401536"/>
    <m/>
    <b v="0"/>
    <n v="1"/>
    <s v=""/>
    <b v="0"/>
    <s v="en"/>
    <m/>
    <s v=""/>
    <b v="0"/>
    <n v="0"/>
    <s v=""/>
    <s v="Twitter Web App"/>
    <b v="0"/>
    <s v="1184892921998401536"/>
    <s v="Tweet"/>
    <n v="0"/>
    <n v="0"/>
    <m/>
    <m/>
    <m/>
    <m/>
    <m/>
    <m/>
    <m/>
    <m/>
    <n v="7"/>
    <s v="3"/>
    <s v="3"/>
    <n v="0"/>
    <n v="0"/>
    <n v="0"/>
    <n v="0"/>
    <n v="0"/>
    <n v="0"/>
    <n v="18"/>
    <n v="100"/>
    <n v="18"/>
  </r>
  <r>
    <s v="dennis_pearce"/>
    <s v="dennis_pearce"/>
    <m/>
    <m/>
    <m/>
    <m/>
    <m/>
    <m/>
    <m/>
    <m/>
    <s v="No"/>
    <n v="279"/>
    <m/>
    <m/>
    <x v="1"/>
    <d v="2019-10-17T18:08:05.000"/>
    <s v="A1: Product innovation is the obvious one, but I've also been involved in process and business model innovation. #ESNchat"/>
    <m/>
    <m/>
    <x v="1"/>
    <m/>
    <s v="http://pbs.twimg.com/profile_images/791740843723894784/AC8WRmoZ_normal.jpg"/>
    <x v="171"/>
    <s v="https://twitter.com/#!/dennis_pearce/status/1184893862201954306"/>
    <m/>
    <m/>
    <s v="1184893862201954306"/>
    <m/>
    <b v="0"/>
    <n v="1"/>
    <s v=""/>
    <b v="0"/>
    <s v="en"/>
    <m/>
    <s v=""/>
    <b v="0"/>
    <n v="0"/>
    <s v=""/>
    <s v="Twitter Web App"/>
    <b v="0"/>
    <s v="1184893862201954306"/>
    <s v="Tweet"/>
    <n v="0"/>
    <n v="0"/>
    <m/>
    <m/>
    <m/>
    <m/>
    <m/>
    <m/>
    <m/>
    <m/>
    <n v="7"/>
    <s v="3"/>
    <s v="3"/>
    <n v="2"/>
    <n v="10.526315789473685"/>
    <n v="0"/>
    <n v="0"/>
    <n v="0"/>
    <n v="0"/>
    <n v="17"/>
    <n v="89.47368421052632"/>
    <n v="19"/>
  </r>
  <r>
    <s v="dennis_pearce"/>
    <s v="dennis_pearce"/>
    <m/>
    <m/>
    <m/>
    <m/>
    <m/>
    <m/>
    <m/>
    <m/>
    <s v="No"/>
    <n v="280"/>
    <m/>
    <m/>
    <x v="1"/>
    <d v="2019-10-17T18:12:45.000"/>
    <s v="A1: Because of the social nature of #ESNs, they are a great place for innovating ideas for increasing employee engagement.  #ESNchat"/>
    <m/>
    <m/>
    <x v="51"/>
    <m/>
    <s v="http://pbs.twimg.com/profile_images/791740843723894784/AC8WRmoZ_normal.jpg"/>
    <x v="172"/>
    <s v="https://twitter.com/#!/dennis_pearce/status/1184895036334526464"/>
    <m/>
    <m/>
    <s v="1184895036334526464"/>
    <m/>
    <b v="0"/>
    <n v="2"/>
    <s v=""/>
    <b v="0"/>
    <s v="en"/>
    <m/>
    <s v=""/>
    <b v="0"/>
    <n v="0"/>
    <s v=""/>
    <s v="Twitter Web App"/>
    <b v="0"/>
    <s v="1184895036334526464"/>
    <s v="Tweet"/>
    <n v="0"/>
    <n v="0"/>
    <m/>
    <m/>
    <m/>
    <m/>
    <m/>
    <m/>
    <m/>
    <m/>
    <n v="7"/>
    <s v="3"/>
    <s v="3"/>
    <n v="1"/>
    <n v="4.761904761904762"/>
    <n v="0"/>
    <n v="0"/>
    <n v="0"/>
    <n v="0"/>
    <n v="20"/>
    <n v="95.23809523809524"/>
    <n v="21"/>
  </r>
  <r>
    <s v="dennis_pearce"/>
    <s v="dennis_pearce"/>
    <m/>
    <m/>
    <m/>
    <m/>
    <m/>
    <m/>
    <m/>
    <m/>
    <s v="No"/>
    <n v="281"/>
    <m/>
    <m/>
    <x v="1"/>
    <d v="2019-10-17T18:18:14.000"/>
    <s v="A2: At a previous employer, we had an innovation task force that worked on improving the innovation process at the enterprise level.  They organized hackathons, idea contests, etc. #ESNchat"/>
    <m/>
    <m/>
    <x v="1"/>
    <m/>
    <s v="http://pbs.twimg.com/profile_images/791740843723894784/AC8WRmoZ_normal.jpg"/>
    <x v="173"/>
    <s v="https://twitter.com/#!/dennis_pearce/status/1184896416860250113"/>
    <m/>
    <m/>
    <s v="1184896416860250113"/>
    <m/>
    <b v="0"/>
    <n v="1"/>
    <s v=""/>
    <b v="0"/>
    <s v="en"/>
    <m/>
    <s v=""/>
    <b v="0"/>
    <n v="0"/>
    <s v=""/>
    <s v="Twitter Web App"/>
    <b v="0"/>
    <s v="1184896416860250113"/>
    <s v="Tweet"/>
    <n v="0"/>
    <n v="0"/>
    <m/>
    <m/>
    <m/>
    <m/>
    <m/>
    <m/>
    <m/>
    <m/>
    <n v="7"/>
    <s v="3"/>
    <s v="3"/>
    <n v="4"/>
    <n v="13.793103448275861"/>
    <n v="0"/>
    <n v="0"/>
    <n v="0"/>
    <n v="0"/>
    <n v="25"/>
    <n v="86.20689655172414"/>
    <n v="29"/>
  </r>
  <r>
    <s v="dennis_pearce"/>
    <s v="dennis_pearce"/>
    <m/>
    <m/>
    <m/>
    <m/>
    <m/>
    <m/>
    <m/>
    <m/>
    <s v="No"/>
    <n v="282"/>
    <m/>
    <m/>
    <x v="1"/>
    <d v="2019-10-17T18:22:06.000"/>
    <s v="A2: Often, innovation efforts are spearheaded by:_x000a_- Execs, especially when innovation in a specific focused area is needed_x000a_- HR, who might offer prizes, patent incentives, etc._x000a_- individual employees who can leverage tools like ESNs to rally support for their idea #ESNchat"/>
    <m/>
    <m/>
    <x v="1"/>
    <m/>
    <s v="http://pbs.twimg.com/profile_images/791740843723894784/AC8WRmoZ_normal.jpg"/>
    <x v="174"/>
    <s v="https://twitter.com/#!/dennis_pearce/status/1184897389536169984"/>
    <m/>
    <m/>
    <s v="1184897389536169984"/>
    <m/>
    <b v="0"/>
    <n v="4"/>
    <s v=""/>
    <b v="0"/>
    <s v="en"/>
    <m/>
    <s v=""/>
    <b v="0"/>
    <n v="0"/>
    <s v=""/>
    <s v="Twitter Web App"/>
    <b v="0"/>
    <s v="1184897389536169984"/>
    <s v="Tweet"/>
    <n v="0"/>
    <n v="0"/>
    <m/>
    <m/>
    <m/>
    <m/>
    <m/>
    <m/>
    <m/>
    <m/>
    <n v="7"/>
    <s v="3"/>
    <s v="3"/>
    <n v="5"/>
    <n v="12.195121951219512"/>
    <n v="0"/>
    <n v="0"/>
    <n v="0"/>
    <n v="0"/>
    <n v="36"/>
    <n v="87.8048780487805"/>
    <n v="41"/>
  </r>
  <r>
    <s v="dennis_pearce"/>
    <s v="dennis_pearce"/>
    <m/>
    <m/>
    <m/>
    <m/>
    <m/>
    <m/>
    <m/>
    <m/>
    <s v="No"/>
    <n v="283"/>
    <m/>
    <m/>
    <x v="1"/>
    <d v="2019-10-17T18:27:10.000"/>
    <s v="A3: I draw a distinction between &quot;blender&quot; and &quot;crock-pot&quot; approaches to organizational innovation. #ESNs aid both, but the crock-pot approach is often underappreciated. #WOL in an ESN makes for a great stew. See:_x000a_https://t.co/s4auj4dojW_x000a_ #ESNchat"/>
    <s v="https://www.linkedin.com/pulse/how-create-innovation-stew-dennis-pearce/"/>
    <s v="linkedin.com"/>
    <x v="52"/>
    <m/>
    <s v="http://pbs.twimg.com/profile_images/791740843723894784/AC8WRmoZ_normal.jpg"/>
    <x v="175"/>
    <s v="https://twitter.com/#!/dennis_pearce/status/1184898663753179137"/>
    <m/>
    <m/>
    <s v="1184898663753179137"/>
    <m/>
    <b v="0"/>
    <n v="2"/>
    <s v=""/>
    <b v="0"/>
    <s v="en"/>
    <m/>
    <s v=""/>
    <b v="0"/>
    <n v="0"/>
    <s v=""/>
    <s v="Twitter Web App"/>
    <b v="0"/>
    <s v="1184898663753179137"/>
    <s v="Tweet"/>
    <n v="0"/>
    <n v="0"/>
    <m/>
    <m/>
    <m/>
    <m/>
    <m/>
    <m/>
    <m/>
    <m/>
    <n v="7"/>
    <s v="3"/>
    <s v="3"/>
    <n v="3"/>
    <n v="8.333333333333334"/>
    <n v="1"/>
    <n v="2.7777777777777777"/>
    <n v="0"/>
    <n v="0"/>
    <n v="32"/>
    <n v="88.88888888888889"/>
    <n v="36"/>
  </r>
  <r>
    <s v="dennis_pearce"/>
    <s v="dennis_pearce"/>
    <m/>
    <m/>
    <m/>
    <m/>
    <m/>
    <m/>
    <m/>
    <m/>
    <s v="No"/>
    <n v="284"/>
    <m/>
    <m/>
    <x v="1"/>
    <d v="2019-10-17T18:45:32.000"/>
    <s v="A5: Curating the ideation module (if the platform has one). Connecting employees who might be discussing the same idea in different places.  Encouraging employees to #WOL, share their work, ask questions openly. #ESNchat"/>
    <m/>
    <m/>
    <x v="53"/>
    <m/>
    <s v="http://pbs.twimg.com/profile_images/791740843723894784/AC8WRmoZ_normal.jpg"/>
    <x v="176"/>
    <s v="https://twitter.com/#!/dennis_pearce/status/1184903285007900672"/>
    <m/>
    <m/>
    <s v="1184903285007900672"/>
    <m/>
    <b v="0"/>
    <n v="2"/>
    <s v=""/>
    <b v="0"/>
    <s v="en"/>
    <m/>
    <s v=""/>
    <b v="0"/>
    <n v="0"/>
    <s v=""/>
    <s v="Twitter Web App"/>
    <b v="0"/>
    <s v="1184903285007900672"/>
    <s v="Tweet"/>
    <n v="0"/>
    <n v="0"/>
    <m/>
    <m/>
    <m/>
    <m/>
    <m/>
    <m/>
    <m/>
    <m/>
    <n v="7"/>
    <s v="3"/>
    <s v="3"/>
    <n v="3"/>
    <n v="9.090909090909092"/>
    <n v="0"/>
    <n v="0"/>
    <n v="0"/>
    <n v="0"/>
    <n v="30"/>
    <n v="90.9090909090909"/>
    <n v="33"/>
  </r>
  <r>
    <s v="cmgrchi"/>
    <s v="dennis_pearce"/>
    <m/>
    <m/>
    <m/>
    <m/>
    <m/>
    <m/>
    <m/>
    <m/>
    <s v="No"/>
    <n v="287"/>
    <m/>
    <m/>
    <x v="0"/>
    <d v="2019-10-19T04:15:02.000"/>
    <s v="RT @Dennis_Pearce: A3: I draw a distinction between &quot;blender&quot; and &quot;crock-pot&quot; approaches to organizational innovation. #ESNs aid both, but…"/>
    <m/>
    <m/>
    <x v="54"/>
    <m/>
    <s v="http://pbs.twimg.com/profile_images/1022958968841195520/R8ahjyV5_normal.jpg"/>
    <x v="177"/>
    <s v="https://twitter.com/#!/cmgrchi/status/1185408995160408065"/>
    <m/>
    <m/>
    <s v="1185408995160408065"/>
    <m/>
    <b v="0"/>
    <n v="0"/>
    <s v=""/>
    <b v="0"/>
    <s v="en"/>
    <m/>
    <s v=""/>
    <b v="0"/>
    <n v="1"/>
    <s v="1184898663753179137"/>
    <s v="Twitter for iPhone"/>
    <b v="0"/>
    <s v="1184898663753179137"/>
    <s v="Tweet"/>
    <n v="0"/>
    <n v="0"/>
    <m/>
    <m/>
    <m/>
    <m/>
    <m/>
    <m/>
    <m/>
    <m/>
    <n v="2"/>
    <s v="3"/>
    <s v="3"/>
    <n v="2"/>
    <n v="10"/>
    <n v="0"/>
    <n v="0"/>
    <n v="0"/>
    <n v="0"/>
    <n v="18"/>
    <n v="90"/>
    <n v="20"/>
  </r>
  <r>
    <s v="cmgrchi"/>
    <s v="jeffkross"/>
    <m/>
    <m/>
    <m/>
    <m/>
    <m/>
    <m/>
    <m/>
    <m/>
    <s v="No"/>
    <n v="289"/>
    <m/>
    <m/>
    <x v="0"/>
    <d v="2019-10-17T22:30:39.000"/>
    <s v="RT @JeffKRoss: I want to see my #cmgr and #ESNchat tribe in Chicago Nov. 14, 1-4pm for a FREE Swoop Chat meetup. Learn more &amp;amp; register at h…"/>
    <m/>
    <m/>
    <x v="39"/>
    <m/>
    <s v="http://pbs.twimg.com/profile_images/1022958968841195520/R8ahjyV5_normal.jpg"/>
    <x v="178"/>
    <s v="https://twitter.com/#!/cmgrchi/status/1184959938931646464"/>
    <m/>
    <m/>
    <s v="1184959938931646464"/>
    <m/>
    <b v="0"/>
    <n v="0"/>
    <s v=""/>
    <b v="0"/>
    <s v="en"/>
    <m/>
    <s v=""/>
    <b v="0"/>
    <n v="3"/>
    <s v="1184892358573395968"/>
    <s v="Twitter Web App"/>
    <b v="0"/>
    <s v="1184892358573395968"/>
    <s v="Tweet"/>
    <n v="0"/>
    <n v="0"/>
    <m/>
    <m/>
    <m/>
    <m/>
    <m/>
    <m/>
    <m/>
    <m/>
    <n v="3"/>
    <s v="3"/>
    <s v="2"/>
    <n v="1"/>
    <n v="3.4482758620689653"/>
    <n v="0"/>
    <n v="0"/>
    <n v="0"/>
    <n v="0"/>
    <n v="28"/>
    <n v="96.55172413793103"/>
    <n v="29"/>
  </r>
  <r>
    <s v="cmgrchi"/>
    <s v="workplacebyfb"/>
    <m/>
    <m/>
    <m/>
    <m/>
    <m/>
    <m/>
    <m/>
    <m/>
    <s v="No"/>
    <n v="290"/>
    <m/>
    <m/>
    <x v="0"/>
    <d v="2019-10-19T04:11:21.000"/>
    <s v="RT @SWOOPAnalytics: @JeffKRoss @Yammer @MicrosoftTeams @WorkplacebyFB Thanks so much for sharing @JeffKRoss! We'd love to see the #cmgr &amp;amp; #…"/>
    <m/>
    <m/>
    <x v="40"/>
    <m/>
    <s v="http://pbs.twimg.com/profile_images/1022958968841195520/R8ahjyV5_normal.jpg"/>
    <x v="179"/>
    <s v="https://twitter.com/#!/cmgrchi/status/1185408067405598720"/>
    <m/>
    <m/>
    <s v="1185408067405598720"/>
    <m/>
    <b v="0"/>
    <n v="0"/>
    <s v=""/>
    <b v="0"/>
    <s v="en"/>
    <m/>
    <s v=""/>
    <b v="0"/>
    <n v="1"/>
    <s v="1184950460576194565"/>
    <s v="Twitter for iPhone"/>
    <b v="0"/>
    <s v="1184950460576194565"/>
    <s v="Tweet"/>
    <n v="0"/>
    <n v="0"/>
    <m/>
    <m/>
    <m/>
    <m/>
    <m/>
    <m/>
    <m/>
    <m/>
    <n v="1"/>
    <s v="3"/>
    <s v="4"/>
    <m/>
    <m/>
    <m/>
    <m/>
    <m/>
    <m/>
    <m/>
    <m/>
    <m/>
  </r>
  <r>
    <s v="jeffkross"/>
    <s v="esnchat"/>
    <m/>
    <m/>
    <m/>
    <m/>
    <m/>
    <m/>
    <m/>
    <m/>
    <s v="No"/>
    <n v="299"/>
    <m/>
    <m/>
    <x v="0"/>
    <d v="2019-10-15T03:23:49.000"/>
    <s v="RT @ESNchat: We know #ESNs can help solve problems and surface good ideas, but can they be used to drive #innovation? Let’s discuss this Th…"/>
    <m/>
    <m/>
    <x v="2"/>
    <m/>
    <s v="http://pbs.twimg.com/profile_images/1175497411239845888/YnIUidd8_normal.jpg"/>
    <x v="180"/>
    <s v="https://twitter.com/#!/jeffkross/status/1183946551888097281"/>
    <m/>
    <m/>
    <s v="1183946551888097281"/>
    <m/>
    <b v="0"/>
    <n v="0"/>
    <s v=""/>
    <b v="0"/>
    <s v="en"/>
    <m/>
    <s v=""/>
    <b v="0"/>
    <n v="9"/>
    <s v="1183706489531187200"/>
    <s v="Twitter for Android"/>
    <b v="0"/>
    <s v="1183706489531187200"/>
    <s v="Tweet"/>
    <n v="0"/>
    <n v="0"/>
    <m/>
    <m/>
    <m/>
    <m/>
    <m/>
    <m/>
    <m/>
    <m/>
    <n v="1"/>
    <s v="2"/>
    <s v="3"/>
    <n v="2"/>
    <n v="7.6923076923076925"/>
    <n v="1"/>
    <n v="3.8461538461538463"/>
    <n v="0"/>
    <n v="0"/>
    <n v="23"/>
    <n v="88.46153846153847"/>
    <n v="26"/>
  </r>
  <r>
    <s v="esnchat"/>
    <s v="esnchat"/>
    <m/>
    <m/>
    <m/>
    <m/>
    <m/>
    <m/>
    <m/>
    <m/>
    <s v="No"/>
    <n v="300"/>
    <m/>
    <m/>
    <x v="1"/>
    <d v="2019-10-10T17:30:00.000"/>
    <s v="Reminder - 30 minutes until #ESNchat. Today we're talking about &quot;Building your #ESN Playbook&quot;, and the value of documenting your #ESN processes and procedures._x000a_#EnterpriseSocial #cmgr https://t.co/PNYKzj27qz"/>
    <m/>
    <m/>
    <x v="55"/>
    <s v="https://pbs.twimg.com/media/EGiCzEOWwAAOKLk.jpg"/>
    <s v="https://pbs.twimg.com/media/EGiCzEOWwAAOKLk.jpg"/>
    <x v="181"/>
    <s v="https://twitter.com/#!/esnchat/status/1182347563086819328"/>
    <m/>
    <m/>
    <s v="1182347563086819328"/>
    <m/>
    <b v="0"/>
    <n v="2"/>
    <s v=""/>
    <b v="0"/>
    <s v="en"/>
    <m/>
    <s v=""/>
    <b v="0"/>
    <n v="0"/>
    <s v=""/>
    <s v="TweetDeck"/>
    <b v="0"/>
    <s v="1182347563086819328"/>
    <s v="Tweet"/>
    <n v="0"/>
    <n v="0"/>
    <m/>
    <m/>
    <m/>
    <m/>
    <m/>
    <m/>
    <m/>
    <m/>
    <n v="39"/>
    <s v="3"/>
    <s v="3"/>
    <n v="0"/>
    <n v="0"/>
    <n v="0"/>
    <n v="0"/>
    <n v="0"/>
    <n v="0"/>
    <n v="25"/>
    <n v="100"/>
    <n v="25"/>
  </r>
  <r>
    <s v="esnchat"/>
    <s v="esnchat"/>
    <m/>
    <m/>
    <m/>
    <m/>
    <m/>
    <m/>
    <m/>
    <m/>
    <s v="No"/>
    <n v="301"/>
    <m/>
    <m/>
    <x v="1"/>
    <d v="2019-10-10T17:58:00.000"/>
    <s v="In last week's #ESNchat, we discussed &quot;#Communication, #Collaboration and #ESNs&quot; - and how to strike the right balance. Check it out in our #Wakelet collection: https://t.co/ySVAJlx9OP https://t.co/fiWl6NTqzf"/>
    <s v="https://wakelet.com/wake/b0d3683d-c7b6-4e6c-a3d0-70c02905ed6d"/>
    <s v="wakelet.com"/>
    <x v="56"/>
    <s v="https://pbs.twimg.com/media/EGiDug0XoAMLzEy.jpg"/>
    <s v="https://pbs.twimg.com/media/EGiDug0XoAMLzEy.jpg"/>
    <x v="182"/>
    <s v="https://twitter.com/#!/esnchat/status/1182354607772590080"/>
    <m/>
    <m/>
    <s v="1182354607772590080"/>
    <m/>
    <b v="0"/>
    <n v="0"/>
    <s v=""/>
    <b v="0"/>
    <s v="en"/>
    <m/>
    <s v=""/>
    <b v="0"/>
    <n v="0"/>
    <s v=""/>
    <s v="TweetDeck"/>
    <b v="0"/>
    <s v="1182354607772590080"/>
    <s v="Tweet"/>
    <n v="0"/>
    <n v="0"/>
    <m/>
    <m/>
    <m/>
    <m/>
    <m/>
    <m/>
    <m/>
    <m/>
    <n v="39"/>
    <s v="3"/>
    <s v="3"/>
    <n v="1"/>
    <n v="4.166666666666667"/>
    <n v="1"/>
    <n v="4.166666666666667"/>
    <n v="0"/>
    <n v="0"/>
    <n v="22"/>
    <n v="91.66666666666667"/>
    <n v="24"/>
  </r>
  <r>
    <s v="esnchat"/>
    <s v="esnchat"/>
    <m/>
    <m/>
    <m/>
    <m/>
    <m/>
    <m/>
    <m/>
    <m/>
    <s v="No"/>
    <n v="302"/>
    <m/>
    <m/>
    <x v="1"/>
    <d v="2019-10-10T18:00:00.000"/>
    <s v="Welcome to #ESNchat! _x000a_Please introduce yourself (name, company, role, location, etc.) _x000a_What is a recent personal achievement that you are proud of?"/>
    <m/>
    <m/>
    <x v="1"/>
    <m/>
    <s v="http://pbs.twimg.com/profile_images/648941293436059648/uQRNsx3e_normal.png"/>
    <x v="183"/>
    <s v="https://twitter.com/#!/esnchat/status/1182355111042879490"/>
    <m/>
    <m/>
    <s v="1182355111042879490"/>
    <m/>
    <b v="0"/>
    <n v="0"/>
    <s v=""/>
    <b v="0"/>
    <s v="en"/>
    <m/>
    <s v=""/>
    <b v="0"/>
    <n v="0"/>
    <s v=""/>
    <s v="TweetDeck"/>
    <b v="0"/>
    <s v="1182355111042879490"/>
    <s v="Tweet"/>
    <n v="0"/>
    <n v="0"/>
    <m/>
    <m/>
    <m/>
    <m/>
    <m/>
    <m/>
    <m/>
    <m/>
    <n v="39"/>
    <s v="3"/>
    <s v="3"/>
    <n v="3"/>
    <n v="13.636363636363637"/>
    <n v="0"/>
    <n v="0"/>
    <n v="0"/>
    <n v="0"/>
    <n v="19"/>
    <n v="86.36363636363636"/>
    <n v="22"/>
  </r>
  <r>
    <s v="esnchat"/>
    <s v="esnchat"/>
    <m/>
    <m/>
    <m/>
    <m/>
    <m/>
    <m/>
    <m/>
    <m/>
    <s v="No"/>
    <n v="303"/>
    <m/>
    <m/>
    <x v="1"/>
    <d v="2019-10-10T18:00:00.000"/>
    <s v="This week's #ESNchat starts right now! Today, we're talking about &quot;Building your #ESN Playbook&quot;, and the value of documenting your #ESN processes and procedures. https://t.co/TMpdFUHOBJ"/>
    <m/>
    <m/>
    <x v="17"/>
    <s v="https://pbs.twimg.com/media/EGiEOaEXYAAQxTJ.jpg"/>
    <s v="https://pbs.twimg.com/media/EGiEOaEXYAAQxTJ.jpg"/>
    <x v="183"/>
    <s v="https://twitter.com/#!/esnchat/status/1182355112884203520"/>
    <m/>
    <m/>
    <s v="1182355112884203520"/>
    <m/>
    <b v="0"/>
    <n v="1"/>
    <s v=""/>
    <b v="0"/>
    <s v="en"/>
    <m/>
    <s v=""/>
    <b v="0"/>
    <n v="0"/>
    <s v=""/>
    <s v="TweetDeck"/>
    <b v="0"/>
    <s v="1182355112884203520"/>
    <s v="Tweet"/>
    <n v="0"/>
    <n v="0"/>
    <m/>
    <m/>
    <m/>
    <m/>
    <m/>
    <m/>
    <m/>
    <m/>
    <n v="39"/>
    <s v="3"/>
    <s v="3"/>
    <n v="1"/>
    <n v="4.166666666666667"/>
    <n v="0"/>
    <n v="0"/>
    <n v="0"/>
    <n v="0"/>
    <n v="23"/>
    <n v="95.83333333333333"/>
    <n v="24"/>
  </r>
  <r>
    <s v="esnchat"/>
    <s v="esnchat"/>
    <m/>
    <m/>
    <m/>
    <m/>
    <m/>
    <m/>
    <m/>
    <m/>
    <s v="No"/>
    <n v="304"/>
    <m/>
    <m/>
    <x v="1"/>
    <d v="2019-10-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84"/>
    <s v="https://twitter.com/#!/esnchat/status/1182355614606843905"/>
    <m/>
    <m/>
    <s v="1182355614606843905"/>
    <m/>
    <b v="0"/>
    <n v="0"/>
    <s v=""/>
    <b v="0"/>
    <s v="en"/>
    <m/>
    <s v=""/>
    <b v="0"/>
    <n v="0"/>
    <s v=""/>
    <s v="TweetDeck"/>
    <b v="0"/>
    <s v="1182355614606843905"/>
    <s v="Tweet"/>
    <n v="0"/>
    <n v="0"/>
    <m/>
    <m/>
    <m/>
    <m/>
    <m/>
    <m/>
    <m/>
    <m/>
    <n v="39"/>
    <s v="3"/>
    <s v="3"/>
    <n v="0"/>
    <n v="0"/>
    <n v="0"/>
    <n v="0"/>
    <n v="0"/>
    <n v="0"/>
    <n v="37"/>
    <n v="100"/>
    <n v="37"/>
  </r>
  <r>
    <s v="esnchat"/>
    <s v="esnchat"/>
    <m/>
    <m/>
    <m/>
    <m/>
    <m/>
    <m/>
    <m/>
    <m/>
    <s v="No"/>
    <n v="305"/>
    <m/>
    <m/>
    <x v="1"/>
    <d v="2019-10-10T18:04:00.000"/>
    <s v="Q1 coming quickly... #ESNchat"/>
    <m/>
    <m/>
    <x v="1"/>
    <m/>
    <s v="http://pbs.twimg.com/profile_images/648941293436059648/uQRNsx3e_normal.png"/>
    <x v="185"/>
    <s v="https://twitter.com/#!/esnchat/status/1182356119378751488"/>
    <m/>
    <m/>
    <s v="1182356119378751488"/>
    <m/>
    <b v="0"/>
    <n v="0"/>
    <s v=""/>
    <b v="0"/>
    <s v="en"/>
    <m/>
    <s v=""/>
    <b v="0"/>
    <n v="0"/>
    <s v=""/>
    <s v="TweetDeck"/>
    <b v="0"/>
    <s v="1182356119378751488"/>
    <s v="Tweet"/>
    <n v="0"/>
    <n v="0"/>
    <m/>
    <m/>
    <m/>
    <m/>
    <m/>
    <m/>
    <m/>
    <m/>
    <n v="39"/>
    <s v="3"/>
    <s v="3"/>
    <n v="0"/>
    <n v="0"/>
    <n v="0"/>
    <n v="0"/>
    <n v="0"/>
    <n v="0"/>
    <n v="4"/>
    <n v="100"/>
    <n v="4"/>
  </r>
  <r>
    <s v="esnchat"/>
    <s v="esnchat"/>
    <m/>
    <m/>
    <m/>
    <m/>
    <m/>
    <m/>
    <m/>
    <m/>
    <s v="No"/>
    <n v="306"/>
    <m/>
    <m/>
    <x v="1"/>
    <d v="2019-10-10T18:05:00.000"/>
    <s v="Q1. Is it important to have an #ESN playbook? Why? #ESNchat https://t.co/BuEbuGDV85"/>
    <m/>
    <m/>
    <x v="27"/>
    <s v="https://pbs.twimg.com/media/EGiPUdvWsAA3g00.jpg"/>
    <s v="https://pbs.twimg.com/media/EGiPUdvWsAA3g00.jpg"/>
    <x v="186"/>
    <s v="https://twitter.com/#!/esnchat/status/1182356369711783937"/>
    <m/>
    <m/>
    <s v="1182356369711783937"/>
    <m/>
    <b v="0"/>
    <n v="2"/>
    <s v=""/>
    <b v="0"/>
    <s v="en"/>
    <m/>
    <s v=""/>
    <b v="0"/>
    <n v="0"/>
    <s v=""/>
    <s v="TweetDeck"/>
    <b v="0"/>
    <s v="1182356369711783937"/>
    <s v="Tweet"/>
    <n v="0"/>
    <n v="0"/>
    <m/>
    <m/>
    <m/>
    <m/>
    <m/>
    <m/>
    <m/>
    <m/>
    <n v="39"/>
    <s v="3"/>
    <s v="3"/>
    <n v="1"/>
    <n v="9.090909090909092"/>
    <n v="0"/>
    <n v="0"/>
    <n v="0"/>
    <n v="0"/>
    <n v="10"/>
    <n v="90.9090909090909"/>
    <n v="11"/>
  </r>
  <r>
    <s v="esnchat"/>
    <s v="esnchat"/>
    <m/>
    <m/>
    <m/>
    <m/>
    <m/>
    <m/>
    <m/>
    <m/>
    <s v="No"/>
    <n v="307"/>
    <m/>
    <m/>
    <x v="1"/>
    <d v="2019-10-10T18:13:00.000"/>
    <s v="Q2, it's time for you! #ESNchat"/>
    <m/>
    <m/>
    <x v="1"/>
    <m/>
    <s v="http://pbs.twimg.com/profile_images/648941293436059648/uQRNsx3e_normal.png"/>
    <x v="187"/>
    <s v="https://twitter.com/#!/esnchat/status/1182358382642003968"/>
    <m/>
    <m/>
    <s v="1182358382642003968"/>
    <m/>
    <b v="0"/>
    <n v="0"/>
    <s v=""/>
    <b v="0"/>
    <s v="en"/>
    <m/>
    <s v=""/>
    <b v="0"/>
    <n v="0"/>
    <s v=""/>
    <s v="TweetDeck"/>
    <b v="0"/>
    <s v="1182358382642003968"/>
    <s v="Tweet"/>
    <n v="0"/>
    <n v="0"/>
    <m/>
    <m/>
    <m/>
    <m/>
    <m/>
    <m/>
    <m/>
    <m/>
    <n v="39"/>
    <s v="3"/>
    <s v="3"/>
    <n v="0"/>
    <n v="0"/>
    <n v="0"/>
    <n v="0"/>
    <n v="0"/>
    <n v="0"/>
    <n v="6"/>
    <n v="100"/>
    <n v="6"/>
  </r>
  <r>
    <s v="esnchat"/>
    <s v="esnchat"/>
    <m/>
    <m/>
    <m/>
    <m/>
    <m/>
    <m/>
    <m/>
    <m/>
    <s v="No"/>
    <n v="308"/>
    <m/>
    <m/>
    <x v="1"/>
    <d v="2019-10-10T18:14:00.000"/>
    <s v="Q2. When is the right time to introduce an #ESN playbook? #ESNchat https://t.co/hKzhYMy8AG"/>
    <m/>
    <m/>
    <x v="27"/>
    <s v="https://pbs.twimg.com/media/EGiPk1IWoAAhERQ.jpg"/>
    <s v="https://pbs.twimg.com/media/EGiPk1IWoAAhERQ.jpg"/>
    <x v="188"/>
    <s v="https://twitter.com/#!/esnchat/status/1182358634329587712"/>
    <m/>
    <m/>
    <s v="1182358634329587712"/>
    <m/>
    <b v="0"/>
    <n v="0"/>
    <s v=""/>
    <b v="0"/>
    <s v="en"/>
    <m/>
    <s v=""/>
    <b v="0"/>
    <n v="1"/>
    <s v=""/>
    <s v="TweetDeck"/>
    <b v="0"/>
    <s v="1182358634329587712"/>
    <s v="Tweet"/>
    <n v="0"/>
    <n v="0"/>
    <m/>
    <m/>
    <m/>
    <m/>
    <m/>
    <m/>
    <m/>
    <m/>
    <n v="39"/>
    <s v="3"/>
    <s v="3"/>
    <n v="1"/>
    <n v="8.333333333333334"/>
    <n v="0"/>
    <n v="0"/>
    <n v="0"/>
    <n v="0"/>
    <n v="11"/>
    <n v="91.66666666666667"/>
    <n v="12"/>
  </r>
  <r>
    <s v="esnchat"/>
    <s v="esnchat"/>
    <m/>
    <m/>
    <m/>
    <m/>
    <m/>
    <m/>
    <m/>
    <m/>
    <s v="No"/>
    <n v="309"/>
    <m/>
    <m/>
    <x v="1"/>
    <d v="2019-10-10T18:22:00.000"/>
    <s v="Q3 is right around the corner... #ESNchat"/>
    <m/>
    <m/>
    <x v="1"/>
    <m/>
    <s v="http://pbs.twimg.com/profile_images/648941293436059648/uQRNsx3e_normal.png"/>
    <x v="189"/>
    <s v="https://twitter.com/#!/esnchat/status/1182360647784370176"/>
    <m/>
    <m/>
    <s v="1182360647784370176"/>
    <m/>
    <b v="0"/>
    <n v="0"/>
    <s v=""/>
    <b v="0"/>
    <s v="en"/>
    <m/>
    <s v=""/>
    <b v="0"/>
    <n v="0"/>
    <s v=""/>
    <s v="TweetDeck"/>
    <b v="0"/>
    <s v="1182360647784370176"/>
    <s v="Tweet"/>
    <n v="0"/>
    <n v="0"/>
    <m/>
    <m/>
    <m/>
    <m/>
    <m/>
    <m/>
    <m/>
    <m/>
    <n v="39"/>
    <s v="3"/>
    <s v="3"/>
    <n v="1"/>
    <n v="14.285714285714286"/>
    <n v="0"/>
    <n v="0"/>
    <n v="0"/>
    <n v="0"/>
    <n v="6"/>
    <n v="85.71428571428571"/>
    <n v="7"/>
  </r>
  <r>
    <s v="esnchat"/>
    <s v="esnchat"/>
    <m/>
    <m/>
    <m/>
    <m/>
    <m/>
    <m/>
    <m/>
    <m/>
    <s v="No"/>
    <n v="310"/>
    <m/>
    <m/>
    <x v="1"/>
    <d v="2019-10-10T18:23:00.000"/>
    <s v="Q3. Who is the audience for your #ESN playbook? #ESNchat https://t.co/3pAjufvHuO"/>
    <m/>
    <m/>
    <x v="27"/>
    <s v="https://pbs.twimg.com/media/EGiP7qqWoAA9TbN.jpg"/>
    <s v="https://pbs.twimg.com/media/EGiP7qqWoAA9TbN.jpg"/>
    <x v="190"/>
    <s v="https://twitter.com/#!/esnchat/status/1182360899287502849"/>
    <m/>
    <m/>
    <s v="1182360899287502849"/>
    <m/>
    <b v="0"/>
    <n v="0"/>
    <s v=""/>
    <b v="0"/>
    <s v="en"/>
    <m/>
    <s v=""/>
    <b v="0"/>
    <n v="0"/>
    <s v=""/>
    <s v="TweetDeck"/>
    <b v="0"/>
    <s v="1182360899287502849"/>
    <s v="Tweet"/>
    <n v="0"/>
    <n v="0"/>
    <m/>
    <m/>
    <m/>
    <m/>
    <m/>
    <m/>
    <m/>
    <m/>
    <n v="39"/>
    <s v="3"/>
    <s v="3"/>
    <n v="0"/>
    <n v="0"/>
    <n v="0"/>
    <n v="0"/>
    <n v="0"/>
    <n v="0"/>
    <n v="10"/>
    <n v="100"/>
    <n v="10"/>
  </r>
  <r>
    <s v="esnchat"/>
    <s v="esnchat"/>
    <m/>
    <m/>
    <m/>
    <m/>
    <m/>
    <m/>
    <m/>
    <m/>
    <s v="No"/>
    <n v="311"/>
    <m/>
    <m/>
    <x v="1"/>
    <d v="2019-10-10T18:31:00.000"/>
    <s v="Let's keep moving... Q4 is up in a moment. #ESNchat"/>
    <m/>
    <m/>
    <x v="1"/>
    <m/>
    <s v="http://pbs.twimg.com/profile_images/648941293436059648/uQRNsx3e_normal.png"/>
    <x v="191"/>
    <s v="https://twitter.com/#!/esnchat/status/1182362912586960896"/>
    <m/>
    <m/>
    <s v="1182362912586960896"/>
    <m/>
    <b v="0"/>
    <n v="0"/>
    <s v=""/>
    <b v="0"/>
    <s v="en"/>
    <m/>
    <s v=""/>
    <b v="0"/>
    <n v="0"/>
    <s v=""/>
    <s v="TweetDeck"/>
    <b v="0"/>
    <s v="1182362912586960896"/>
    <s v="Tweet"/>
    <n v="0"/>
    <n v="0"/>
    <m/>
    <m/>
    <m/>
    <m/>
    <m/>
    <m/>
    <m/>
    <m/>
    <n v="39"/>
    <s v="3"/>
    <s v="3"/>
    <n v="0"/>
    <n v="0"/>
    <n v="0"/>
    <n v="0"/>
    <n v="0"/>
    <n v="0"/>
    <n v="10"/>
    <n v="100"/>
    <n v="10"/>
  </r>
  <r>
    <s v="esnchat"/>
    <s v="esnchat"/>
    <m/>
    <m/>
    <m/>
    <m/>
    <m/>
    <m/>
    <m/>
    <m/>
    <s v="No"/>
    <n v="312"/>
    <m/>
    <m/>
    <x v="1"/>
    <d v="2019-10-10T18:32:00.000"/>
    <s v="Q4. What #content should be included in your #ESN playbook? #ESNchat https://t.co/xBfaAQ3bQV"/>
    <m/>
    <m/>
    <x v="57"/>
    <s v="https://pbs.twimg.com/media/EGiQNEpXkAA6kCT.jpg"/>
    <s v="https://pbs.twimg.com/media/EGiQNEpXkAA6kCT.jpg"/>
    <x v="192"/>
    <s v="https://twitter.com/#!/esnchat/status/1182363164366778370"/>
    <m/>
    <m/>
    <s v="1182363164366778370"/>
    <m/>
    <b v="0"/>
    <n v="0"/>
    <s v=""/>
    <b v="0"/>
    <s v="en"/>
    <m/>
    <s v=""/>
    <b v="0"/>
    <n v="0"/>
    <s v=""/>
    <s v="TweetDeck"/>
    <b v="0"/>
    <s v="1182363164366778370"/>
    <s v="Tweet"/>
    <n v="0"/>
    <n v="0"/>
    <m/>
    <m/>
    <m/>
    <m/>
    <m/>
    <m/>
    <m/>
    <m/>
    <n v="39"/>
    <s v="3"/>
    <s v="3"/>
    <n v="0"/>
    <n v="0"/>
    <n v="0"/>
    <n v="0"/>
    <n v="0"/>
    <n v="0"/>
    <n v="11"/>
    <n v="100"/>
    <n v="11"/>
  </r>
  <r>
    <s v="esnchat"/>
    <s v="esnchat"/>
    <m/>
    <m/>
    <m/>
    <m/>
    <m/>
    <m/>
    <m/>
    <m/>
    <s v="No"/>
    <n v="313"/>
    <m/>
    <m/>
    <x v="1"/>
    <d v="2019-10-10T18:40:00.000"/>
    <s v="Who's ready for Q5? #ESNchat"/>
    <m/>
    <m/>
    <x v="1"/>
    <m/>
    <s v="http://pbs.twimg.com/profile_images/648941293436059648/uQRNsx3e_normal.png"/>
    <x v="193"/>
    <s v="https://twitter.com/#!/esnchat/status/1182365177569824768"/>
    <m/>
    <m/>
    <s v="1182365177569824768"/>
    <m/>
    <b v="0"/>
    <n v="0"/>
    <s v=""/>
    <b v="0"/>
    <s v="en"/>
    <m/>
    <s v=""/>
    <b v="0"/>
    <n v="0"/>
    <s v=""/>
    <s v="TweetDeck"/>
    <b v="0"/>
    <s v="1182365177569824768"/>
    <s v="Tweet"/>
    <n v="0"/>
    <n v="0"/>
    <m/>
    <m/>
    <m/>
    <m/>
    <m/>
    <m/>
    <m/>
    <m/>
    <n v="39"/>
    <s v="3"/>
    <s v="3"/>
    <n v="1"/>
    <n v="20"/>
    <n v="0"/>
    <n v="0"/>
    <n v="0"/>
    <n v="0"/>
    <n v="4"/>
    <n v="80"/>
    <n v="5"/>
  </r>
  <r>
    <s v="esnchat"/>
    <s v="esnchat"/>
    <m/>
    <m/>
    <m/>
    <m/>
    <m/>
    <m/>
    <m/>
    <m/>
    <s v="No"/>
    <n v="314"/>
    <m/>
    <m/>
    <x v="1"/>
    <d v="2019-10-10T18:41:00.000"/>
    <s v="Q5. If you have an #ESN playbook, how do you maintain and share it? #ESNchat https://t.co/1a75uQl6am"/>
    <m/>
    <m/>
    <x v="27"/>
    <s v="https://pbs.twimg.com/media/EGiQmU0W4AEDHln.jpg"/>
    <s v="https://pbs.twimg.com/media/EGiQmU0W4AEDHln.jpg"/>
    <x v="194"/>
    <s v="https://twitter.com/#!/esnchat/status/1182365429156597760"/>
    <m/>
    <m/>
    <s v="1182365429156597760"/>
    <m/>
    <b v="0"/>
    <n v="0"/>
    <s v=""/>
    <b v="0"/>
    <s v="en"/>
    <m/>
    <s v=""/>
    <b v="0"/>
    <n v="0"/>
    <s v=""/>
    <s v="TweetDeck"/>
    <b v="0"/>
    <s v="1182365429156597760"/>
    <s v="Tweet"/>
    <n v="0"/>
    <n v="0"/>
    <m/>
    <m/>
    <m/>
    <m/>
    <m/>
    <m/>
    <m/>
    <m/>
    <n v="39"/>
    <s v="3"/>
    <s v="3"/>
    <n v="0"/>
    <n v="0"/>
    <n v="0"/>
    <n v="0"/>
    <n v="0"/>
    <n v="0"/>
    <n v="15"/>
    <n v="100"/>
    <n v="15"/>
  </r>
  <r>
    <s v="esnchat"/>
    <s v="esnchat"/>
    <m/>
    <m/>
    <m/>
    <m/>
    <m/>
    <m/>
    <m/>
    <m/>
    <s v="No"/>
    <n v="315"/>
    <m/>
    <m/>
    <x v="1"/>
    <d v="2019-10-10T18:49:00.000"/>
    <s v="Oh snap! Last Q of the #ESNchat today …"/>
    <m/>
    <m/>
    <x v="1"/>
    <m/>
    <s v="http://pbs.twimg.com/profile_images/648941293436059648/uQRNsx3e_normal.png"/>
    <x v="195"/>
    <s v="https://twitter.com/#!/esnchat/status/1182367442439430146"/>
    <m/>
    <m/>
    <s v="1182367442439430146"/>
    <m/>
    <b v="0"/>
    <n v="0"/>
    <s v=""/>
    <b v="0"/>
    <s v="en"/>
    <m/>
    <s v=""/>
    <b v="0"/>
    <n v="0"/>
    <s v=""/>
    <s v="TweetDeck"/>
    <b v="0"/>
    <s v="1182367442439430146"/>
    <s v="Tweet"/>
    <n v="0"/>
    <n v="0"/>
    <m/>
    <m/>
    <m/>
    <m/>
    <m/>
    <m/>
    <m/>
    <m/>
    <n v="39"/>
    <s v="3"/>
    <s v="3"/>
    <n v="0"/>
    <n v="0"/>
    <n v="0"/>
    <n v="0"/>
    <n v="0"/>
    <n v="0"/>
    <n v="8"/>
    <n v="100"/>
    <n v="8"/>
  </r>
  <r>
    <s v="esnchat"/>
    <s v="esnchat"/>
    <m/>
    <m/>
    <m/>
    <m/>
    <m/>
    <m/>
    <m/>
    <m/>
    <s v="No"/>
    <n v="316"/>
    <m/>
    <m/>
    <x v="1"/>
    <d v="2019-10-10T18:50:00.000"/>
    <s v="Q6. What are some examples of #ESN playbooks that have inspired you? Why? #ESNchat https://t.co/clMYYt8abY"/>
    <m/>
    <m/>
    <x v="27"/>
    <s v="https://pbs.twimg.com/media/EGiRDxmWoAAVzFN.jpg"/>
    <s v="https://pbs.twimg.com/media/EGiRDxmWoAAVzFN.jpg"/>
    <x v="196"/>
    <s v="https://twitter.com/#!/esnchat/status/1182367694085087237"/>
    <m/>
    <m/>
    <s v="1182367694085087237"/>
    <m/>
    <b v="0"/>
    <n v="1"/>
    <s v=""/>
    <b v="0"/>
    <s v="en"/>
    <m/>
    <s v=""/>
    <b v="0"/>
    <n v="0"/>
    <s v=""/>
    <s v="TweetDeck"/>
    <b v="0"/>
    <s v="1182367694085087237"/>
    <s v="Tweet"/>
    <n v="0"/>
    <n v="0"/>
    <m/>
    <m/>
    <m/>
    <m/>
    <m/>
    <m/>
    <m/>
    <m/>
    <n v="39"/>
    <s v="3"/>
    <s v="3"/>
    <n v="0"/>
    <n v="0"/>
    <n v="0"/>
    <n v="0"/>
    <n v="0"/>
    <n v="0"/>
    <n v="14"/>
    <n v="100"/>
    <n v="14"/>
  </r>
  <r>
    <s v="esnchat"/>
    <s v="esnchat"/>
    <m/>
    <m/>
    <m/>
    <m/>
    <m/>
    <m/>
    <m/>
    <m/>
    <s v="No"/>
    <n v="317"/>
    <m/>
    <m/>
    <x v="1"/>
    <d v="2019-10-10T18:56:00.000"/>
    <s v="Just a few minutes left to comment on today's #ESNchat topic…"/>
    <m/>
    <m/>
    <x v="1"/>
    <m/>
    <s v="http://pbs.twimg.com/profile_images/648941293436059648/uQRNsx3e_normal.png"/>
    <x v="197"/>
    <s v="https://twitter.com/#!/esnchat/status/1182369204055339008"/>
    <m/>
    <m/>
    <s v="1182369204055339008"/>
    <m/>
    <b v="0"/>
    <n v="0"/>
    <s v=""/>
    <b v="0"/>
    <s v="en"/>
    <m/>
    <s v=""/>
    <b v="0"/>
    <n v="0"/>
    <s v=""/>
    <s v="TweetDeck"/>
    <b v="0"/>
    <s v="1182369204055339008"/>
    <s v="Tweet"/>
    <n v="0"/>
    <n v="0"/>
    <m/>
    <m/>
    <m/>
    <m/>
    <m/>
    <m/>
    <m/>
    <m/>
    <n v="39"/>
    <s v="3"/>
    <s v="3"/>
    <n v="0"/>
    <n v="0"/>
    <n v="0"/>
    <n v="0"/>
    <n v="0"/>
    <n v="0"/>
    <n v="11"/>
    <n v="100"/>
    <n v="11"/>
  </r>
  <r>
    <s v="esnchat"/>
    <s v="esnchat"/>
    <m/>
    <m/>
    <m/>
    <m/>
    <m/>
    <m/>
    <m/>
    <m/>
    <s v="No"/>
    <n v="318"/>
    <m/>
    <m/>
    <x v="1"/>
    <d v="2019-10-10T19:00:00.000"/>
    <s v="That's a wrap for our live session today - thank you for your participation, and continue the discussion online! 🙏🙂 _x000a__x000a_Keep sharing #ESN articles / resources throughout the week, and be sure to tag #ESNchat!"/>
    <m/>
    <m/>
    <x v="27"/>
    <m/>
    <s v="http://pbs.twimg.com/profile_images/648941293436059648/uQRNsx3e_normal.png"/>
    <x v="198"/>
    <s v="https://twitter.com/#!/esnchat/status/1182370210499592193"/>
    <m/>
    <m/>
    <s v="1182370210499592193"/>
    <m/>
    <b v="0"/>
    <n v="1"/>
    <s v=""/>
    <b v="0"/>
    <s v="en"/>
    <m/>
    <s v=""/>
    <b v="0"/>
    <n v="0"/>
    <s v=""/>
    <s v="TweetDeck"/>
    <b v="0"/>
    <s v="1182370210499592193"/>
    <s v="Tweet"/>
    <n v="0"/>
    <n v="0"/>
    <m/>
    <m/>
    <m/>
    <m/>
    <m/>
    <m/>
    <m/>
    <m/>
    <n v="39"/>
    <s v="3"/>
    <s v="3"/>
    <n v="1"/>
    <n v="3.125"/>
    <n v="0"/>
    <n v="0"/>
    <n v="0"/>
    <n v="0"/>
    <n v="31"/>
    <n v="96.875"/>
    <n v="32"/>
  </r>
  <r>
    <s v="esnchat"/>
    <s v="esnchat"/>
    <m/>
    <m/>
    <m/>
    <m/>
    <m/>
    <m/>
    <m/>
    <m/>
    <s v="No"/>
    <n v="319"/>
    <m/>
    <m/>
    <x v="1"/>
    <d v="2019-10-14T11:29:53.000"/>
    <s v="We know #ESNs can help solve problems and surface good ideas, but can they be used to drive #innovation? Let’s discuss this Thursday, 2pm ET, on #ESNchat. https://t.co/81pqVQoIer"/>
    <m/>
    <m/>
    <x v="58"/>
    <s v="https://pbs.twimg.com/media/EG1eqK9UEAAeaXr.jpg"/>
    <s v="https://pbs.twimg.com/media/EG1eqK9UEAAeaXr.jpg"/>
    <x v="199"/>
    <s v="https://twitter.com/#!/esnchat/status/1183706489531187200"/>
    <m/>
    <m/>
    <s v="1183706489531187200"/>
    <m/>
    <b v="0"/>
    <n v="3"/>
    <s v=""/>
    <b v="0"/>
    <s v="en"/>
    <m/>
    <s v=""/>
    <b v="0"/>
    <n v="3"/>
    <s v=""/>
    <s v="Twitter Web App"/>
    <b v="0"/>
    <s v="1183706489531187200"/>
    <s v="Tweet"/>
    <n v="0"/>
    <n v="0"/>
    <m/>
    <m/>
    <m/>
    <m/>
    <m/>
    <m/>
    <m/>
    <m/>
    <n v="39"/>
    <s v="3"/>
    <s v="3"/>
    <n v="2"/>
    <n v="7.142857142857143"/>
    <n v="1"/>
    <n v="3.5714285714285716"/>
    <n v="0"/>
    <n v="0"/>
    <n v="25"/>
    <n v="89.28571428571429"/>
    <n v="28"/>
  </r>
  <r>
    <s v="esnchat"/>
    <s v="esnchat"/>
    <m/>
    <m/>
    <m/>
    <m/>
    <m/>
    <m/>
    <m/>
    <m/>
    <s v="No"/>
    <n v="320"/>
    <m/>
    <m/>
    <x v="1"/>
    <d v="2019-10-17T17:30:00.000"/>
    <s v="Reminder - 30 minutes until #ESNchat. Today we're talking about &quot;#Innovation and your #ESN&quot; https://t.co/pHQwO6Pyac"/>
    <m/>
    <m/>
    <x v="46"/>
    <s v="https://pbs.twimg.com/media/EHF1pieXkAQQHmp.jpg"/>
    <s v="https://pbs.twimg.com/media/EHF1pieXkAQQHmp.jpg"/>
    <x v="200"/>
    <s v="https://twitter.com/#!/esnchat/status/1184884277101518848"/>
    <m/>
    <m/>
    <s v="1184884277101518848"/>
    <m/>
    <b v="0"/>
    <n v="1"/>
    <s v=""/>
    <b v="0"/>
    <s v="en"/>
    <m/>
    <s v=""/>
    <b v="0"/>
    <n v="1"/>
    <s v=""/>
    <s v="TweetDeck"/>
    <b v="0"/>
    <s v="1184884277101518848"/>
    <s v="Tweet"/>
    <n v="0"/>
    <n v="0"/>
    <m/>
    <m/>
    <m/>
    <m/>
    <m/>
    <m/>
    <m/>
    <m/>
    <n v="39"/>
    <s v="3"/>
    <s v="3"/>
    <n v="1"/>
    <n v="7.6923076923076925"/>
    <n v="0"/>
    <n v="0"/>
    <n v="0"/>
    <n v="0"/>
    <n v="12"/>
    <n v="92.3076923076923"/>
    <n v="13"/>
  </r>
  <r>
    <s v="esnchat"/>
    <s v="esnchat"/>
    <m/>
    <m/>
    <m/>
    <m/>
    <m/>
    <m/>
    <m/>
    <m/>
    <s v="No"/>
    <n v="321"/>
    <m/>
    <m/>
    <x v="1"/>
    <d v="2019-10-17T17:58:00.000"/>
    <s v="In last week's #ESNchat, we talked about &quot;Building your #ESN Playbook&quot;. Check it out in our #Wakelet collection: _x000a_https://t.co/w3oQLnXpwG"/>
    <s v="https://wakelet.com/wake/36d1dfe4-b885-4478-bf6f-5e0ff875c4c8"/>
    <s v="wakelet.com"/>
    <x v="59"/>
    <m/>
    <s v="http://pbs.twimg.com/profile_images/648941293436059648/uQRNsx3e_normal.png"/>
    <x v="201"/>
    <s v="https://twitter.com/#!/esnchat/status/1184891322785660929"/>
    <m/>
    <m/>
    <s v="1184891322785660929"/>
    <m/>
    <b v="0"/>
    <n v="0"/>
    <s v=""/>
    <b v="0"/>
    <s v="en"/>
    <m/>
    <s v=""/>
    <b v="0"/>
    <n v="0"/>
    <s v=""/>
    <s v="TweetDeck"/>
    <b v="0"/>
    <s v="1184891322785660929"/>
    <s v="Tweet"/>
    <n v="0"/>
    <n v="0"/>
    <m/>
    <m/>
    <m/>
    <m/>
    <m/>
    <m/>
    <m/>
    <m/>
    <n v="39"/>
    <s v="3"/>
    <s v="3"/>
    <n v="0"/>
    <n v="0"/>
    <n v="0"/>
    <n v="0"/>
    <n v="0"/>
    <n v="0"/>
    <n v="18"/>
    <n v="100"/>
    <n v="18"/>
  </r>
  <r>
    <s v="esnchat"/>
    <s v="esnchat"/>
    <m/>
    <m/>
    <m/>
    <m/>
    <m/>
    <m/>
    <m/>
    <m/>
    <s v="No"/>
    <n v="322"/>
    <m/>
    <m/>
    <x v="1"/>
    <d v="2019-10-17T18:00:00.000"/>
    <s v="This week's #ESNchat starts right now! Today, we're exploring &quot;#Innovation and your #ESN&quot; https://t.co/bnj26s7wKX"/>
    <m/>
    <m/>
    <x v="46"/>
    <s v="https://pbs.twimg.com/media/EHF2L9dWoAIez8L.jpg"/>
    <s v="https://pbs.twimg.com/media/EHF2L9dWoAIez8L.jpg"/>
    <x v="34"/>
    <s v="https://twitter.com/#!/esnchat/status/1184891827742105600"/>
    <m/>
    <m/>
    <s v="1184891827742105600"/>
    <m/>
    <b v="0"/>
    <n v="2"/>
    <s v=""/>
    <b v="0"/>
    <s v="en"/>
    <m/>
    <s v=""/>
    <b v="0"/>
    <n v="1"/>
    <s v=""/>
    <s v="TweetDeck"/>
    <b v="0"/>
    <s v="1184891827742105600"/>
    <s v="Tweet"/>
    <n v="0"/>
    <n v="0"/>
    <m/>
    <m/>
    <m/>
    <m/>
    <m/>
    <m/>
    <m/>
    <m/>
    <n v="39"/>
    <s v="3"/>
    <s v="3"/>
    <n v="2"/>
    <n v="15.384615384615385"/>
    <n v="0"/>
    <n v="0"/>
    <n v="0"/>
    <n v="0"/>
    <n v="11"/>
    <n v="84.61538461538461"/>
    <n v="13"/>
  </r>
  <r>
    <s v="esnchat"/>
    <s v="esnchat"/>
    <m/>
    <m/>
    <m/>
    <m/>
    <m/>
    <m/>
    <m/>
    <m/>
    <s v="No"/>
    <n v="323"/>
    <m/>
    <m/>
    <x v="1"/>
    <d v="2019-10-17T18:00:00.000"/>
    <s v="Welcome to #ESNchat! _x000a_Please introduce yourself (name, company, role, location, etc.) _x000a_What is a recent personal achievement that you are proud of?"/>
    <m/>
    <m/>
    <x v="1"/>
    <m/>
    <s v="http://pbs.twimg.com/profile_images/648941293436059648/uQRNsx3e_normal.png"/>
    <x v="34"/>
    <s v="https://twitter.com/#!/esnchat/status/1184891829021478912"/>
    <m/>
    <m/>
    <s v="1184891829021478912"/>
    <m/>
    <b v="0"/>
    <n v="0"/>
    <s v=""/>
    <b v="0"/>
    <s v="en"/>
    <m/>
    <s v=""/>
    <b v="0"/>
    <n v="0"/>
    <s v=""/>
    <s v="TweetDeck"/>
    <b v="0"/>
    <s v="1184891829021478912"/>
    <s v="Tweet"/>
    <n v="0"/>
    <n v="0"/>
    <m/>
    <m/>
    <m/>
    <m/>
    <m/>
    <m/>
    <m/>
    <m/>
    <n v="39"/>
    <s v="3"/>
    <s v="3"/>
    <n v="3"/>
    <n v="13.636363636363637"/>
    <n v="0"/>
    <n v="0"/>
    <n v="0"/>
    <n v="0"/>
    <n v="19"/>
    <n v="86.36363636363636"/>
    <n v="22"/>
  </r>
  <r>
    <s v="esnchat"/>
    <s v="esnchat"/>
    <m/>
    <m/>
    <m/>
    <m/>
    <m/>
    <m/>
    <m/>
    <m/>
    <s v="No"/>
    <n v="324"/>
    <m/>
    <m/>
    <x v="1"/>
    <d v="2019-10-17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202"/>
    <s v="https://twitter.com/#!/esnchat/status/1184892329712214016"/>
    <m/>
    <m/>
    <s v="1184892329712214016"/>
    <m/>
    <b v="0"/>
    <n v="0"/>
    <s v=""/>
    <b v="0"/>
    <s v="en"/>
    <m/>
    <s v=""/>
    <b v="0"/>
    <n v="0"/>
    <s v=""/>
    <s v="TweetDeck"/>
    <b v="0"/>
    <s v="1184892329712214016"/>
    <s v="Tweet"/>
    <n v="0"/>
    <n v="0"/>
    <m/>
    <m/>
    <m/>
    <m/>
    <m/>
    <m/>
    <m/>
    <m/>
    <n v="39"/>
    <s v="3"/>
    <s v="3"/>
    <n v="0"/>
    <n v="0"/>
    <n v="0"/>
    <n v="0"/>
    <n v="0"/>
    <n v="0"/>
    <n v="37"/>
    <n v="100"/>
    <n v="37"/>
  </r>
  <r>
    <s v="esnchat"/>
    <s v="esnchat"/>
    <m/>
    <m/>
    <m/>
    <m/>
    <m/>
    <m/>
    <m/>
    <m/>
    <s v="No"/>
    <n v="325"/>
    <m/>
    <m/>
    <x v="1"/>
    <d v="2019-10-17T18:04:00.000"/>
    <s v="Q1 coming quickly... #ESNchat"/>
    <m/>
    <m/>
    <x v="1"/>
    <m/>
    <s v="http://pbs.twimg.com/profile_images/648941293436059648/uQRNsx3e_normal.png"/>
    <x v="203"/>
    <s v="https://twitter.com/#!/esnchat/status/1184892832860884992"/>
    <m/>
    <m/>
    <s v="1184892832860884992"/>
    <m/>
    <b v="0"/>
    <n v="1"/>
    <s v=""/>
    <b v="0"/>
    <s v="en"/>
    <m/>
    <s v=""/>
    <b v="0"/>
    <n v="0"/>
    <s v=""/>
    <s v="TweetDeck"/>
    <b v="0"/>
    <s v="1184892832860884992"/>
    <s v="Tweet"/>
    <n v="0"/>
    <n v="0"/>
    <m/>
    <m/>
    <m/>
    <m/>
    <m/>
    <m/>
    <m/>
    <m/>
    <n v="39"/>
    <s v="3"/>
    <s v="3"/>
    <n v="0"/>
    <n v="0"/>
    <n v="0"/>
    <n v="0"/>
    <n v="0"/>
    <n v="0"/>
    <n v="4"/>
    <n v="100"/>
    <n v="4"/>
  </r>
  <r>
    <s v="esnchat"/>
    <s v="esnchat"/>
    <m/>
    <m/>
    <m/>
    <m/>
    <m/>
    <m/>
    <m/>
    <m/>
    <s v="No"/>
    <n v="326"/>
    <m/>
    <m/>
    <x v="1"/>
    <d v="2019-10-17T18:05:00.000"/>
    <s v="Q1. What are the general categories of #innovation projects in organizations? #ESNchat https://t.co/BY6dUj7dyP"/>
    <m/>
    <m/>
    <x v="47"/>
    <s v="https://pbs.twimg.com/media/EHF24AdWkAIuaYp.jpg"/>
    <s v="https://pbs.twimg.com/media/EHF24AdWkAIuaYp.jpg"/>
    <x v="204"/>
    <s v="https://twitter.com/#!/esnchat/status/1184893084674482176"/>
    <m/>
    <m/>
    <s v="1184893084674482176"/>
    <m/>
    <b v="0"/>
    <n v="0"/>
    <s v=""/>
    <b v="0"/>
    <s v="en"/>
    <m/>
    <s v=""/>
    <b v="0"/>
    <n v="1"/>
    <s v=""/>
    <s v="TweetDeck"/>
    <b v="0"/>
    <s v="1184893084674482176"/>
    <s v="Tweet"/>
    <n v="0"/>
    <n v="0"/>
    <m/>
    <m/>
    <m/>
    <m/>
    <m/>
    <m/>
    <m/>
    <m/>
    <n v="39"/>
    <s v="3"/>
    <s v="3"/>
    <n v="1"/>
    <n v="8.333333333333334"/>
    <n v="0"/>
    <n v="0"/>
    <n v="0"/>
    <n v="0"/>
    <n v="11"/>
    <n v="91.66666666666667"/>
    <n v="12"/>
  </r>
  <r>
    <s v="esnchat"/>
    <s v="esnchat"/>
    <m/>
    <m/>
    <m/>
    <m/>
    <m/>
    <m/>
    <m/>
    <m/>
    <s v="No"/>
    <n v="327"/>
    <m/>
    <m/>
    <x v="1"/>
    <d v="2019-10-17T18:13:00.000"/>
    <s v="Q2, it's time for you! #ESNchat"/>
    <m/>
    <m/>
    <x v="1"/>
    <m/>
    <s v="http://pbs.twimg.com/profile_images/648941293436059648/uQRNsx3e_normal.png"/>
    <x v="205"/>
    <s v="https://twitter.com/#!/esnchat/status/1184895097797787648"/>
    <m/>
    <m/>
    <s v="1184895097797787648"/>
    <m/>
    <b v="0"/>
    <n v="0"/>
    <s v=""/>
    <b v="0"/>
    <s v="en"/>
    <m/>
    <s v=""/>
    <b v="0"/>
    <n v="0"/>
    <s v=""/>
    <s v="TweetDeck"/>
    <b v="0"/>
    <s v="1184895097797787648"/>
    <s v="Tweet"/>
    <n v="0"/>
    <n v="0"/>
    <m/>
    <m/>
    <m/>
    <m/>
    <m/>
    <m/>
    <m/>
    <m/>
    <n v="39"/>
    <s v="3"/>
    <s v="3"/>
    <n v="0"/>
    <n v="0"/>
    <n v="0"/>
    <n v="0"/>
    <n v="0"/>
    <n v="0"/>
    <n v="6"/>
    <n v="100"/>
    <n v="6"/>
  </r>
  <r>
    <s v="esnchat"/>
    <s v="esnchat"/>
    <m/>
    <m/>
    <m/>
    <m/>
    <m/>
    <m/>
    <m/>
    <m/>
    <s v="No"/>
    <n v="328"/>
    <m/>
    <m/>
    <x v="1"/>
    <d v="2019-10-17T18:14:00.000"/>
    <s v="Q2. Who typically seeds or spearheads #innovation efforts? Why? #ESNchat https://t.co/ukaINh3y8z"/>
    <m/>
    <m/>
    <x v="47"/>
    <s v="https://pbs.twimg.com/media/EHF3E7uX0AAZ7v8.jpg"/>
    <s v="https://pbs.twimg.com/media/EHF3E7uX0AAZ7v8.jpg"/>
    <x v="206"/>
    <s v="https://twitter.com/#!/esnchat/status/1184895349443514369"/>
    <m/>
    <m/>
    <s v="1184895349443514369"/>
    <m/>
    <b v="0"/>
    <n v="1"/>
    <s v=""/>
    <b v="0"/>
    <s v="en"/>
    <m/>
    <s v=""/>
    <b v="0"/>
    <n v="1"/>
    <s v=""/>
    <s v="TweetDeck"/>
    <b v="0"/>
    <s v="1184895349443514369"/>
    <s v="Tweet"/>
    <n v="0"/>
    <n v="0"/>
    <m/>
    <m/>
    <m/>
    <m/>
    <m/>
    <m/>
    <m/>
    <m/>
    <n v="39"/>
    <s v="3"/>
    <s v="3"/>
    <n v="1"/>
    <n v="10"/>
    <n v="0"/>
    <n v="0"/>
    <n v="0"/>
    <n v="0"/>
    <n v="9"/>
    <n v="90"/>
    <n v="10"/>
  </r>
  <r>
    <s v="esnchat"/>
    <s v="esnchat"/>
    <m/>
    <m/>
    <m/>
    <m/>
    <m/>
    <m/>
    <m/>
    <m/>
    <s v="No"/>
    <n v="329"/>
    <m/>
    <m/>
    <x v="1"/>
    <d v="2019-10-17T18:22:00.000"/>
    <s v="Q3 is right around the corner... #ESNchat"/>
    <m/>
    <m/>
    <x v="1"/>
    <m/>
    <s v="http://pbs.twimg.com/profile_images/648941293436059648/uQRNsx3e_normal.png"/>
    <x v="207"/>
    <s v="https://twitter.com/#!/esnchat/status/1184897362650513408"/>
    <m/>
    <m/>
    <s v="1184897362650513408"/>
    <m/>
    <b v="0"/>
    <n v="0"/>
    <s v=""/>
    <b v="0"/>
    <s v="en"/>
    <m/>
    <s v=""/>
    <b v="0"/>
    <n v="0"/>
    <s v=""/>
    <s v="TweetDeck"/>
    <b v="0"/>
    <s v="1184897362650513408"/>
    <s v="Tweet"/>
    <n v="0"/>
    <n v="0"/>
    <m/>
    <m/>
    <m/>
    <m/>
    <m/>
    <m/>
    <m/>
    <m/>
    <n v="39"/>
    <s v="3"/>
    <s v="3"/>
    <n v="1"/>
    <n v="14.285714285714286"/>
    <n v="0"/>
    <n v="0"/>
    <n v="0"/>
    <n v="0"/>
    <n v="6"/>
    <n v="85.71428571428571"/>
    <n v="7"/>
  </r>
  <r>
    <s v="esnchat"/>
    <s v="esnchat"/>
    <m/>
    <m/>
    <m/>
    <m/>
    <m/>
    <m/>
    <m/>
    <m/>
    <s v="No"/>
    <n v="330"/>
    <m/>
    <m/>
    <x v="1"/>
    <d v="2019-10-17T18:23:00.000"/>
    <s v="Q3. Why situate #innovation in #ESN? How does this compare to other innovation approaches in your organization? #ESNchat https://t.co/VDRwlVgpyF"/>
    <m/>
    <m/>
    <x v="3"/>
    <s v="https://pbs.twimg.com/media/EHF3RAMXUAEDI8b.jpg"/>
    <s v="https://pbs.twimg.com/media/EHF3RAMXUAEDI8b.jpg"/>
    <x v="208"/>
    <s v="https://twitter.com/#!/esnchat/status/1184897614367612929"/>
    <m/>
    <m/>
    <s v="1184897614367612929"/>
    <m/>
    <b v="0"/>
    <n v="1"/>
    <s v=""/>
    <b v="0"/>
    <s v="en"/>
    <m/>
    <s v=""/>
    <b v="0"/>
    <n v="1"/>
    <s v=""/>
    <s v="TweetDeck"/>
    <b v="0"/>
    <s v="1184897614367612929"/>
    <s v="Tweet"/>
    <n v="0"/>
    <n v="0"/>
    <m/>
    <m/>
    <m/>
    <m/>
    <m/>
    <m/>
    <m/>
    <m/>
    <n v="39"/>
    <s v="3"/>
    <s v="3"/>
    <n v="2"/>
    <n v="11.11111111111111"/>
    <n v="0"/>
    <n v="0"/>
    <n v="0"/>
    <n v="0"/>
    <n v="16"/>
    <n v="88.88888888888889"/>
    <n v="18"/>
  </r>
  <r>
    <s v="esnchat"/>
    <s v="esnchat"/>
    <m/>
    <m/>
    <m/>
    <m/>
    <m/>
    <m/>
    <m/>
    <m/>
    <s v="No"/>
    <n v="331"/>
    <m/>
    <m/>
    <x v="1"/>
    <d v="2019-10-17T18:31:00.000"/>
    <s v="Let's keep moving... Q4 is up in a moment. #ESNchat"/>
    <m/>
    <m/>
    <x v="1"/>
    <m/>
    <s v="http://pbs.twimg.com/profile_images/648941293436059648/uQRNsx3e_normal.png"/>
    <x v="209"/>
    <s v="https://twitter.com/#!/esnchat/status/1184899627813867523"/>
    <m/>
    <m/>
    <s v="1184899627813867523"/>
    <m/>
    <b v="0"/>
    <n v="0"/>
    <s v=""/>
    <b v="0"/>
    <s v="en"/>
    <m/>
    <s v=""/>
    <b v="0"/>
    <n v="0"/>
    <s v=""/>
    <s v="TweetDeck"/>
    <b v="0"/>
    <s v="1184899627813867523"/>
    <s v="Tweet"/>
    <n v="0"/>
    <n v="0"/>
    <m/>
    <m/>
    <m/>
    <m/>
    <m/>
    <m/>
    <m/>
    <m/>
    <n v="39"/>
    <s v="3"/>
    <s v="3"/>
    <n v="0"/>
    <n v="0"/>
    <n v="0"/>
    <n v="0"/>
    <n v="0"/>
    <n v="0"/>
    <n v="10"/>
    <n v="100"/>
    <n v="10"/>
  </r>
  <r>
    <s v="esnchat"/>
    <s v="esnchat"/>
    <m/>
    <m/>
    <m/>
    <m/>
    <m/>
    <m/>
    <m/>
    <m/>
    <s v="No"/>
    <n v="332"/>
    <m/>
    <m/>
    <x v="1"/>
    <d v="2019-10-17T18:32:00.000"/>
    <s v="Q4. What indirect benefits accrue to #ESN communities as they pursue #innovation? #cmgr #ESNchat https://t.co/JGullMRl4F"/>
    <m/>
    <m/>
    <x v="48"/>
    <s v="https://pbs.twimg.com/media/EHF3e6YX0AEqifu.jpg"/>
    <s v="https://pbs.twimg.com/media/EHF3e6YX0AEqifu.jpg"/>
    <x v="210"/>
    <s v="https://twitter.com/#!/esnchat/status/1184899879279190017"/>
    <m/>
    <m/>
    <s v="1184899879279190017"/>
    <m/>
    <b v="0"/>
    <n v="1"/>
    <s v=""/>
    <b v="0"/>
    <s v="en"/>
    <m/>
    <s v=""/>
    <b v="0"/>
    <n v="1"/>
    <s v=""/>
    <s v="TweetDeck"/>
    <b v="0"/>
    <s v="1184899879279190017"/>
    <s v="Tweet"/>
    <n v="0"/>
    <n v="0"/>
    <m/>
    <m/>
    <m/>
    <m/>
    <m/>
    <m/>
    <m/>
    <m/>
    <n v="39"/>
    <s v="3"/>
    <s v="3"/>
    <n v="2"/>
    <n v="14.285714285714286"/>
    <n v="0"/>
    <n v="0"/>
    <n v="0"/>
    <n v="0"/>
    <n v="12"/>
    <n v="85.71428571428571"/>
    <n v="14"/>
  </r>
  <r>
    <s v="esnchat"/>
    <s v="esnchat"/>
    <m/>
    <m/>
    <m/>
    <m/>
    <m/>
    <m/>
    <m/>
    <m/>
    <s v="No"/>
    <n v="333"/>
    <m/>
    <m/>
    <x v="1"/>
    <d v="2019-10-17T18:40:00.000"/>
    <s v="Who's ready for Q5? #ESNchat"/>
    <m/>
    <m/>
    <x v="1"/>
    <m/>
    <s v="http://pbs.twimg.com/profile_images/648941293436059648/uQRNsx3e_normal.png"/>
    <x v="211"/>
    <s v="https://twitter.com/#!/esnchat/status/1184901892586885121"/>
    <m/>
    <m/>
    <s v="1184901892586885121"/>
    <m/>
    <b v="0"/>
    <n v="0"/>
    <s v=""/>
    <b v="0"/>
    <s v="en"/>
    <m/>
    <s v=""/>
    <b v="0"/>
    <n v="0"/>
    <s v=""/>
    <s v="TweetDeck"/>
    <b v="0"/>
    <s v="1184901892586885121"/>
    <s v="Tweet"/>
    <n v="0"/>
    <n v="0"/>
    <m/>
    <m/>
    <m/>
    <m/>
    <m/>
    <m/>
    <m/>
    <m/>
    <n v="39"/>
    <s v="3"/>
    <s v="3"/>
    <n v="1"/>
    <n v="20"/>
    <n v="0"/>
    <n v="0"/>
    <n v="0"/>
    <n v="0"/>
    <n v="4"/>
    <n v="80"/>
    <n v="5"/>
  </r>
  <r>
    <s v="esnchat"/>
    <s v="esnchat"/>
    <m/>
    <m/>
    <m/>
    <m/>
    <m/>
    <m/>
    <m/>
    <m/>
    <s v="No"/>
    <n v="334"/>
    <m/>
    <m/>
    <x v="1"/>
    <d v="2019-10-17T18:41:00.000"/>
    <s v="Q5. How do #community managers best support #innovation initiatives? #ESNchat https://t.co/hyvaQy0EQv"/>
    <m/>
    <m/>
    <x v="21"/>
    <s v="https://pbs.twimg.com/media/EHF3s30X4AImFZH.jpg"/>
    <s v="https://pbs.twimg.com/media/EHF3s30X4AImFZH.jpg"/>
    <x v="212"/>
    <s v="https://twitter.com/#!/esnchat/status/1184902144136138753"/>
    <m/>
    <m/>
    <s v="1184902144136138753"/>
    <m/>
    <b v="0"/>
    <n v="2"/>
    <s v=""/>
    <b v="0"/>
    <s v="en"/>
    <m/>
    <s v=""/>
    <b v="0"/>
    <n v="2"/>
    <s v=""/>
    <s v="TweetDeck"/>
    <b v="0"/>
    <s v="1184902144136138753"/>
    <s v="Tweet"/>
    <n v="0"/>
    <n v="0"/>
    <m/>
    <m/>
    <m/>
    <m/>
    <m/>
    <m/>
    <m/>
    <m/>
    <n v="39"/>
    <s v="3"/>
    <s v="3"/>
    <n v="3"/>
    <n v="30"/>
    <n v="0"/>
    <n v="0"/>
    <n v="0"/>
    <n v="0"/>
    <n v="7"/>
    <n v="70"/>
    <n v="10"/>
  </r>
  <r>
    <s v="esnchat"/>
    <s v="esnchat"/>
    <m/>
    <m/>
    <m/>
    <m/>
    <m/>
    <m/>
    <m/>
    <m/>
    <s v="No"/>
    <n v="335"/>
    <m/>
    <m/>
    <x v="1"/>
    <d v="2019-10-17T18:49:00.000"/>
    <s v="Oh snap! Last Q of the #ESNchat today …"/>
    <m/>
    <m/>
    <x v="1"/>
    <m/>
    <s v="http://pbs.twimg.com/profile_images/648941293436059648/uQRNsx3e_normal.png"/>
    <x v="213"/>
    <s v="https://twitter.com/#!/esnchat/status/1184904157683171329"/>
    <m/>
    <m/>
    <s v="1184904157683171329"/>
    <m/>
    <b v="0"/>
    <n v="0"/>
    <s v=""/>
    <b v="0"/>
    <s v="en"/>
    <m/>
    <s v=""/>
    <b v="0"/>
    <n v="0"/>
    <s v=""/>
    <s v="TweetDeck"/>
    <b v="0"/>
    <s v="1184904157683171329"/>
    <s v="Tweet"/>
    <n v="0"/>
    <n v="0"/>
    <m/>
    <m/>
    <m/>
    <m/>
    <m/>
    <m/>
    <m/>
    <m/>
    <n v="39"/>
    <s v="3"/>
    <s v="3"/>
    <n v="0"/>
    <n v="0"/>
    <n v="0"/>
    <n v="0"/>
    <n v="0"/>
    <n v="0"/>
    <n v="8"/>
    <n v="100"/>
    <n v="8"/>
  </r>
  <r>
    <s v="esnchat"/>
    <s v="esnchat"/>
    <m/>
    <m/>
    <m/>
    <m/>
    <m/>
    <m/>
    <m/>
    <m/>
    <s v="No"/>
    <n v="336"/>
    <m/>
    <m/>
    <x v="1"/>
    <d v="2019-10-17T18:50:00.000"/>
    <s v="Q6. Does network maturity influence #innovation? #ESNchat https://t.co/bNAHptn5nG"/>
    <m/>
    <m/>
    <x v="47"/>
    <s v="https://pbs.twimg.com/media/EHF330AWoAAAlox.jpg"/>
    <s v="https://pbs.twimg.com/media/EHF330AWoAAAlox.jpg"/>
    <x v="214"/>
    <s v="https://twitter.com/#!/esnchat/status/1184904409286791168"/>
    <m/>
    <m/>
    <s v="1184904409286791168"/>
    <m/>
    <b v="0"/>
    <n v="2"/>
    <s v=""/>
    <b v="0"/>
    <s v="en"/>
    <m/>
    <s v=""/>
    <b v="0"/>
    <n v="1"/>
    <s v=""/>
    <s v="TweetDeck"/>
    <b v="0"/>
    <s v="1184904409286791168"/>
    <s v="Tweet"/>
    <n v="0"/>
    <n v="0"/>
    <m/>
    <m/>
    <m/>
    <m/>
    <m/>
    <m/>
    <m/>
    <m/>
    <n v="39"/>
    <s v="3"/>
    <s v="3"/>
    <n v="2"/>
    <n v="28.571428571428573"/>
    <n v="0"/>
    <n v="0"/>
    <n v="0"/>
    <n v="0"/>
    <n v="5"/>
    <n v="71.42857142857143"/>
    <n v="7"/>
  </r>
  <r>
    <s v="esnchat"/>
    <s v="esnchat"/>
    <m/>
    <m/>
    <m/>
    <m/>
    <m/>
    <m/>
    <m/>
    <m/>
    <s v="No"/>
    <n v="337"/>
    <m/>
    <m/>
    <x v="1"/>
    <d v="2019-10-17T18:56:00.000"/>
    <s v="Just a few minutes left to comment on today's #ESNchat topic…"/>
    <m/>
    <m/>
    <x v="1"/>
    <m/>
    <s v="http://pbs.twimg.com/profile_images/648941293436059648/uQRNsx3e_normal.png"/>
    <x v="215"/>
    <s v="https://twitter.com/#!/esnchat/status/1184905919035039744"/>
    <m/>
    <m/>
    <s v="1184905919035039744"/>
    <m/>
    <b v="0"/>
    <n v="1"/>
    <s v=""/>
    <b v="0"/>
    <s v="en"/>
    <m/>
    <s v=""/>
    <b v="0"/>
    <n v="0"/>
    <s v=""/>
    <s v="TweetDeck"/>
    <b v="0"/>
    <s v="1184905919035039744"/>
    <s v="Tweet"/>
    <n v="0"/>
    <n v="0"/>
    <m/>
    <m/>
    <m/>
    <m/>
    <m/>
    <m/>
    <m/>
    <m/>
    <n v="39"/>
    <s v="3"/>
    <s v="3"/>
    <n v="0"/>
    <n v="0"/>
    <n v="0"/>
    <n v="0"/>
    <n v="0"/>
    <n v="0"/>
    <n v="11"/>
    <n v="100"/>
    <n v="11"/>
  </r>
  <r>
    <s v="esnchat"/>
    <s v="esnchat"/>
    <m/>
    <m/>
    <m/>
    <m/>
    <m/>
    <m/>
    <m/>
    <m/>
    <s v="No"/>
    <n v="338"/>
    <m/>
    <m/>
    <x v="1"/>
    <d v="2019-10-17T19:00:00.000"/>
    <s v="That's a wrap for our live session today - thank you for your participation, and continue the discussion online! 🙏🙂 _x000a__x000a_Keep sharing #ESN articles / resources throughout the week, and be sure to tag #ESNchat!"/>
    <m/>
    <m/>
    <x v="27"/>
    <m/>
    <s v="http://pbs.twimg.com/profile_images/648941293436059648/uQRNsx3e_normal.png"/>
    <x v="216"/>
    <s v="https://twitter.com/#!/esnchat/status/1184906926221447168"/>
    <m/>
    <m/>
    <s v="1184906926221447168"/>
    <m/>
    <b v="0"/>
    <n v="2"/>
    <s v=""/>
    <b v="0"/>
    <s v="en"/>
    <m/>
    <s v=""/>
    <b v="0"/>
    <n v="1"/>
    <s v=""/>
    <s v="TweetDeck"/>
    <b v="0"/>
    <s v="1184906926221447168"/>
    <s v="Tweet"/>
    <n v="0"/>
    <n v="0"/>
    <m/>
    <m/>
    <m/>
    <m/>
    <m/>
    <m/>
    <m/>
    <m/>
    <n v="39"/>
    <s v="3"/>
    <s v="3"/>
    <n v="1"/>
    <n v="3.125"/>
    <n v="0"/>
    <n v="0"/>
    <n v="0"/>
    <n v="0"/>
    <n v="31"/>
    <n v="96.875"/>
    <n v="32"/>
  </r>
  <r>
    <s v="cronycle"/>
    <s v="esnchat"/>
    <m/>
    <m/>
    <m/>
    <m/>
    <m/>
    <m/>
    <m/>
    <m/>
    <s v="No"/>
    <n v="339"/>
    <m/>
    <m/>
    <x v="0"/>
    <d v="2019-10-19T08:34:18.000"/>
    <s v="RT @ESNchat: We know #ESNs can help solve problems and surface good ideas, but can they be used to drive #innovation? Let’s discuss this Th…"/>
    <m/>
    <m/>
    <x v="2"/>
    <m/>
    <s v="http://pbs.twimg.com/profile_images/932948713236041728/ypz-uuu-_normal.jpg"/>
    <x v="217"/>
    <s v="https://twitter.com/#!/cronycle/status/1185474239119450112"/>
    <m/>
    <m/>
    <s v="1185474239119450112"/>
    <m/>
    <b v="0"/>
    <n v="0"/>
    <s v=""/>
    <b v="0"/>
    <s v="en"/>
    <m/>
    <s v=""/>
    <b v="0"/>
    <n v="16"/>
    <s v="1183706489531187200"/>
    <s v="Twitter for iPhone"/>
    <b v="0"/>
    <s v="1183706489531187200"/>
    <s v="Tweet"/>
    <n v="0"/>
    <n v="0"/>
    <m/>
    <m/>
    <m/>
    <m/>
    <m/>
    <m/>
    <m/>
    <m/>
    <n v="1"/>
    <s v="3"/>
    <s v="3"/>
    <n v="2"/>
    <n v="7.6923076923076925"/>
    <n v="1"/>
    <n v="3.8461538461538463"/>
    <n v="0"/>
    <n v="0"/>
    <n v="23"/>
    <n v="88.46153846153847"/>
    <n v="26"/>
  </r>
  <r>
    <s v="swoopanalytics"/>
    <s v="tomorrowspope"/>
    <m/>
    <m/>
    <m/>
    <m/>
    <m/>
    <m/>
    <m/>
    <m/>
    <s v="No"/>
    <n v="340"/>
    <m/>
    <m/>
    <x v="0"/>
    <d v="2019-10-15T07:06:27.000"/>
    <s v="@caikjaer &amp;amp; @TomorrowsPope preparing for today's Benchmarking &amp;amp; Measurement In The Real World workshop in London, along with @simplycomm._x000a_Hope you can join us: https://t.co/sqp1zK1eX5_x000a_#employeeengagement #SWOOP #collaboration #ESNChat #hrtechconf #analytics https://t.co/suZCtdvUPW"/>
    <s v="https://www.eventbrite.co.uk/e/benchmarking-measurement-in-the-real-world-tickets-65416970921?aff=efbeventtix&amp;fbclid=IwAR0NPZeIMurtXY4SVZo3KOYcwfqK_qfY9zYHUzj3rFwlBYIwHdp5AwDEpk0"/>
    <s v="co.uk"/>
    <x v="60"/>
    <s v="https://pbs.twimg.com/media/EG5sER6UEAE2PZL.jpg"/>
    <s v="https://pbs.twimg.com/media/EG5sER6UEAE2PZL.jpg"/>
    <x v="218"/>
    <s v="https://twitter.com/#!/swoopanalytics/status/1184002579404976129"/>
    <m/>
    <m/>
    <s v="1184002579404976129"/>
    <m/>
    <b v="0"/>
    <n v="2"/>
    <s v="165254467"/>
    <b v="0"/>
    <s v="en"/>
    <m/>
    <s v=""/>
    <b v="0"/>
    <n v="0"/>
    <s v=""/>
    <s v="Twitter Web App"/>
    <b v="0"/>
    <s v="1184002579404976129"/>
    <s v="Tweet"/>
    <n v="0"/>
    <n v="0"/>
    <m/>
    <m/>
    <m/>
    <m/>
    <m/>
    <m/>
    <m/>
    <m/>
    <n v="1"/>
    <s v="4"/>
    <s v="4"/>
    <m/>
    <m/>
    <m/>
    <m/>
    <m/>
    <m/>
    <m/>
    <m/>
    <m/>
  </r>
  <r>
    <s v="jeffkross"/>
    <s v="microsoftteams"/>
    <m/>
    <m/>
    <m/>
    <m/>
    <m/>
    <m/>
    <m/>
    <m/>
    <s v="No"/>
    <n v="341"/>
    <m/>
    <m/>
    <x v="0"/>
    <d v="2019-10-17T18:02:07.000"/>
    <s v="I want to see my #cmgr and #ESNchat tribe in Chicago Nov. 14, 1-4pm for a FREE Swoop Chat meetup. Learn more &amp;amp; register at https://t.co/8L5Wd6tYf2. @SWOOPAnalytics has amazing metrics for @Yammer, @MicrosoftTeams and @WorkplacebyFB. Hear from SWOOP &amp;amp; some customers &amp;amp; chat!"/>
    <s v="https://www.eventbrite.com.au/e/swoop-chat-chicago-2019-tickets-70227258621"/>
    <s v="com.au"/>
    <x v="39"/>
    <m/>
    <s v="http://pbs.twimg.com/profile_images/1175497411239845888/YnIUidd8_normal.jpg"/>
    <x v="219"/>
    <s v="https://twitter.com/#!/jeffkross/status/1184892358573395968"/>
    <m/>
    <m/>
    <s v="1184892358573395968"/>
    <m/>
    <b v="0"/>
    <n v="7"/>
    <s v=""/>
    <b v="0"/>
    <s v="en"/>
    <m/>
    <s v=""/>
    <b v="0"/>
    <n v="3"/>
    <s v=""/>
    <s v="TweetDeck"/>
    <b v="0"/>
    <s v="1184892358573395968"/>
    <s v="Tweet"/>
    <n v="0"/>
    <n v="0"/>
    <m/>
    <m/>
    <m/>
    <m/>
    <m/>
    <m/>
    <m/>
    <m/>
    <n v="1"/>
    <s v="2"/>
    <s v="4"/>
    <m/>
    <m/>
    <m/>
    <m/>
    <m/>
    <m/>
    <m/>
    <m/>
    <m/>
  </r>
  <r>
    <s v="swoopanalytics"/>
    <s v="microsoftteams"/>
    <m/>
    <m/>
    <m/>
    <m/>
    <m/>
    <m/>
    <m/>
    <m/>
    <s v="No"/>
    <n v="342"/>
    <m/>
    <m/>
    <x v="0"/>
    <d v="2019-10-17T21:52:59.000"/>
    <s v="@JeffKRoss @Yammer @MicrosoftTeams @WorkplacebyFB Thanks so much for sharing @JeffKRoss! We'd love to see the #cmgr &amp;amp; #ESNchat crew in Chicago. We're also launching SWOOP's 2019 benchmarking report in #Yammer networks at #SWOOPChat so you'll be the first in the world to access it."/>
    <m/>
    <m/>
    <x v="61"/>
    <m/>
    <s v="http://pbs.twimg.com/profile_images/925907541522911237/XTsze1Br_normal.jpg"/>
    <x v="220"/>
    <s v="https://twitter.com/#!/swoopanalytics/status/1184950460576194565"/>
    <m/>
    <m/>
    <s v="1184950460576194565"/>
    <s v="1184892358573395968"/>
    <b v="0"/>
    <n v="2"/>
    <s v="21363868"/>
    <b v="0"/>
    <s v="en"/>
    <m/>
    <s v=""/>
    <b v="0"/>
    <n v="0"/>
    <s v=""/>
    <s v="Twitter Web App"/>
    <b v="0"/>
    <s v="1184892358573395968"/>
    <s v="Tweet"/>
    <n v="0"/>
    <n v="0"/>
    <m/>
    <m/>
    <m/>
    <m/>
    <m/>
    <m/>
    <m/>
    <m/>
    <n v="1"/>
    <s v="4"/>
    <s v="4"/>
    <m/>
    <m/>
    <m/>
    <m/>
    <m/>
    <m/>
    <m/>
    <m/>
    <m/>
  </r>
  <r>
    <s v="nfgoetz"/>
    <s v="workplacebyfb"/>
    <m/>
    <m/>
    <m/>
    <m/>
    <m/>
    <m/>
    <m/>
    <m/>
    <s v="No"/>
    <n v="345"/>
    <m/>
    <m/>
    <x v="0"/>
    <d v="2019-10-21T08:22:07.000"/>
    <s v="RT @SWOOPAnalytics: Learn how @Nestle rolled out @WorkplacebyFB to more than 200,000 employees &amp;amp; how data from @SWOOPAnalytics is a vital k…"/>
    <m/>
    <m/>
    <x v="4"/>
    <m/>
    <s v="http://pbs.twimg.com/profile_images/466500761359503360/tz9q3b2J_normal.jpeg"/>
    <x v="221"/>
    <s v="https://twitter.com/#!/nfgoetz/status/1186195948290084864"/>
    <m/>
    <m/>
    <s v="1186195948290084864"/>
    <m/>
    <b v="0"/>
    <n v="0"/>
    <s v=""/>
    <b v="0"/>
    <s v="en"/>
    <m/>
    <s v=""/>
    <b v="0"/>
    <n v="4"/>
    <s v="1186088283299696642"/>
    <s v="Twitter for iPhone"/>
    <b v="0"/>
    <s v="1186088283299696642"/>
    <s v="Tweet"/>
    <n v="0"/>
    <n v="0"/>
    <m/>
    <m/>
    <m/>
    <m/>
    <m/>
    <m/>
    <m/>
    <m/>
    <n v="1"/>
    <s v="4"/>
    <s v="4"/>
    <m/>
    <m/>
    <m/>
    <m/>
    <m/>
    <m/>
    <m/>
    <m/>
    <m/>
  </r>
  <r>
    <s v="swoopanalytics"/>
    <s v="jeffkross"/>
    <m/>
    <m/>
    <m/>
    <m/>
    <m/>
    <m/>
    <m/>
    <m/>
    <s v="Yes"/>
    <n v="351"/>
    <m/>
    <m/>
    <x v="0"/>
    <d v="2019-10-17T21:53:06.000"/>
    <s v="RT @JeffKRoss: I want to see my #cmgr and #ESNchat tribe in Chicago Nov. 14, 1-4pm for a FREE Swoop Chat meetup. Learn more &amp;amp; register at h…"/>
    <m/>
    <m/>
    <x v="39"/>
    <m/>
    <s v="http://pbs.twimg.com/profile_images/925907541522911237/XTsze1Br_normal.jpg"/>
    <x v="222"/>
    <s v="https://twitter.com/#!/swoopanalytics/status/1184950489294630912"/>
    <m/>
    <m/>
    <s v="1184950489294630912"/>
    <m/>
    <b v="0"/>
    <n v="0"/>
    <s v=""/>
    <b v="0"/>
    <s v="en"/>
    <m/>
    <s v=""/>
    <b v="0"/>
    <n v="3"/>
    <s v="1184892358573395968"/>
    <s v="Twitter Web App"/>
    <b v="0"/>
    <s v="1184892358573395968"/>
    <s v="Tweet"/>
    <n v="0"/>
    <n v="0"/>
    <m/>
    <m/>
    <m/>
    <m/>
    <m/>
    <m/>
    <m/>
    <m/>
    <n v="1"/>
    <s v="4"/>
    <s v="2"/>
    <n v="1"/>
    <n v="3.4482758620689653"/>
    <n v="0"/>
    <n v="0"/>
    <n v="0"/>
    <n v="0"/>
    <n v="28"/>
    <n v="96.55172413793103"/>
    <n v="29"/>
  </r>
  <r>
    <s v="caikjaer"/>
    <s v="jeffkross"/>
    <m/>
    <m/>
    <m/>
    <m/>
    <m/>
    <m/>
    <m/>
    <m/>
    <s v="No"/>
    <n v="352"/>
    <m/>
    <m/>
    <x v="0"/>
    <d v="2019-10-18T17:03:52.000"/>
    <s v="RT @JeffKRoss: I want to see my #cmgr and #ESNchat tribe in Chicago Nov. 14, 1-4pm for a FREE Swoop Chat meetup. Learn more &amp;amp; register at h…"/>
    <m/>
    <m/>
    <x v="39"/>
    <m/>
    <s v="http://pbs.twimg.com/profile_images/1043406771107385345/6eOi0CAb_normal.jpg"/>
    <x v="223"/>
    <s v="https://twitter.com/#!/caikjaer/status/1185240090278273026"/>
    <m/>
    <m/>
    <s v="1185240090278273026"/>
    <m/>
    <b v="0"/>
    <n v="0"/>
    <s v=""/>
    <b v="0"/>
    <s v="en"/>
    <m/>
    <s v=""/>
    <b v="0"/>
    <n v="4"/>
    <s v="1184892358573395968"/>
    <s v="Twitter for iPhone"/>
    <b v="0"/>
    <s v="1184892358573395968"/>
    <s v="Tweet"/>
    <n v="0"/>
    <n v="0"/>
    <m/>
    <m/>
    <m/>
    <m/>
    <m/>
    <m/>
    <m/>
    <m/>
    <n v="1"/>
    <s v="4"/>
    <s v="2"/>
    <n v="1"/>
    <n v="3.4482758620689653"/>
    <n v="0"/>
    <n v="0"/>
    <n v="0"/>
    <n v="0"/>
    <n v="28"/>
    <n v="96.55172413793103"/>
    <n v="29"/>
  </r>
  <r>
    <s v="caikjaer"/>
    <s v="workplacebyfb"/>
    <m/>
    <m/>
    <m/>
    <m/>
    <m/>
    <m/>
    <m/>
    <m/>
    <s v="No"/>
    <n v="354"/>
    <m/>
    <m/>
    <x v="0"/>
    <d v="2019-10-21T08:48:17.000"/>
    <s v="RT @SWOOPAnalytics: Learn how @Nestle rolled out @WorkplacebyFB to more than 200,000 employees &amp;amp; how data from @SWOOPAnalytics is a vital k…"/>
    <m/>
    <m/>
    <x v="4"/>
    <m/>
    <s v="http://pbs.twimg.com/profile_images/1043406771107385345/6eOi0CAb_normal.jpg"/>
    <x v="224"/>
    <s v="https://twitter.com/#!/caikjaer/status/1186202535771557888"/>
    <m/>
    <m/>
    <s v="1186202535771557888"/>
    <m/>
    <b v="0"/>
    <n v="0"/>
    <s v=""/>
    <b v="0"/>
    <s v="en"/>
    <m/>
    <s v=""/>
    <b v="0"/>
    <n v="4"/>
    <s v="1186088283299696642"/>
    <s v="Twitter for iPhone"/>
    <b v="0"/>
    <s v="1186088283299696642"/>
    <s v="Tweet"/>
    <n v="0"/>
    <n v="0"/>
    <m/>
    <m/>
    <m/>
    <m/>
    <m/>
    <m/>
    <m/>
    <m/>
    <n v="1"/>
    <s v="4"/>
    <s v="4"/>
    <m/>
    <m/>
    <m/>
    <m/>
    <m/>
    <m/>
    <m/>
    <m/>
    <m/>
  </r>
  <r>
    <s v="swoopanalytics"/>
    <s v="simplycomm"/>
    <m/>
    <m/>
    <m/>
    <m/>
    <m/>
    <m/>
    <m/>
    <m/>
    <s v="Yes"/>
    <n v="358"/>
    <m/>
    <m/>
    <x v="0"/>
    <d v="2019-10-21T01:14:17.000"/>
    <s v="Learn how @Nestle rolled out @WorkplacebyFB to more than 200,000 employees &amp;amp; how data from @SWOOPAnalytics is a vital key in keeping employees engaged._x000a_Hear more at @simplycomm's smile event in London on Monday, Nov 18._x000a_https://t.co/zWWqhSTA4A_x000a_#SWOOP #employeeengagement #ESNChat"/>
    <s v="https://simply-communicate.com/nestle-connects-210000-employees-with-workplace-by-facebook/"/>
    <s v="simply-communicate.com"/>
    <x v="62"/>
    <m/>
    <s v="http://pbs.twimg.com/profile_images/925907541522911237/XTsze1Br_normal.jpg"/>
    <x v="225"/>
    <s v="https://twitter.com/#!/swoopanalytics/status/1186088283299696642"/>
    <m/>
    <m/>
    <s v="1186088283299696642"/>
    <m/>
    <b v="0"/>
    <n v="4"/>
    <s v=""/>
    <b v="0"/>
    <s v="en"/>
    <m/>
    <s v=""/>
    <b v="0"/>
    <n v="4"/>
    <s v=""/>
    <s v="Twitter Web App"/>
    <b v="0"/>
    <s v="1186088283299696642"/>
    <s v="Tweet"/>
    <n v="0"/>
    <n v="0"/>
    <m/>
    <m/>
    <m/>
    <m/>
    <m/>
    <m/>
    <m/>
    <m/>
    <n v="2"/>
    <s v="4"/>
    <s v="4"/>
    <n v="1"/>
    <n v="2.5"/>
    <n v="0"/>
    <n v="0"/>
    <n v="0"/>
    <n v="0"/>
    <n v="39"/>
    <n v="97.5"/>
    <n v="40"/>
  </r>
  <r>
    <s v="simplycomm"/>
    <s v="workplacebyfb"/>
    <m/>
    <m/>
    <m/>
    <m/>
    <m/>
    <m/>
    <m/>
    <m/>
    <s v="No"/>
    <n v="359"/>
    <m/>
    <m/>
    <x v="0"/>
    <d v="2019-10-21T09:21:52.000"/>
    <s v="RT @SWOOPAnalytics: Learn how @Nestle rolled out @WorkplacebyFB to more than 200,000 employees &amp;amp; how data from @SWOOPAnalytics is a vital k…"/>
    <m/>
    <m/>
    <x v="4"/>
    <m/>
    <s v="http://pbs.twimg.com/profile_images/972062363976458240/QDoIUGlf_normal.jpg"/>
    <x v="226"/>
    <s v="https://twitter.com/#!/simplycomm/status/1186210985612320769"/>
    <m/>
    <m/>
    <s v="1186210985612320769"/>
    <m/>
    <b v="0"/>
    <n v="0"/>
    <s v=""/>
    <b v="0"/>
    <s v="en"/>
    <m/>
    <s v=""/>
    <b v="0"/>
    <n v="4"/>
    <s v="1186088283299696642"/>
    <s v="Twitter Web App"/>
    <b v="0"/>
    <s v="1186088283299696642"/>
    <s v="Tweet"/>
    <n v="0"/>
    <n v="0"/>
    <m/>
    <m/>
    <m/>
    <m/>
    <m/>
    <m/>
    <m/>
    <m/>
    <n v="1"/>
    <s v="4"/>
    <s v="4"/>
    <m/>
    <m/>
    <m/>
    <m/>
    <m/>
    <m/>
    <m/>
    <m/>
    <m/>
  </r>
  <r>
    <s v="peterstaal"/>
    <s v="workplacebyfb"/>
    <m/>
    <m/>
    <m/>
    <m/>
    <m/>
    <m/>
    <m/>
    <m/>
    <s v="No"/>
    <n v="364"/>
    <m/>
    <m/>
    <x v="0"/>
    <d v="2019-10-21T10:13:51.000"/>
    <s v="RT @SWOOPAnalytics: Learn how @Nestle rolled out @WorkplacebyFB to more than 200,000 employees &amp;amp; how data from @SWOOPAnalytics is a vital k…"/>
    <m/>
    <m/>
    <x v="4"/>
    <m/>
    <s v="http://pbs.twimg.com/profile_images/3119861225/5ad23eba8b7647403ee993ea81abc67e_normal.jpeg"/>
    <x v="227"/>
    <s v="https://twitter.com/#!/peterstaal/status/1186224067852095489"/>
    <m/>
    <m/>
    <s v="1186224067852095489"/>
    <m/>
    <b v="0"/>
    <n v="0"/>
    <s v=""/>
    <b v="0"/>
    <s v="en"/>
    <m/>
    <s v=""/>
    <b v="0"/>
    <n v="4"/>
    <s v="1186088283299696642"/>
    <s v="Twitter for iPhone"/>
    <b v="0"/>
    <s v="118608828329969664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1">
    <i>
      <x v="1"/>
    </i>
    <i r="1">
      <x v="10"/>
    </i>
    <i r="2">
      <x v="281"/>
    </i>
    <i r="3">
      <x v="22"/>
    </i>
    <i r="2">
      <x v="282"/>
    </i>
    <i r="3">
      <x v="5"/>
    </i>
    <i r="3">
      <x v="12"/>
    </i>
    <i r="3">
      <x v="13"/>
    </i>
    <i r="2">
      <x v="283"/>
    </i>
    <i r="3">
      <x v="12"/>
    </i>
    <i r="3">
      <x v="15"/>
    </i>
    <i r="3">
      <x v="16"/>
    </i>
    <i r="2">
      <x v="284"/>
    </i>
    <i r="3">
      <x v="15"/>
    </i>
    <i r="3">
      <x v="17"/>
    </i>
    <i r="3">
      <x v="18"/>
    </i>
    <i r="3">
      <x v="19"/>
    </i>
    <i r="3">
      <x v="20"/>
    </i>
    <i r="3">
      <x v="21"/>
    </i>
    <i r="2">
      <x v="285"/>
    </i>
    <i r="3">
      <x v="3"/>
    </i>
    <i r="3">
      <x v="4"/>
    </i>
    <i r="3">
      <x v="7"/>
    </i>
    <i r="3">
      <x v="8"/>
    </i>
    <i r="3">
      <x v="18"/>
    </i>
    <i r="3">
      <x v="20"/>
    </i>
    <i r="2">
      <x v="286"/>
    </i>
    <i r="3">
      <x v="13"/>
    </i>
    <i r="3">
      <x v="14"/>
    </i>
    <i r="2">
      <x v="288"/>
    </i>
    <i r="3">
      <x v="12"/>
    </i>
    <i r="3">
      <x v="13"/>
    </i>
    <i r="3">
      <x v="17"/>
    </i>
    <i r="3">
      <x v="20"/>
    </i>
    <i r="3">
      <x v="22"/>
    </i>
    <i r="2">
      <x v="289"/>
    </i>
    <i r="3">
      <x v="1"/>
    </i>
    <i r="3">
      <x v="4"/>
    </i>
    <i r="3">
      <x v="7"/>
    </i>
    <i r="3">
      <x v="8"/>
    </i>
    <i r="3">
      <x v="9"/>
    </i>
    <i r="3">
      <x v="16"/>
    </i>
    <i r="3">
      <x v="19"/>
    </i>
    <i r="3">
      <x v="22"/>
    </i>
    <i r="2">
      <x v="290"/>
    </i>
    <i r="3">
      <x v="16"/>
    </i>
    <i r="3">
      <x v="17"/>
    </i>
    <i r="3">
      <x v="19"/>
    </i>
    <i r="3">
      <x v="20"/>
    </i>
    <i r="2">
      <x v="291"/>
    </i>
    <i r="3">
      <x v="15"/>
    </i>
    <i r="3">
      <x v="16"/>
    </i>
    <i r="3">
      <x v="17"/>
    </i>
    <i r="3">
      <x v="18"/>
    </i>
    <i r="3">
      <x v="19"/>
    </i>
    <i r="3">
      <x v="20"/>
    </i>
    <i r="3">
      <x v="22"/>
    </i>
    <i r="3">
      <x v="23"/>
    </i>
    <i r="2">
      <x v="292"/>
    </i>
    <i r="3">
      <x v="2"/>
    </i>
    <i r="3">
      <x v="18"/>
    </i>
    <i r="3">
      <x v="19"/>
    </i>
    <i r="2">
      <x v="293"/>
    </i>
    <i r="3">
      <x v="5"/>
    </i>
    <i r="3">
      <x v="9"/>
    </i>
    <i r="2">
      <x v="295"/>
    </i>
    <i r="3">
      <x v="2"/>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3">
        <i x="23" s="1"/>
        <i x="22" s="1"/>
        <i x="40" s="1"/>
        <i x="28" s="1"/>
        <i x="26" s="1"/>
        <i x="39" s="1"/>
        <i x="61" s="1"/>
        <i x="37" s="1"/>
        <i x="35" s="1"/>
        <i x="15" s="1"/>
        <i x="13" s="1"/>
        <i x="20" s="1"/>
        <i x="8" s="1"/>
        <i x="7" s="1"/>
        <i x="21" s="1"/>
        <i x="57" s="1"/>
        <i x="14" s="1"/>
        <i x="11" s="1"/>
        <i x="60" s="1"/>
        <i x="0" s="1"/>
        <i x="25" s="1"/>
        <i x="42" s="1"/>
        <i x="41" s="1"/>
        <i x="32" s="1"/>
        <i x="31" s="1"/>
        <i x="27" s="1"/>
        <i x="5" s="1"/>
        <i x="44" s="1"/>
        <i x="48" s="1"/>
        <i x="43" s="1"/>
        <i x="1" s="1"/>
        <i x="24" s="1"/>
        <i x="56" s="1"/>
        <i x="19" s="1"/>
        <i x="49" s="1"/>
        <i x="17" s="1"/>
        <i x="55" s="1"/>
        <i x="16" s="1"/>
        <i x="59" s="1"/>
        <i x="18" s="1"/>
        <i x="45" s="1"/>
        <i x="46" s="1"/>
        <i x="29" s="1"/>
        <i x="54" s="1"/>
        <i x="51" s="1"/>
        <i x="2" s="1"/>
        <i x="58" s="1"/>
        <i x="52" s="1"/>
        <i x="3" s="1"/>
        <i x="47" s="1"/>
        <i x="30" s="1"/>
        <i x="50" s="1"/>
        <i x="38" s="1"/>
        <i x="33" s="1"/>
        <i x="62" s="1"/>
        <i x="12" s="1"/>
        <i x="36" s="1"/>
        <i x="6" s="1"/>
        <i x="53" s="1"/>
        <i x="34" s="1"/>
        <i x="10"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67" totalsRowShown="0" headerRowDxfId="432" dataDxfId="431">
  <autoFilter ref="A2:BL36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76" totalsRowShown="0" headerRowDxfId="202" dataDxfId="201">
  <autoFilter ref="A66:N7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N89" totalsRowShown="0" headerRowDxfId="199" dataDxfId="198">
  <autoFilter ref="A79:N8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N102" totalsRowShown="0" headerRowDxfId="168" dataDxfId="167">
  <autoFilter ref="A92:N10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53" totalsRowShown="0" headerRowDxfId="141" dataDxfId="140">
  <autoFilter ref="A1:G115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6" totalsRowShown="0" headerRowDxfId="379" dataDxfId="378">
  <autoFilter ref="A2:BS66"/>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58" totalsRowShown="0" headerRowDxfId="132" dataDxfId="131">
  <autoFilter ref="A1:L95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4" totalsRowShown="0" headerRowDxfId="64" dataDxfId="63">
  <autoFilter ref="A2:BL2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33" dataDxfId="332">
  <autoFilter ref="A1:C65"/>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36d1dfe4-b885-4478-bf6f-5e0ff875c4c8" TargetMode="External" /><Relationship Id="rId2" Type="http://schemas.openxmlformats.org/officeDocument/2006/relationships/hyperlink" Target="https://twitter.com/ESNchat/status/1183706489531187200" TargetMode="External" /><Relationship Id="rId3" Type="http://schemas.openxmlformats.org/officeDocument/2006/relationships/hyperlink" Target="https://mailchi.mp/gapingvoid/maybe-too-mammoth" TargetMode="External" /><Relationship Id="rId4" Type="http://schemas.openxmlformats.org/officeDocument/2006/relationships/hyperlink" Target="https://mailchi.mp/gapingvoid/maybe-too-mammoth" TargetMode="External" /><Relationship Id="rId5" Type="http://schemas.openxmlformats.org/officeDocument/2006/relationships/hyperlink" Target="https://twitter.com/ESNchat/status/1183706489531187200" TargetMode="External" /><Relationship Id="rId6" Type="http://schemas.openxmlformats.org/officeDocument/2006/relationships/hyperlink" Target="https://wakelet.com/wake/36d1dfe4-b885-4478-bf6f-5e0ff875c4c8" TargetMode="External" /><Relationship Id="rId7" Type="http://schemas.openxmlformats.org/officeDocument/2006/relationships/hyperlink" Target="https://twitter.com/JenniferCreinin/status/1181320085736173569" TargetMode="External" /><Relationship Id="rId8" Type="http://schemas.openxmlformats.org/officeDocument/2006/relationships/hyperlink" Target="https://wakelet.com/wake/b0d3683d-c7b6-4e6c-a3d0-70c02905ed6d" TargetMode="External" /><Relationship Id="rId9" Type="http://schemas.openxmlformats.org/officeDocument/2006/relationships/hyperlink" Target="https://wakelet.com/wake/b0d3683d-c7b6-4e6c-a3d0-70c02905ed6d" TargetMode="External" /><Relationship Id="rId10" Type="http://schemas.openxmlformats.org/officeDocument/2006/relationships/hyperlink" Target="https://wakelet.com/wake/b0d3683d-c7b6-4e6c-a3d0-70c02905ed6d" TargetMode="External" /><Relationship Id="rId11" Type="http://schemas.openxmlformats.org/officeDocument/2006/relationships/hyperlink" Target="https://wakelet.com/wake/b0d3683d-c7b6-4e6c-a3d0-70c02905ed6d" TargetMode="External" /><Relationship Id="rId12" Type="http://schemas.openxmlformats.org/officeDocument/2006/relationships/hyperlink" Target="https://wakelet.com/wake/b0d3683d-c7b6-4e6c-a3d0-70c02905ed6d" TargetMode="External" /><Relationship Id="rId13" Type="http://schemas.openxmlformats.org/officeDocument/2006/relationships/hyperlink" Target="https://wakelet.com/wake/b0d3683d-c7b6-4e6c-a3d0-70c02905ed6d" TargetMode="External" /><Relationship Id="rId14" Type="http://schemas.openxmlformats.org/officeDocument/2006/relationships/hyperlink" Target="https://wakelet.com/wake/b0d3683d-c7b6-4e6c-a3d0-70c02905ed6d" TargetMode="External" /><Relationship Id="rId15" Type="http://schemas.openxmlformats.org/officeDocument/2006/relationships/hyperlink" Target="https://wakelet.com/wake/b0d3683d-c7b6-4e6c-a3d0-70c02905ed6d" TargetMode="External" /><Relationship Id="rId16" Type="http://schemas.openxmlformats.org/officeDocument/2006/relationships/hyperlink" Target="https://wakelet.com/wake/b0d3683d-c7b6-4e6c-a3d0-70c02905ed6d" TargetMode="External" /><Relationship Id="rId17" Type="http://schemas.openxmlformats.org/officeDocument/2006/relationships/hyperlink" Target="https://wakelet.com/wake/36d1dfe4-b885-4478-bf6f-5e0ff875c4c8" TargetMode="External" /><Relationship Id="rId18" Type="http://schemas.openxmlformats.org/officeDocument/2006/relationships/hyperlink" Target="https://wakelet.com/wake/36d1dfe4-b885-4478-bf6f-5e0ff875c4c8" TargetMode="External" /><Relationship Id="rId19" Type="http://schemas.openxmlformats.org/officeDocument/2006/relationships/hyperlink" Target="https://wakelet.com/wake/36d1dfe4-b885-4478-bf6f-5e0ff875c4c8" TargetMode="External" /><Relationship Id="rId20" Type="http://schemas.openxmlformats.org/officeDocument/2006/relationships/hyperlink" Target="https://wakelet.com/wake/36d1dfe4-b885-4478-bf6f-5e0ff875c4c8" TargetMode="External" /><Relationship Id="rId21" Type="http://schemas.openxmlformats.org/officeDocument/2006/relationships/hyperlink" Target="https://wakelet.com/wake/36d1dfe4-b885-4478-bf6f-5e0ff875c4c8" TargetMode="External" /><Relationship Id="rId22" Type="http://schemas.openxmlformats.org/officeDocument/2006/relationships/hyperlink" Target="https://wakelet.com/wake/36d1dfe4-b885-4478-bf6f-5e0ff875c4c8" TargetMode="External" /><Relationship Id="rId23" Type="http://schemas.openxmlformats.org/officeDocument/2006/relationships/hyperlink" Target="https://wakelet.com/wake/36d1dfe4-b885-4478-bf6f-5e0ff875c4c8" TargetMode="External" /><Relationship Id="rId24" Type="http://schemas.openxmlformats.org/officeDocument/2006/relationships/hyperlink" Target="https://wakelet.com/wake/36d1dfe4-b885-4478-bf6f-5e0ff875c4c8" TargetMode="External" /><Relationship Id="rId25" Type="http://schemas.openxmlformats.org/officeDocument/2006/relationships/hyperlink" Target="https://twitter.com/ESNchat/status/1183706489531187200" TargetMode="External" /><Relationship Id="rId26" Type="http://schemas.openxmlformats.org/officeDocument/2006/relationships/hyperlink" Target="https://sloanreview.mit.edu/article/collaborate-smarter-not-harder/" TargetMode="External" /><Relationship Id="rId27" Type="http://schemas.openxmlformats.org/officeDocument/2006/relationships/hyperlink" Target="https://wakelet.com/wake/b0d3683d-c7b6-4e6c-a3d0-70c02905ed6d" TargetMode="External" /><Relationship Id="rId28" Type="http://schemas.openxmlformats.org/officeDocument/2006/relationships/hyperlink" Target="https://wakelet.com/wake/b0d3683d-c7b6-4e6c-a3d0-70c02905ed6d" TargetMode="External" /><Relationship Id="rId29" Type="http://schemas.openxmlformats.org/officeDocument/2006/relationships/hyperlink" Target="https://wakelet.com/wake/36d1dfe4-b885-4478-bf6f-5e0ff875c4c8?utm_medium=social&amp;utm_source=linkedin.company&amp;utm_campaign=postfity&amp;utm_content=postfityd5d72" TargetMode="External" /><Relationship Id="rId30" Type="http://schemas.openxmlformats.org/officeDocument/2006/relationships/hyperlink" Target="https://wakelet.com/wake/36d1dfe4-b885-4478-bf6f-5e0ff875c4c8?utm_medium=social&amp;utm_source=linkedin.company&amp;utm_campaign=postfity&amp;utm_content=postfityd5d72" TargetMode="External" /><Relationship Id="rId31" Type="http://schemas.openxmlformats.org/officeDocument/2006/relationships/hyperlink" Target="https://twitter.com/Dennis_Pearce/status/1184898663753179137" TargetMode="External" /><Relationship Id="rId32" Type="http://schemas.openxmlformats.org/officeDocument/2006/relationships/hyperlink" Target="https://photos.google.com/share/AF1QipMq-XMNYsPOlcyTc0xoOGUut_r1Ufuey5wXx0S5hafLNux3EwnVj_nIPquZXtw6kQ?key=WWxzdHJVMWhPY0lqMXNzRy1pc0IwX3RYSTZ6NTJR" TargetMode="External" /><Relationship Id="rId33" Type="http://schemas.openxmlformats.org/officeDocument/2006/relationships/hyperlink" Target="https://wakelet.com/wake/7b32b2cf-b99e-41f8-bf37-3d6852f572f4" TargetMode="External" /><Relationship Id="rId34" Type="http://schemas.openxmlformats.org/officeDocument/2006/relationships/hyperlink" Target="https://photos.google.com/share/AF1QipMq-XMNYsPOlcyTc0xoOGUut_r1Ufuey5wXx0S5hafLNux3EwnVj_nIPquZXtw6kQ?key=WWxzdHJVMWhPY0lqMXNzRy1pc0IwX3RYSTZ6NTJR" TargetMode="External" /><Relationship Id="rId35" Type="http://schemas.openxmlformats.org/officeDocument/2006/relationships/hyperlink" Target="https://jeffrossblog.com/2015/09/28/want-an-esn-playbook-here-is-ours/" TargetMode="External" /><Relationship Id="rId36" Type="http://schemas.openxmlformats.org/officeDocument/2006/relationships/hyperlink" Target="https://docs.microsoft.com/en-us/dynamics365/sales-enterprise/manage-playbook-templates" TargetMode="External" /><Relationship Id="rId37" Type="http://schemas.openxmlformats.org/officeDocument/2006/relationships/hyperlink" Target="https://twitter.com/ESNchat/status/1181342035065765888" TargetMode="External" /><Relationship Id="rId38" Type="http://schemas.openxmlformats.org/officeDocument/2006/relationships/hyperlink" Target="https://twitter.com/Nachrichten_muc/status/1181602667560353792?s=20" TargetMode="External" /><Relationship Id="rId39" Type="http://schemas.openxmlformats.org/officeDocument/2006/relationships/hyperlink" Target="https://twitter.com/ESNchat/status/1182358634329587712" TargetMode="External" /><Relationship Id="rId40" Type="http://schemas.openxmlformats.org/officeDocument/2006/relationships/hyperlink" Target="https://twitter.com/ESNchat/status/1182360899287502849" TargetMode="External" /><Relationship Id="rId41" Type="http://schemas.openxmlformats.org/officeDocument/2006/relationships/hyperlink" Target="https://twitter.com/ESNchat/status/1182363164366778370" TargetMode="External" /><Relationship Id="rId42" Type="http://schemas.openxmlformats.org/officeDocument/2006/relationships/hyperlink" Target="https://twitter.com/ESNchat/status/1182365429156597760" TargetMode="External" /><Relationship Id="rId43" Type="http://schemas.openxmlformats.org/officeDocument/2006/relationships/hyperlink" Target="https://jeffrossblog.com/2015/09/28/want-an-esn-playbook-here-is-ours/" TargetMode="External" /><Relationship Id="rId44" Type="http://schemas.openxmlformats.org/officeDocument/2006/relationships/hyperlink" Target="https://jeffrossblog.com/2015/09/28/want-an-esn-playbook-here-is-ours/" TargetMode="External" /><Relationship Id="rId45" Type="http://schemas.openxmlformats.org/officeDocument/2006/relationships/hyperlink" Target="http://www.pewinternet.org/2014/02/20/mapping-twitter-topic-networks-from-polarized-crowds-to-community-clusters/" TargetMode="External" /><Relationship Id="rId46" Type="http://schemas.openxmlformats.org/officeDocument/2006/relationships/hyperlink" Target="http://www.pewinternet.org/2014/02/20/mapping-twitter-topic-networks-from-polarized-crowds-to-community-clusters/" TargetMode="External" /><Relationship Id="rId47" Type="http://schemas.openxmlformats.org/officeDocument/2006/relationships/hyperlink" Target="http://www.pewinternet.org/2014/02/20/mapping-twitter-topic-networks-from-polarized-crowds-to-community-clusters/" TargetMode="External" /><Relationship Id="rId48" Type="http://schemas.openxmlformats.org/officeDocument/2006/relationships/hyperlink" Target="https://jeffrossblog.com/2015/09/28/want-an-esn-playbook-here-is-ours/" TargetMode="External" /><Relationship Id="rId49" Type="http://schemas.openxmlformats.org/officeDocument/2006/relationships/hyperlink" Target="https://jeffrossblog.com/2015/09/28/want-an-esn-playbook-here-is-ours/" TargetMode="External" /><Relationship Id="rId50" Type="http://schemas.openxmlformats.org/officeDocument/2006/relationships/hyperlink" Target="http://iconohash.com/ESNchat/2019-10-17" TargetMode="External" /><Relationship Id="rId51" Type="http://schemas.openxmlformats.org/officeDocument/2006/relationships/hyperlink" Target="https://twitter.com/ESNchat/status/1182356369711783937" TargetMode="External" /><Relationship Id="rId52" Type="http://schemas.openxmlformats.org/officeDocument/2006/relationships/hyperlink" Target="https://twitter.com/ESNchat/status/1182358634329587712" TargetMode="External" /><Relationship Id="rId53" Type="http://schemas.openxmlformats.org/officeDocument/2006/relationships/hyperlink" Target="https://twitter.com/ESNchat/status/1182360899287502849" TargetMode="External" /><Relationship Id="rId54" Type="http://schemas.openxmlformats.org/officeDocument/2006/relationships/hyperlink" Target="https://jeffrossblog.com/2015/09/28/want-an-esn-playbook-here-is-ours/" TargetMode="External" /><Relationship Id="rId55" Type="http://schemas.openxmlformats.org/officeDocument/2006/relationships/hyperlink" Target="https://jeffrossblog.com/2015/09/28/want-an-esn-playbook-here-is-ours/" TargetMode="External" /><Relationship Id="rId56" Type="http://schemas.openxmlformats.org/officeDocument/2006/relationships/hyperlink" Target="https://twitter.com/ESNchat/status/1182356369711783937" TargetMode="External" /><Relationship Id="rId57" Type="http://schemas.openxmlformats.org/officeDocument/2006/relationships/hyperlink" Target="https://twitter.com/ESNchat/status/1182358634329587712" TargetMode="External" /><Relationship Id="rId58" Type="http://schemas.openxmlformats.org/officeDocument/2006/relationships/hyperlink" Target="https://twitter.com/ESNchat/status/1182360899287502849" TargetMode="External" /><Relationship Id="rId59" Type="http://schemas.openxmlformats.org/officeDocument/2006/relationships/hyperlink" Target="https://twitter.com/ESNchat/status/1182363164366778370" TargetMode="External" /><Relationship Id="rId60" Type="http://schemas.openxmlformats.org/officeDocument/2006/relationships/hyperlink" Target="https://jeffrossblog.com/2015/09/28/want-an-esn-playbook-here-is-ours/" TargetMode="External" /><Relationship Id="rId61" Type="http://schemas.openxmlformats.org/officeDocument/2006/relationships/hyperlink" Target="https://www.youtube.com/watch?v=oSs6DcA6dFI" TargetMode="External" /><Relationship Id="rId62" Type="http://schemas.openxmlformats.org/officeDocument/2006/relationships/hyperlink" Target="https://twitter.com/slatts/status/1181606316860678144" TargetMode="External" /><Relationship Id="rId63" Type="http://schemas.openxmlformats.org/officeDocument/2006/relationships/hyperlink" Target="https://twitter.com/slatts/status/1184898952346423296" TargetMode="External" /><Relationship Id="rId64" Type="http://schemas.openxmlformats.org/officeDocument/2006/relationships/hyperlink" Target="https://www.linkedin.com/pulse/how-create-innovation-stew-dennis-pearce/" TargetMode="External" /><Relationship Id="rId65" Type="http://schemas.openxmlformats.org/officeDocument/2006/relationships/hyperlink" Target="https://jeffrossblog.com/2015/09/28/want-an-esn-playbook-here-is-ours/" TargetMode="External" /><Relationship Id="rId66" Type="http://schemas.openxmlformats.org/officeDocument/2006/relationships/hyperlink" Target="https://wakelet.com/wake/b0d3683d-c7b6-4e6c-a3d0-70c02905ed6d" TargetMode="External" /><Relationship Id="rId67" Type="http://schemas.openxmlformats.org/officeDocument/2006/relationships/hyperlink" Target="https://wakelet.com/wake/36d1dfe4-b885-4478-bf6f-5e0ff875c4c8" TargetMode="External" /><Relationship Id="rId6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9" Type="http://schemas.openxmlformats.org/officeDocument/2006/relationships/hyperlink" Target="https://www.eventbrite.com.au/e/swoop-chat-chicago-2019-tickets-70227258621" TargetMode="External" /><Relationship Id="rId70" Type="http://schemas.openxmlformats.org/officeDocument/2006/relationships/hyperlink" Target="https://www.eventbrite.com.au/e/swoop-chat-chicago-2019-tickets-70227258621" TargetMode="External" /><Relationship Id="rId71" Type="http://schemas.openxmlformats.org/officeDocument/2006/relationships/hyperlink" Target="https://www.eventbrite.com.au/e/swoop-chat-chicago-2019-tickets-70227258621" TargetMode="External" /><Relationship Id="rId72" Type="http://schemas.openxmlformats.org/officeDocument/2006/relationships/hyperlink" Target="https://www.eventbrite.com.au/e/swoop-chat-chicago-2019-tickets-70227258621" TargetMode="External" /><Relationship Id="rId73"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7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75" Type="http://schemas.openxmlformats.org/officeDocument/2006/relationships/hyperlink" Target="https://simply-communicate.com/nestle-connects-210000-employees-with-workplace-by-facebook/" TargetMode="External" /><Relationship Id="rId76" Type="http://schemas.openxmlformats.org/officeDocument/2006/relationships/hyperlink" Target="https://simply-communicate.com/nestle-connects-210000-employees-with-workplace-by-facebook/" TargetMode="External" /><Relationship Id="rId77" Type="http://schemas.openxmlformats.org/officeDocument/2006/relationships/hyperlink" Target="https://simply-communicate.com/nestle-connects-210000-employees-with-workplace-by-facebook/" TargetMode="External" /><Relationship Id="rId78" Type="http://schemas.openxmlformats.org/officeDocument/2006/relationships/hyperlink" Target="https://pbs.twimg.com/media/EHF3s30X4AImFZH.jpg" TargetMode="External" /><Relationship Id="rId79" Type="http://schemas.openxmlformats.org/officeDocument/2006/relationships/hyperlink" Target="https://pbs.twimg.com/media/EGiu6MPW4AEdG6a.jpg" TargetMode="External" /><Relationship Id="rId80" Type="http://schemas.openxmlformats.org/officeDocument/2006/relationships/hyperlink" Target="https://pbs.twimg.com/media/EGiPk1IWoAAhERQ.jpg" TargetMode="External" /><Relationship Id="rId81" Type="http://schemas.openxmlformats.org/officeDocument/2006/relationships/hyperlink" Target="https://pbs.twimg.com/media/EGiEm7UWwAMz_xO.png" TargetMode="External" /><Relationship Id="rId82" Type="http://schemas.openxmlformats.org/officeDocument/2006/relationships/hyperlink" Target="https://pbs.twimg.com/media/EHF2b-SX4AMpDFf.png" TargetMode="External" /><Relationship Id="rId83" Type="http://schemas.openxmlformats.org/officeDocument/2006/relationships/hyperlink" Target="https://pbs.twimg.com/media/EHLh8sMX0AIhttp.jpg" TargetMode="External" /><Relationship Id="rId84" Type="http://schemas.openxmlformats.org/officeDocument/2006/relationships/hyperlink" Target="https://pbs.twimg.com/media/EGiEm7UWwAMz_xO.png" TargetMode="External" /><Relationship Id="rId85" Type="http://schemas.openxmlformats.org/officeDocument/2006/relationships/hyperlink" Target="https://pbs.twimg.com/media/EHF2b-SX4AMpDFf.png" TargetMode="External" /><Relationship Id="rId86" Type="http://schemas.openxmlformats.org/officeDocument/2006/relationships/hyperlink" Target="https://pbs.twimg.com/media/EGiEm7UWwAMz_xO.png" TargetMode="External" /><Relationship Id="rId87" Type="http://schemas.openxmlformats.org/officeDocument/2006/relationships/hyperlink" Target="https://pbs.twimg.com/media/EHF2b-SX4AMpDFf.png" TargetMode="External" /><Relationship Id="rId88" Type="http://schemas.openxmlformats.org/officeDocument/2006/relationships/hyperlink" Target="https://pbs.twimg.com/media/EHF1pieXkAQQHmp.jpg" TargetMode="External" /><Relationship Id="rId89" Type="http://schemas.openxmlformats.org/officeDocument/2006/relationships/hyperlink" Target="https://pbs.twimg.com/tweet_video_thumb/EHGO-DnVUAAMCpn.jpg" TargetMode="External" /><Relationship Id="rId90" Type="http://schemas.openxmlformats.org/officeDocument/2006/relationships/hyperlink" Target="https://pbs.twimg.com/media/EHF2L9dWoAIez8L.jpg" TargetMode="External" /><Relationship Id="rId91" Type="http://schemas.openxmlformats.org/officeDocument/2006/relationships/hyperlink" Target="https://pbs.twimg.com/media/EHF24AdWkAIuaYp.jpg" TargetMode="External" /><Relationship Id="rId92" Type="http://schemas.openxmlformats.org/officeDocument/2006/relationships/hyperlink" Target="https://pbs.twimg.com/media/EHF3E7uX0AAZ7v8.jpg" TargetMode="External" /><Relationship Id="rId93" Type="http://schemas.openxmlformats.org/officeDocument/2006/relationships/hyperlink" Target="https://pbs.twimg.com/media/EHF3e6YX0AEqifu.jpg" TargetMode="External" /><Relationship Id="rId94" Type="http://schemas.openxmlformats.org/officeDocument/2006/relationships/hyperlink" Target="https://pbs.twimg.com/media/EHF3s30X4AImFZH.jpg" TargetMode="External" /><Relationship Id="rId95" Type="http://schemas.openxmlformats.org/officeDocument/2006/relationships/hyperlink" Target="https://pbs.twimg.com/media/EHF330AWoAAAlox.jpg" TargetMode="External" /><Relationship Id="rId96" Type="http://schemas.openxmlformats.org/officeDocument/2006/relationships/hyperlink" Target="https://pbs.twimg.com/media/EGiEm7UWwAMz_xO.png" TargetMode="External" /><Relationship Id="rId97" Type="http://schemas.openxmlformats.org/officeDocument/2006/relationships/hyperlink" Target="https://pbs.twimg.com/media/EHF2b-SX4AMpDFf.png" TargetMode="External" /><Relationship Id="rId98" Type="http://schemas.openxmlformats.org/officeDocument/2006/relationships/hyperlink" Target="https://pbs.twimg.com/media/EGiCzEOWwAAOKLk.jpg" TargetMode="External" /><Relationship Id="rId99" Type="http://schemas.openxmlformats.org/officeDocument/2006/relationships/hyperlink" Target="https://pbs.twimg.com/media/EGiDug0XoAMLzEy.jpg" TargetMode="External" /><Relationship Id="rId100" Type="http://schemas.openxmlformats.org/officeDocument/2006/relationships/hyperlink" Target="https://pbs.twimg.com/media/EGiEOaEXYAAQxTJ.jpg" TargetMode="External" /><Relationship Id="rId101" Type="http://schemas.openxmlformats.org/officeDocument/2006/relationships/hyperlink" Target="https://pbs.twimg.com/media/EGiPUdvWsAA3g00.jpg" TargetMode="External" /><Relationship Id="rId102" Type="http://schemas.openxmlformats.org/officeDocument/2006/relationships/hyperlink" Target="https://pbs.twimg.com/media/EGiPk1IWoAAhERQ.jpg" TargetMode="External" /><Relationship Id="rId103" Type="http://schemas.openxmlformats.org/officeDocument/2006/relationships/hyperlink" Target="https://pbs.twimg.com/media/EGiP7qqWoAA9TbN.jpg" TargetMode="External" /><Relationship Id="rId104" Type="http://schemas.openxmlformats.org/officeDocument/2006/relationships/hyperlink" Target="https://pbs.twimg.com/media/EGiQNEpXkAA6kCT.jpg" TargetMode="External" /><Relationship Id="rId105" Type="http://schemas.openxmlformats.org/officeDocument/2006/relationships/hyperlink" Target="https://pbs.twimg.com/media/EGiQmU0W4AEDHln.jpg" TargetMode="External" /><Relationship Id="rId106" Type="http://schemas.openxmlformats.org/officeDocument/2006/relationships/hyperlink" Target="https://pbs.twimg.com/media/EGiRDxmWoAAVzFN.jpg" TargetMode="External" /><Relationship Id="rId107" Type="http://schemas.openxmlformats.org/officeDocument/2006/relationships/hyperlink" Target="https://pbs.twimg.com/media/EG1eqK9UEAAeaXr.jpg" TargetMode="External" /><Relationship Id="rId108" Type="http://schemas.openxmlformats.org/officeDocument/2006/relationships/hyperlink" Target="https://pbs.twimg.com/media/EHF1pieXkAQQHmp.jpg" TargetMode="External" /><Relationship Id="rId109" Type="http://schemas.openxmlformats.org/officeDocument/2006/relationships/hyperlink" Target="https://pbs.twimg.com/media/EHF2L9dWoAIez8L.jpg" TargetMode="External" /><Relationship Id="rId110" Type="http://schemas.openxmlformats.org/officeDocument/2006/relationships/hyperlink" Target="https://pbs.twimg.com/media/EHF24AdWkAIuaYp.jpg" TargetMode="External" /><Relationship Id="rId111" Type="http://schemas.openxmlformats.org/officeDocument/2006/relationships/hyperlink" Target="https://pbs.twimg.com/media/EHF3E7uX0AAZ7v8.jpg" TargetMode="External" /><Relationship Id="rId112" Type="http://schemas.openxmlformats.org/officeDocument/2006/relationships/hyperlink" Target="https://pbs.twimg.com/media/EHF3RAMXUAEDI8b.jpg" TargetMode="External" /><Relationship Id="rId113" Type="http://schemas.openxmlformats.org/officeDocument/2006/relationships/hyperlink" Target="https://pbs.twimg.com/media/EHF3e6YX0AEqifu.jpg" TargetMode="External" /><Relationship Id="rId114" Type="http://schemas.openxmlformats.org/officeDocument/2006/relationships/hyperlink" Target="https://pbs.twimg.com/media/EHF3s30X4AImFZH.jpg" TargetMode="External" /><Relationship Id="rId115" Type="http://schemas.openxmlformats.org/officeDocument/2006/relationships/hyperlink" Target="https://pbs.twimg.com/media/EHF330AWoAAAlox.jpg" TargetMode="External" /><Relationship Id="rId116" Type="http://schemas.openxmlformats.org/officeDocument/2006/relationships/hyperlink" Target="https://pbs.twimg.com/media/EG5sER6UEAE2PZL.jpg" TargetMode="External" /><Relationship Id="rId117" Type="http://schemas.openxmlformats.org/officeDocument/2006/relationships/hyperlink" Target="https://pbs.twimg.com/media/EG5sER6UEAE2PZL.jpg" TargetMode="External" /><Relationship Id="rId118" Type="http://schemas.openxmlformats.org/officeDocument/2006/relationships/hyperlink" Target="https://pbs.twimg.com/media/EG5sER6UEAE2PZL.jpg" TargetMode="External" /><Relationship Id="rId119" Type="http://schemas.openxmlformats.org/officeDocument/2006/relationships/hyperlink" Target="http://pbs.twimg.com/profile_images/1134266047/E123_normal.jpg" TargetMode="External" /><Relationship Id="rId120" Type="http://schemas.openxmlformats.org/officeDocument/2006/relationships/hyperlink" Target="http://pbs.twimg.com/profile_images/989588220345106432/LJSFf4dE_normal.jpg" TargetMode="External" /><Relationship Id="rId121" Type="http://schemas.openxmlformats.org/officeDocument/2006/relationships/hyperlink" Target="http://pbs.twimg.com/profile_images/844273943469080576/5L5Czks-_normal.jpg" TargetMode="External" /><Relationship Id="rId122" Type="http://schemas.openxmlformats.org/officeDocument/2006/relationships/hyperlink" Target="http://pbs.twimg.com/profile_images/1126469294387335168/JJ8JEC-t_normal.png" TargetMode="External" /><Relationship Id="rId123" Type="http://schemas.openxmlformats.org/officeDocument/2006/relationships/hyperlink" Target="http://pbs.twimg.com/profile_images/672411689485144064/GkMlclmx_normal.jpg" TargetMode="External" /><Relationship Id="rId124" Type="http://schemas.openxmlformats.org/officeDocument/2006/relationships/hyperlink" Target="http://pbs.twimg.com/profile_images/1899733959/L_D_Logo_2_normal.jpg" TargetMode="External" /><Relationship Id="rId125" Type="http://schemas.openxmlformats.org/officeDocument/2006/relationships/hyperlink" Target="http://pbs.twimg.com/profile_images/1899733959/L_D_Logo_2_normal.jpg" TargetMode="External" /><Relationship Id="rId126" Type="http://schemas.openxmlformats.org/officeDocument/2006/relationships/hyperlink" Target="http://pbs.twimg.com/profile_images/993157375241674753/53dz3TL3_normal.jpg" TargetMode="External" /><Relationship Id="rId127" Type="http://schemas.openxmlformats.org/officeDocument/2006/relationships/hyperlink" Target="http://pbs.twimg.com/profile_images/993157375241674753/53dz3TL3_normal.jpg" TargetMode="External" /><Relationship Id="rId128" Type="http://schemas.openxmlformats.org/officeDocument/2006/relationships/hyperlink" Target="http://pbs.twimg.com/profile_images/993157375241674753/53dz3TL3_normal.jpg" TargetMode="External" /><Relationship Id="rId129" Type="http://schemas.openxmlformats.org/officeDocument/2006/relationships/hyperlink" Target="http://pbs.twimg.com/profile_images/993157375241674753/53dz3TL3_normal.jpg" TargetMode="External" /><Relationship Id="rId130" Type="http://schemas.openxmlformats.org/officeDocument/2006/relationships/hyperlink" Target="http://pbs.twimg.com/profile_images/993157375241674753/53dz3TL3_normal.jpg" TargetMode="External" /><Relationship Id="rId131" Type="http://schemas.openxmlformats.org/officeDocument/2006/relationships/hyperlink" Target="http://pbs.twimg.com/profile_images/993157375241674753/53dz3TL3_normal.jpg" TargetMode="External" /><Relationship Id="rId132" Type="http://schemas.openxmlformats.org/officeDocument/2006/relationships/hyperlink" Target="http://pbs.twimg.com/profile_images/993157375241674753/53dz3TL3_normal.jpg" TargetMode="External" /><Relationship Id="rId133" Type="http://schemas.openxmlformats.org/officeDocument/2006/relationships/hyperlink" Target="http://pbs.twimg.com/profile_images/993157375241674753/53dz3TL3_normal.jpg" TargetMode="External" /><Relationship Id="rId134" Type="http://schemas.openxmlformats.org/officeDocument/2006/relationships/hyperlink" Target="http://pbs.twimg.com/profile_images/993157375241674753/53dz3TL3_normal.jpg" TargetMode="External" /><Relationship Id="rId135" Type="http://schemas.openxmlformats.org/officeDocument/2006/relationships/hyperlink" Target="http://pbs.twimg.com/profile_images/993157375241674753/53dz3TL3_normal.jpg" TargetMode="External" /><Relationship Id="rId136" Type="http://schemas.openxmlformats.org/officeDocument/2006/relationships/hyperlink" Target="http://pbs.twimg.com/profile_images/993157375241674753/53dz3TL3_normal.jpg" TargetMode="External" /><Relationship Id="rId137" Type="http://schemas.openxmlformats.org/officeDocument/2006/relationships/hyperlink" Target="http://pbs.twimg.com/profile_images/993157375241674753/53dz3TL3_normal.jpg" TargetMode="External" /><Relationship Id="rId138" Type="http://schemas.openxmlformats.org/officeDocument/2006/relationships/hyperlink" Target="http://pbs.twimg.com/profile_images/725086769121775617/x69C43cc_normal.jpg" TargetMode="External" /><Relationship Id="rId139" Type="http://schemas.openxmlformats.org/officeDocument/2006/relationships/hyperlink" Target="http://pbs.twimg.com/profile_images/993157375241674753/53dz3TL3_normal.jpg" TargetMode="External" /><Relationship Id="rId140" Type="http://schemas.openxmlformats.org/officeDocument/2006/relationships/hyperlink" Target="http://pbs.twimg.com/profile_images/993157375241674753/53dz3TL3_normal.jpg" TargetMode="External" /><Relationship Id="rId141" Type="http://schemas.openxmlformats.org/officeDocument/2006/relationships/hyperlink" Target="http://pbs.twimg.com/profile_images/993157375241674753/53dz3TL3_normal.jpg" TargetMode="External" /><Relationship Id="rId142" Type="http://schemas.openxmlformats.org/officeDocument/2006/relationships/hyperlink" Target="http://pbs.twimg.com/profile_images/993157375241674753/53dz3TL3_normal.jpg" TargetMode="External" /><Relationship Id="rId143" Type="http://schemas.openxmlformats.org/officeDocument/2006/relationships/hyperlink" Target="http://pbs.twimg.com/profile_images/747870602342596608/ggm5-Vzx_normal.jpg" TargetMode="External" /><Relationship Id="rId144" Type="http://schemas.openxmlformats.org/officeDocument/2006/relationships/hyperlink" Target="http://pbs.twimg.com/profile_images/1174811571681464320/I686qIHR_normal.jpg" TargetMode="External" /><Relationship Id="rId145" Type="http://schemas.openxmlformats.org/officeDocument/2006/relationships/hyperlink" Target="http://pbs.twimg.com/profile_images/1176838971533463552/N6o5dzin_normal.jpg" TargetMode="External" /><Relationship Id="rId146" Type="http://schemas.openxmlformats.org/officeDocument/2006/relationships/hyperlink" Target="http://pbs.twimg.com/profile_images/1176838971533463552/N6o5dzin_normal.jpg" TargetMode="External" /><Relationship Id="rId147" Type="http://schemas.openxmlformats.org/officeDocument/2006/relationships/hyperlink" Target="http://pbs.twimg.com/profile_images/1176838971533463552/N6o5dzin_normal.jpg" TargetMode="External" /><Relationship Id="rId148" Type="http://schemas.openxmlformats.org/officeDocument/2006/relationships/hyperlink" Target="http://pbs.twimg.com/profile_images/460410643179245569/O6G2kJGT_normal.jpeg" TargetMode="External" /><Relationship Id="rId149" Type="http://schemas.openxmlformats.org/officeDocument/2006/relationships/hyperlink" Target="http://pbs.twimg.com/profile_images/1184397001716391937/ylWjAJCo_normal.jpg" TargetMode="External" /><Relationship Id="rId150" Type="http://schemas.openxmlformats.org/officeDocument/2006/relationships/hyperlink" Target="http://pbs.twimg.com/profile_images/1182589235850858501/ADCsVomE_normal.jpg" TargetMode="External" /><Relationship Id="rId151" Type="http://schemas.openxmlformats.org/officeDocument/2006/relationships/hyperlink" Target="http://pbs.twimg.com/profile_images/989588220345106432/LJSFf4dE_normal.jpg" TargetMode="External" /><Relationship Id="rId152" Type="http://schemas.openxmlformats.org/officeDocument/2006/relationships/hyperlink" Target="http://pbs.twimg.com/profile_images/877670345657860097/Q4UFgzpn_normal.jpg" TargetMode="External" /><Relationship Id="rId153" Type="http://schemas.openxmlformats.org/officeDocument/2006/relationships/hyperlink" Target="http://pbs.twimg.com/profile_images/877670345657860097/Q4UFgzpn_normal.jpg" TargetMode="External" /><Relationship Id="rId154" Type="http://schemas.openxmlformats.org/officeDocument/2006/relationships/hyperlink" Target="http://pbs.twimg.com/profile_images/877670345657860097/Q4UFgzpn_normal.jpg" TargetMode="External" /><Relationship Id="rId155" Type="http://schemas.openxmlformats.org/officeDocument/2006/relationships/hyperlink" Target="http://pbs.twimg.com/profile_images/877670345657860097/Q4UFgzpn_normal.jpg" TargetMode="External" /><Relationship Id="rId156" Type="http://schemas.openxmlformats.org/officeDocument/2006/relationships/hyperlink" Target="http://pbs.twimg.com/profile_images/877670345657860097/Q4UFgzpn_normal.jpg" TargetMode="External" /><Relationship Id="rId157" Type="http://schemas.openxmlformats.org/officeDocument/2006/relationships/hyperlink" Target="http://pbs.twimg.com/profile_images/877670345657860097/Q4UFgzpn_normal.jpg" TargetMode="External" /><Relationship Id="rId158" Type="http://schemas.openxmlformats.org/officeDocument/2006/relationships/hyperlink" Target="http://pbs.twimg.com/profile_images/877670345657860097/Q4UFgzpn_normal.jpg" TargetMode="External" /><Relationship Id="rId159" Type="http://schemas.openxmlformats.org/officeDocument/2006/relationships/hyperlink" Target="http://pbs.twimg.com/profile_images/877670345657860097/Q4UFgzpn_normal.jpg" TargetMode="External" /><Relationship Id="rId160" Type="http://schemas.openxmlformats.org/officeDocument/2006/relationships/hyperlink" Target="http://pbs.twimg.com/profile_images/877670345657860097/Q4UFgzpn_normal.jpg" TargetMode="External" /><Relationship Id="rId161" Type="http://schemas.openxmlformats.org/officeDocument/2006/relationships/hyperlink" Target="http://pbs.twimg.com/profile_images/877670345657860097/Q4UFgzpn_normal.jpg" TargetMode="External" /><Relationship Id="rId162" Type="http://schemas.openxmlformats.org/officeDocument/2006/relationships/hyperlink" Target="http://pbs.twimg.com/profile_images/877670345657860097/Q4UFgzpn_normal.jpg" TargetMode="External" /><Relationship Id="rId163" Type="http://schemas.openxmlformats.org/officeDocument/2006/relationships/hyperlink" Target="http://pbs.twimg.com/profile_images/877670345657860097/Q4UFgzpn_normal.jpg" TargetMode="External" /><Relationship Id="rId164" Type="http://schemas.openxmlformats.org/officeDocument/2006/relationships/hyperlink" Target="http://pbs.twimg.com/profile_images/877670345657860097/Q4UFgzpn_normal.jpg" TargetMode="External" /><Relationship Id="rId165" Type="http://schemas.openxmlformats.org/officeDocument/2006/relationships/hyperlink" Target="http://pbs.twimg.com/profile_images/877670345657860097/Q4UFgzpn_normal.jpg" TargetMode="External" /><Relationship Id="rId166" Type="http://schemas.openxmlformats.org/officeDocument/2006/relationships/hyperlink" Target="http://pbs.twimg.com/profile_images/877670345657860097/Q4UFgzpn_normal.jpg" TargetMode="External" /><Relationship Id="rId167" Type="http://schemas.openxmlformats.org/officeDocument/2006/relationships/hyperlink" Target="http://pbs.twimg.com/profile_images/877670345657860097/Q4UFgzpn_normal.jpg" TargetMode="External" /><Relationship Id="rId168" Type="http://schemas.openxmlformats.org/officeDocument/2006/relationships/hyperlink" Target="http://pbs.twimg.com/profile_images/877670345657860097/Q4UFgzpn_normal.jpg" TargetMode="External" /><Relationship Id="rId169" Type="http://schemas.openxmlformats.org/officeDocument/2006/relationships/hyperlink" Target="http://pbs.twimg.com/profile_images/877670345657860097/Q4UFgzpn_normal.jpg" TargetMode="External" /><Relationship Id="rId170" Type="http://schemas.openxmlformats.org/officeDocument/2006/relationships/hyperlink" Target="http://pbs.twimg.com/profile_images/877670345657860097/Q4UFgzpn_normal.jpg" TargetMode="External" /><Relationship Id="rId171" Type="http://schemas.openxmlformats.org/officeDocument/2006/relationships/hyperlink" Target="http://pbs.twimg.com/profile_images/877670345657860097/Q4UFgzpn_normal.jpg" TargetMode="External" /><Relationship Id="rId172" Type="http://schemas.openxmlformats.org/officeDocument/2006/relationships/hyperlink" Target="http://pbs.twimg.com/profile_images/877670345657860097/Q4UFgzpn_normal.jpg" TargetMode="External" /><Relationship Id="rId173" Type="http://schemas.openxmlformats.org/officeDocument/2006/relationships/hyperlink" Target="http://pbs.twimg.com/profile_images/877670345657860097/Q4UFgzpn_normal.jpg" TargetMode="External" /><Relationship Id="rId174" Type="http://schemas.openxmlformats.org/officeDocument/2006/relationships/hyperlink" Target="http://pbs.twimg.com/profile_images/1180016483969228800/8lJr4sVp_normal.jpg" TargetMode="External" /><Relationship Id="rId175" Type="http://schemas.openxmlformats.org/officeDocument/2006/relationships/hyperlink" Target="http://pbs.twimg.com/profile_images/989588220345106432/LJSFf4dE_normal.jpg" TargetMode="External" /><Relationship Id="rId176" Type="http://schemas.openxmlformats.org/officeDocument/2006/relationships/hyperlink" Target="http://pbs.twimg.com/profile_images/492962854979395584/Hd8rp_en_normal.jpeg" TargetMode="External" /><Relationship Id="rId177" Type="http://schemas.openxmlformats.org/officeDocument/2006/relationships/hyperlink" Target="http://pbs.twimg.com/profile_images/1045455833646039041/_0fE8_c5_normal.jpg" TargetMode="External" /><Relationship Id="rId178" Type="http://schemas.openxmlformats.org/officeDocument/2006/relationships/hyperlink" Target="http://pbs.twimg.com/profile_images/1180016483969228800/8lJr4sVp_normal.jpg" TargetMode="External" /><Relationship Id="rId179" Type="http://schemas.openxmlformats.org/officeDocument/2006/relationships/hyperlink" Target="http://pbs.twimg.com/profile_images/989588220345106432/LJSFf4dE_normal.jpg" TargetMode="External" /><Relationship Id="rId180" Type="http://schemas.openxmlformats.org/officeDocument/2006/relationships/hyperlink" Target="http://pbs.twimg.com/profile_images/492962854979395584/Hd8rp_en_normal.jpeg" TargetMode="External" /><Relationship Id="rId181" Type="http://schemas.openxmlformats.org/officeDocument/2006/relationships/hyperlink" Target="http://pbs.twimg.com/profile_images/492962854979395584/Hd8rp_en_normal.jpeg" TargetMode="External" /><Relationship Id="rId182" Type="http://schemas.openxmlformats.org/officeDocument/2006/relationships/hyperlink" Target="http://pbs.twimg.com/profile_images/492962854979395584/Hd8rp_en_normal.jpeg" TargetMode="External" /><Relationship Id="rId183" Type="http://schemas.openxmlformats.org/officeDocument/2006/relationships/hyperlink" Target="http://pbs.twimg.com/profile_images/492962854979395584/Hd8rp_en_normal.jpeg" TargetMode="External" /><Relationship Id="rId184" Type="http://schemas.openxmlformats.org/officeDocument/2006/relationships/hyperlink" Target="http://pbs.twimg.com/profile_images/492962854979395584/Hd8rp_en_normal.jpeg" TargetMode="External" /><Relationship Id="rId185" Type="http://schemas.openxmlformats.org/officeDocument/2006/relationships/hyperlink" Target="http://pbs.twimg.com/profile_images/492962854979395584/Hd8rp_en_normal.jpeg" TargetMode="External" /><Relationship Id="rId186" Type="http://schemas.openxmlformats.org/officeDocument/2006/relationships/hyperlink" Target="http://pbs.twimg.com/profile_images/492962854979395584/Hd8rp_en_normal.jpeg" TargetMode="External" /><Relationship Id="rId187" Type="http://schemas.openxmlformats.org/officeDocument/2006/relationships/hyperlink" Target="http://pbs.twimg.com/profile_images/492962854979395584/Hd8rp_en_normal.jpeg" TargetMode="External" /><Relationship Id="rId188" Type="http://schemas.openxmlformats.org/officeDocument/2006/relationships/hyperlink" Target="http://pbs.twimg.com/profile_images/492962854979395584/Hd8rp_en_normal.jpeg" TargetMode="External" /><Relationship Id="rId189" Type="http://schemas.openxmlformats.org/officeDocument/2006/relationships/hyperlink" Target="http://pbs.twimg.com/profile_images/1045455833646039041/_0fE8_c5_normal.jpg" TargetMode="External" /><Relationship Id="rId190" Type="http://schemas.openxmlformats.org/officeDocument/2006/relationships/hyperlink" Target="http://pbs.twimg.com/profile_images/1180016483969228800/8lJr4sVp_normal.jpg" TargetMode="External" /><Relationship Id="rId191" Type="http://schemas.openxmlformats.org/officeDocument/2006/relationships/hyperlink" Target="http://pbs.twimg.com/profile_images/1180016483969228800/8lJr4sVp_normal.jpg" TargetMode="External" /><Relationship Id="rId192" Type="http://schemas.openxmlformats.org/officeDocument/2006/relationships/hyperlink" Target="http://pbs.twimg.com/profile_images/1180016483969228800/8lJr4sVp_normal.jpg" TargetMode="External" /><Relationship Id="rId193" Type="http://schemas.openxmlformats.org/officeDocument/2006/relationships/hyperlink" Target="http://pbs.twimg.com/profile_images/1180016483969228800/8lJr4sVp_normal.jpg" TargetMode="External" /><Relationship Id="rId194" Type="http://schemas.openxmlformats.org/officeDocument/2006/relationships/hyperlink" Target="http://pbs.twimg.com/profile_images/1180016483969228800/8lJr4sVp_normal.jpg" TargetMode="External" /><Relationship Id="rId195" Type="http://schemas.openxmlformats.org/officeDocument/2006/relationships/hyperlink" Target="http://pbs.twimg.com/profile_images/1180016483969228800/8lJr4sVp_normal.jpg" TargetMode="External" /><Relationship Id="rId196" Type="http://schemas.openxmlformats.org/officeDocument/2006/relationships/hyperlink" Target="http://pbs.twimg.com/profile_images/1180016483969228800/8lJr4sVp_normal.jpg" TargetMode="External" /><Relationship Id="rId197" Type="http://schemas.openxmlformats.org/officeDocument/2006/relationships/hyperlink" Target="http://pbs.twimg.com/profile_images/989588220345106432/LJSFf4dE_normal.jpg" TargetMode="External" /><Relationship Id="rId198" Type="http://schemas.openxmlformats.org/officeDocument/2006/relationships/hyperlink" Target="http://pbs.twimg.com/profile_images/1045455833646039041/_0fE8_c5_normal.jpg" TargetMode="External" /><Relationship Id="rId199" Type="http://schemas.openxmlformats.org/officeDocument/2006/relationships/hyperlink" Target="http://pbs.twimg.com/profile_images/989588220345106432/LJSFf4dE_normal.jpg" TargetMode="External" /><Relationship Id="rId200" Type="http://schemas.openxmlformats.org/officeDocument/2006/relationships/hyperlink" Target="http://pbs.twimg.com/profile_images/989588220345106432/LJSFf4dE_normal.jpg" TargetMode="External" /><Relationship Id="rId201" Type="http://schemas.openxmlformats.org/officeDocument/2006/relationships/hyperlink" Target="http://pbs.twimg.com/profile_images/989588220345106432/LJSFf4dE_normal.jpg" TargetMode="External" /><Relationship Id="rId202" Type="http://schemas.openxmlformats.org/officeDocument/2006/relationships/hyperlink" Target="http://pbs.twimg.com/profile_images/989588220345106432/LJSFf4dE_normal.jpg" TargetMode="External" /><Relationship Id="rId203" Type="http://schemas.openxmlformats.org/officeDocument/2006/relationships/hyperlink" Target="http://pbs.twimg.com/profile_images/989588220345106432/LJSFf4dE_normal.jpg" TargetMode="External" /><Relationship Id="rId204" Type="http://schemas.openxmlformats.org/officeDocument/2006/relationships/hyperlink" Target="http://pbs.twimg.com/profile_images/989588220345106432/LJSFf4dE_normal.jpg" TargetMode="External" /><Relationship Id="rId205" Type="http://schemas.openxmlformats.org/officeDocument/2006/relationships/hyperlink" Target="http://pbs.twimg.com/profile_images/989588220345106432/LJSFf4dE_normal.jpg" TargetMode="External" /><Relationship Id="rId206" Type="http://schemas.openxmlformats.org/officeDocument/2006/relationships/hyperlink" Target="http://pbs.twimg.com/profile_images/989588220345106432/LJSFf4dE_normal.jpg" TargetMode="External" /><Relationship Id="rId207" Type="http://schemas.openxmlformats.org/officeDocument/2006/relationships/hyperlink" Target="http://pbs.twimg.com/profile_images/989588220345106432/LJSFf4dE_normal.jpg" TargetMode="External" /><Relationship Id="rId208" Type="http://schemas.openxmlformats.org/officeDocument/2006/relationships/hyperlink" Target="http://pbs.twimg.com/profile_images/989588220345106432/LJSFf4dE_normal.jpg" TargetMode="External" /><Relationship Id="rId209" Type="http://schemas.openxmlformats.org/officeDocument/2006/relationships/hyperlink" Target="http://pbs.twimg.com/profile_images/989588220345106432/LJSFf4dE_normal.jpg" TargetMode="External" /><Relationship Id="rId210" Type="http://schemas.openxmlformats.org/officeDocument/2006/relationships/hyperlink" Target="http://pbs.twimg.com/profile_images/989588220345106432/LJSFf4dE_normal.jpg" TargetMode="External" /><Relationship Id="rId211" Type="http://schemas.openxmlformats.org/officeDocument/2006/relationships/hyperlink" Target="http://pbs.twimg.com/profile_images/989588220345106432/LJSFf4dE_normal.jpg" TargetMode="External" /><Relationship Id="rId212" Type="http://schemas.openxmlformats.org/officeDocument/2006/relationships/hyperlink" Target="http://pbs.twimg.com/profile_images/989588220345106432/LJSFf4dE_normal.jpg" TargetMode="External" /><Relationship Id="rId213" Type="http://schemas.openxmlformats.org/officeDocument/2006/relationships/hyperlink" Target="http://pbs.twimg.com/profile_images/1045455833646039041/_0fE8_c5_normal.jpg" TargetMode="External" /><Relationship Id="rId214" Type="http://schemas.openxmlformats.org/officeDocument/2006/relationships/hyperlink" Target="http://pbs.twimg.com/profile_images/1174811571681464320/I686qIHR_normal.jpg" TargetMode="External" /><Relationship Id="rId215" Type="http://schemas.openxmlformats.org/officeDocument/2006/relationships/hyperlink" Target="http://pbs.twimg.com/profile_images/1045455833646039041/_0fE8_c5_normal.jpg" TargetMode="External" /><Relationship Id="rId216" Type="http://schemas.openxmlformats.org/officeDocument/2006/relationships/hyperlink" Target="http://pbs.twimg.com/profile_images/1045455833646039041/_0fE8_c5_normal.jpg" TargetMode="External" /><Relationship Id="rId217" Type="http://schemas.openxmlformats.org/officeDocument/2006/relationships/hyperlink" Target="http://pbs.twimg.com/profile_images/1045455833646039041/_0fE8_c5_normal.jpg" TargetMode="External" /><Relationship Id="rId218" Type="http://schemas.openxmlformats.org/officeDocument/2006/relationships/hyperlink" Target="http://pbs.twimg.com/profile_images/1045455833646039041/_0fE8_c5_normal.jpg" TargetMode="External" /><Relationship Id="rId219" Type="http://schemas.openxmlformats.org/officeDocument/2006/relationships/hyperlink" Target="http://pbs.twimg.com/profile_images/1045455833646039041/_0fE8_c5_normal.jpg" TargetMode="External" /><Relationship Id="rId220" Type="http://schemas.openxmlformats.org/officeDocument/2006/relationships/hyperlink" Target="http://pbs.twimg.com/profile_images/1045455833646039041/_0fE8_c5_normal.jpg" TargetMode="External" /><Relationship Id="rId221" Type="http://schemas.openxmlformats.org/officeDocument/2006/relationships/hyperlink" Target="http://pbs.twimg.com/profile_images/1045455833646039041/_0fE8_c5_normal.jpg" TargetMode="External" /><Relationship Id="rId222" Type="http://schemas.openxmlformats.org/officeDocument/2006/relationships/hyperlink" Target="http://pbs.twimg.com/profile_images/808457701860601856/GkTiF9ek_normal.jpg" TargetMode="External" /><Relationship Id="rId223" Type="http://schemas.openxmlformats.org/officeDocument/2006/relationships/hyperlink" Target="http://pbs.twimg.com/profile_images/808457701860601856/GkTiF9ek_normal.jpg" TargetMode="External" /><Relationship Id="rId224" Type="http://schemas.openxmlformats.org/officeDocument/2006/relationships/hyperlink" Target="http://pbs.twimg.com/profile_images/808457701860601856/GkTiF9ek_normal.jpg" TargetMode="External" /><Relationship Id="rId225" Type="http://schemas.openxmlformats.org/officeDocument/2006/relationships/hyperlink" Target="http://pbs.twimg.com/profile_images/808457701860601856/GkTiF9ek_normal.jpg" TargetMode="External" /><Relationship Id="rId226" Type="http://schemas.openxmlformats.org/officeDocument/2006/relationships/hyperlink" Target="http://pbs.twimg.com/profile_images/993157375241674753/53dz3TL3_normal.jpg" TargetMode="External" /><Relationship Id="rId227" Type="http://schemas.openxmlformats.org/officeDocument/2006/relationships/hyperlink" Target="http://pbs.twimg.com/profile_images/1174811571681464320/I686qIHR_normal.jpg" TargetMode="External" /><Relationship Id="rId228" Type="http://schemas.openxmlformats.org/officeDocument/2006/relationships/hyperlink" Target="http://pbs.twimg.com/profile_images/137276315/Logo_Square_normal.jpg" TargetMode="External" /><Relationship Id="rId229" Type="http://schemas.openxmlformats.org/officeDocument/2006/relationships/hyperlink" Target="https://pbs.twimg.com/media/EHF3s30X4AImFZH.jpg" TargetMode="External" /><Relationship Id="rId230" Type="http://schemas.openxmlformats.org/officeDocument/2006/relationships/hyperlink" Target="http://pbs.twimg.com/profile_images/3644185273/c329f1118e127e55255dac20fead4a5b_normal.jpeg" TargetMode="External" /><Relationship Id="rId231" Type="http://schemas.openxmlformats.org/officeDocument/2006/relationships/hyperlink" Target="http://pbs.twimg.com/profile_images/3644185273/c329f1118e127e55255dac20fead4a5b_normal.jpeg" TargetMode="External" /><Relationship Id="rId232" Type="http://schemas.openxmlformats.org/officeDocument/2006/relationships/hyperlink" Target="http://pbs.twimg.com/profile_images/791740843723894784/AC8WRmoZ_normal.jpg" TargetMode="External" /><Relationship Id="rId233" Type="http://schemas.openxmlformats.org/officeDocument/2006/relationships/hyperlink" Target="http://pbs.twimg.com/profile_images/1181206687111372801/oilZlnXk_normal.jpg" TargetMode="External" /><Relationship Id="rId234" Type="http://schemas.openxmlformats.org/officeDocument/2006/relationships/hyperlink" Target="http://pbs.twimg.com/profile_images/1181206687111372801/oilZlnXk_normal.jpg" TargetMode="External" /><Relationship Id="rId235" Type="http://schemas.openxmlformats.org/officeDocument/2006/relationships/hyperlink" Target="http://pbs.twimg.com/profile_images/1181206687111372801/oilZlnXk_normal.jpg" TargetMode="External" /><Relationship Id="rId236" Type="http://schemas.openxmlformats.org/officeDocument/2006/relationships/hyperlink" Target="http://pbs.twimg.com/profile_images/993157375241674753/53dz3TL3_normal.jpg" TargetMode="External" /><Relationship Id="rId237" Type="http://schemas.openxmlformats.org/officeDocument/2006/relationships/hyperlink" Target="http://pbs.twimg.com/profile_images/1174811571681464320/I686qIHR_normal.jpg" TargetMode="External" /><Relationship Id="rId238" Type="http://schemas.openxmlformats.org/officeDocument/2006/relationships/hyperlink" Target="http://pbs.twimg.com/profile_images/1081338501507891200/HyPlnXDi_normal.jpg" TargetMode="External" /><Relationship Id="rId239" Type="http://schemas.openxmlformats.org/officeDocument/2006/relationships/hyperlink" Target="http://pbs.twimg.com/profile_images/993157375241674753/53dz3TL3_normal.jpg" TargetMode="External" /><Relationship Id="rId240" Type="http://schemas.openxmlformats.org/officeDocument/2006/relationships/hyperlink" Target="http://pbs.twimg.com/profile_images/993157375241674753/53dz3TL3_normal.jpg" TargetMode="External" /><Relationship Id="rId241" Type="http://schemas.openxmlformats.org/officeDocument/2006/relationships/hyperlink" Target="http://pbs.twimg.com/profile_images/993157375241674753/53dz3TL3_normal.jpg" TargetMode="External" /><Relationship Id="rId242" Type="http://schemas.openxmlformats.org/officeDocument/2006/relationships/hyperlink" Target="http://pbs.twimg.com/profile_images/993157375241674753/53dz3TL3_normal.jpg" TargetMode="External" /><Relationship Id="rId243" Type="http://schemas.openxmlformats.org/officeDocument/2006/relationships/hyperlink" Target="http://pbs.twimg.com/profile_images/993157375241674753/53dz3TL3_normal.jpg" TargetMode="External" /><Relationship Id="rId244" Type="http://schemas.openxmlformats.org/officeDocument/2006/relationships/hyperlink" Target="http://pbs.twimg.com/profile_images/993157375241674753/53dz3TL3_normal.jpg" TargetMode="External" /><Relationship Id="rId245" Type="http://schemas.openxmlformats.org/officeDocument/2006/relationships/hyperlink" Target="http://pbs.twimg.com/profile_images/993157375241674753/53dz3TL3_normal.jpg" TargetMode="External" /><Relationship Id="rId246" Type="http://schemas.openxmlformats.org/officeDocument/2006/relationships/hyperlink" Target="http://pbs.twimg.com/profile_images/993157375241674753/53dz3TL3_normal.jpg" TargetMode="External" /><Relationship Id="rId247" Type="http://schemas.openxmlformats.org/officeDocument/2006/relationships/hyperlink" Target="http://pbs.twimg.com/profile_images/993157375241674753/53dz3TL3_normal.jpg" TargetMode="External" /><Relationship Id="rId248" Type="http://schemas.openxmlformats.org/officeDocument/2006/relationships/hyperlink" Target="http://pbs.twimg.com/profile_images/993157375241674753/53dz3TL3_normal.jpg" TargetMode="External" /><Relationship Id="rId249" Type="http://schemas.openxmlformats.org/officeDocument/2006/relationships/hyperlink" Target="http://pbs.twimg.com/profile_images/993157375241674753/53dz3TL3_normal.jpg" TargetMode="External" /><Relationship Id="rId250" Type="http://schemas.openxmlformats.org/officeDocument/2006/relationships/hyperlink" Target="http://pbs.twimg.com/profile_images/993157375241674753/53dz3TL3_normal.jpg" TargetMode="External" /><Relationship Id="rId251" Type="http://schemas.openxmlformats.org/officeDocument/2006/relationships/hyperlink" Target="http://pbs.twimg.com/profile_images/993157375241674753/53dz3TL3_normal.jpg" TargetMode="External" /><Relationship Id="rId252" Type="http://schemas.openxmlformats.org/officeDocument/2006/relationships/hyperlink" Target="https://pbs.twimg.com/media/EGiu6MPW4AEdG6a.jpg" TargetMode="External" /><Relationship Id="rId253" Type="http://schemas.openxmlformats.org/officeDocument/2006/relationships/hyperlink" Target="http://pbs.twimg.com/profile_images/993157375241674753/53dz3TL3_normal.jpg" TargetMode="External" /><Relationship Id="rId254" Type="http://schemas.openxmlformats.org/officeDocument/2006/relationships/hyperlink" Target="http://pbs.twimg.com/profile_images/993157375241674753/53dz3TL3_normal.jpg" TargetMode="External" /><Relationship Id="rId255" Type="http://schemas.openxmlformats.org/officeDocument/2006/relationships/hyperlink" Target="http://pbs.twimg.com/profile_images/993157375241674753/53dz3TL3_normal.jpg" TargetMode="External" /><Relationship Id="rId256" Type="http://schemas.openxmlformats.org/officeDocument/2006/relationships/hyperlink" Target="http://pbs.twimg.com/profile_images/993157375241674753/53dz3TL3_normal.jpg" TargetMode="External" /><Relationship Id="rId257" Type="http://schemas.openxmlformats.org/officeDocument/2006/relationships/hyperlink" Target="http://pbs.twimg.com/profile_images/1174811571681464320/I686qIHR_normal.jpg" TargetMode="External" /><Relationship Id="rId258" Type="http://schemas.openxmlformats.org/officeDocument/2006/relationships/hyperlink" Target="http://pbs.twimg.com/profile_images/1174811571681464320/I686qIHR_normal.jpg" TargetMode="External" /><Relationship Id="rId259" Type="http://schemas.openxmlformats.org/officeDocument/2006/relationships/hyperlink" Target="http://pbs.twimg.com/profile_images/1174811571681464320/I686qIHR_normal.jpg" TargetMode="External" /><Relationship Id="rId260" Type="http://schemas.openxmlformats.org/officeDocument/2006/relationships/hyperlink" Target="http://pbs.twimg.com/profile_images/1081338501507891200/HyPlnXDi_normal.jpg" TargetMode="External" /><Relationship Id="rId261" Type="http://schemas.openxmlformats.org/officeDocument/2006/relationships/hyperlink" Target="http://pbs.twimg.com/profile_images/821091469561917441/v2h9cL4a_normal.jpg" TargetMode="External" /><Relationship Id="rId262" Type="http://schemas.openxmlformats.org/officeDocument/2006/relationships/hyperlink" Target="http://pbs.twimg.com/profile_images/821091469561917441/v2h9cL4a_normal.jpg" TargetMode="External" /><Relationship Id="rId263" Type="http://schemas.openxmlformats.org/officeDocument/2006/relationships/hyperlink" Target="http://pbs.twimg.com/profile_images/1121065862520279041/0gGa0BuF_normal.jpg" TargetMode="External" /><Relationship Id="rId264" Type="http://schemas.openxmlformats.org/officeDocument/2006/relationships/hyperlink" Target="http://pbs.twimg.com/profile_images/1174811571681464320/I686qIHR_normal.jpg" TargetMode="External" /><Relationship Id="rId265" Type="http://schemas.openxmlformats.org/officeDocument/2006/relationships/hyperlink" Target="http://pbs.twimg.com/profile_images/1174811571681464320/I686qIHR_normal.jpg" TargetMode="External" /><Relationship Id="rId266" Type="http://schemas.openxmlformats.org/officeDocument/2006/relationships/hyperlink" Target="http://pbs.twimg.com/profile_images/1174811571681464320/I686qIHR_normal.jpg" TargetMode="External" /><Relationship Id="rId267" Type="http://schemas.openxmlformats.org/officeDocument/2006/relationships/hyperlink" Target="http://pbs.twimg.com/profile_images/1174811571681464320/I686qIHR_normal.jpg" TargetMode="External" /><Relationship Id="rId268" Type="http://schemas.openxmlformats.org/officeDocument/2006/relationships/hyperlink" Target="http://pbs.twimg.com/profile_images/1174811571681464320/I686qIHR_normal.jpg" TargetMode="External" /><Relationship Id="rId269" Type="http://schemas.openxmlformats.org/officeDocument/2006/relationships/hyperlink" Target="http://pbs.twimg.com/profile_images/1174811571681464320/I686qIHR_normal.jpg" TargetMode="External" /><Relationship Id="rId270" Type="http://schemas.openxmlformats.org/officeDocument/2006/relationships/hyperlink" Target="http://pbs.twimg.com/profile_images/1174811571681464320/I686qIHR_normal.jpg" TargetMode="External" /><Relationship Id="rId271" Type="http://schemas.openxmlformats.org/officeDocument/2006/relationships/hyperlink" Target="http://pbs.twimg.com/profile_images/1174811571681464320/I686qIHR_normal.jpg" TargetMode="External" /><Relationship Id="rId272" Type="http://schemas.openxmlformats.org/officeDocument/2006/relationships/hyperlink" Target="https://pbs.twimg.com/media/EGiPk1IWoAAhERQ.jpg" TargetMode="External" /><Relationship Id="rId273" Type="http://schemas.openxmlformats.org/officeDocument/2006/relationships/hyperlink" Target="http://pbs.twimg.com/profile_images/1174811571681464320/I686qIHR_normal.jpg" TargetMode="External" /><Relationship Id="rId274" Type="http://schemas.openxmlformats.org/officeDocument/2006/relationships/hyperlink" Target="http://pbs.twimg.com/profile_images/1174811571681464320/I686qIHR_normal.jpg" TargetMode="External" /><Relationship Id="rId275" Type="http://schemas.openxmlformats.org/officeDocument/2006/relationships/hyperlink" Target="http://pbs.twimg.com/profile_images/1174811571681464320/I686qIHR_normal.jpg" TargetMode="External" /><Relationship Id="rId276" Type="http://schemas.openxmlformats.org/officeDocument/2006/relationships/hyperlink" Target="http://pbs.twimg.com/profile_images/1174811571681464320/I686qIHR_normal.jpg" TargetMode="External" /><Relationship Id="rId277" Type="http://schemas.openxmlformats.org/officeDocument/2006/relationships/hyperlink" Target="http://pbs.twimg.com/profile_images/1174811571681464320/I686qIHR_normal.jpg" TargetMode="External" /><Relationship Id="rId278" Type="http://schemas.openxmlformats.org/officeDocument/2006/relationships/hyperlink" Target="http://pbs.twimg.com/profile_images/1174811571681464320/I686qIHR_normal.jpg" TargetMode="External" /><Relationship Id="rId279" Type="http://schemas.openxmlformats.org/officeDocument/2006/relationships/hyperlink" Target="http://pbs.twimg.com/profile_images/1174811571681464320/I686qIHR_normal.jpg" TargetMode="External" /><Relationship Id="rId280" Type="http://schemas.openxmlformats.org/officeDocument/2006/relationships/hyperlink" Target="http://pbs.twimg.com/profile_images/1174811571681464320/I686qIHR_normal.jpg" TargetMode="External" /><Relationship Id="rId281" Type="http://schemas.openxmlformats.org/officeDocument/2006/relationships/hyperlink" Target="http://pbs.twimg.com/profile_images/1174811571681464320/I686qIHR_normal.jpg" TargetMode="External" /><Relationship Id="rId282" Type="http://schemas.openxmlformats.org/officeDocument/2006/relationships/hyperlink" Target="http://pbs.twimg.com/profile_images/1174811571681464320/I686qIHR_normal.jpg" TargetMode="External" /><Relationship Id="rId283" Type="http://schemas.openxmlformats.org/officeDocument/2006/relationships/hyperlink" Target="http://pbs.twimg.com/profile_images/1174811571681464320/I686qIHR_normal.jpg" TargetMode="External" /><Relationship Id="rId284" Type="http://schemas.openxmlformats.org/officeDocument/2006/relationships/hyperlink" Target="http://pbs.twimg.com/profile_images/1174811571681464320/I686qIHR_normal.jpg" TargetMode="External" /><Relationship Id="rId285" Type="http://schemas.openxmlformats.org/officeDocument/2006/relationships/hyperlink" Target="http://pbs.twimg.com/profile_images/1174811571681464320/I686qIHR_normal.jpg" TargetMode="External" /><Relationship Id="rId286" Type="http://schemas.openxmlformats.org/officeDocument/2006/relationships/hyperlink" Target="http://pbs.twimg.com/profile_images/1174811571681464320/I686qIHR_normal.jpg" TargetMode="External" /><Relationship Id="rId287" Type="http://schemas.openxmlformats.org/officeDocument/2006/relationships/hyperlink" Target="http://pbs.twimg.com/profile_images/1174811571681464320/I686qIHR_normal.jpg" TargetMode="External" /><Relationship Id="rId288" Type="http://schemas.openxmlformats.org/officeDocument/2006/relationships/hyperlink" Target="http://pbs.twimg.com/profile_images/1174811571681464320/I686qIHR_normal.jpg" TargetMode="External" /><Relationship Id="rId289" Type="http://schemas.openxmlformats.org/officeDocument/2006/relationships/hyperlink" Target="http://pbs.twimg.com/profile_images/1174811571681464320/I686qIHR_normal.jpg" TargetMode="External" /><Relationship Id="rId290" Type="http://schemas.openxmlformats.org/officeDocument/2006/relationships/hyperlink" Target="https://pbs.twimg.com/media/EGiEm7UWwAMz_xO.png" TargetMode="External" /><Relationship Id="rId291" Type="http://schemas.openxmlformats.org/officeDocument/2006/relationships/hyperlink" Target="https://pbs.twimg.com/media/EHF2b-SX4AMpDFf.png" TargetMode="External" /><Relationship Id="rId292" Type="http://schemas.openxmlformats.org/officeDocument/2006/relationships/hyperlink" Target="http://pbs.twimg.com/profile_images/1081338501507891200/HyPlnXDi_normal.jpg" TargetMode="External" /><Relationship Id="rId293" Type="http://schemas.openxmlformats.org/officeDocument/2006/relationships/hyperlink" Target="http://pbs.twimg.com/profile_images/1081338501507891200/HyPlnXDi_normal.jpg" TargetMode="External" /><Relationship Id="rId294" Type="http://schemas.openxmlformats.org/officeDocument/2006/relationships/hyperlink" Target="http://pbs.twimg.com/profile_images/821091469561917441/v2h9cL4a_normal.jpg" TargetMode="External" /><Relationship Id="rId295" Type="http://schemas.openxmlformats.org/officeDocument/2006/relationships/hyperlink" Target="http://pbs.twimg.com/profile_images/821091469561917441/v2h9cL4a_normal.jpg" TargetMode="External" /><Relationship Id="rId296" Type="http://schemas.openxmlformats.org/officeDocument/2006/relationships/hyperlink" Target="http://pbs.twimg.com/profile_images/821091469561917441/v2h9cL4a_normal.jpg" TargetMode="External" /><Relationship Id="rId297" Type="http://schemas.openxmlformats.org/officeDocument/2006/relationships/hyperlink" Target="http://pbs.twimg.com/profile_images/821091469561917441/v2h9cL4a_normal.jpg" TargetMode="External" /><Relationship Id="rId298" Type="http://schemas.openxmlformats.org/officeDocument/2006/relationships/hyperlink" Target="http://pbs.twimg.com/profile_images/1081338501507891200/HyPlnXDi_normal.jpg" TargetMode="External" /><Relationship Id="rId299" Type="http://schemas.openxmlformats.org/officeDocument/2006/relationships/hyperlink" Target="http://pbs.twimg.com/profile_images/1081338501507891200/HyPlnXDi_normal.jpg" TargetMode="External" /><Relationship Id="rId300" Type="http://schemas.openxmlformats.org/officeDocument/2006/relationships/hyperlink" Target="http://pbs.twimg.com/profile_images/1081338501507891200/HyPlnXDi_normal.jpg" TargetMode="External" /><Relationship Id="rId301" Type="http://schemas.openxmlformats.org/officeDocument/2006/relationships/hyperlink" Target="http://pbs.twimg.com/profile_images/955579372961873920/kXWQh-RW_normal.jpg" TargetMode="External" /><Relationship Id="rId302" Type="http://schemas.openxmlformats.org/officeDocument/2006/relationships/hyperlink" Target="http://pbs.twimg.com/profile_images/1184702192336490499/xiuYhert_normal.jpg" TargetMode="External" /><Relationship Id="rId303" Type="http://schemas.openxmlformats.org/officeDocument/2006/relationships/hyperlink" Target="http://pbs.twimg.com/profile_images/955579372961873920/kXWQh-RW_normal.jpg" TargetMode="External" /><Relationship Id="rId304" Type="http://schemas.openxmlformats.org/officeDocument/2006/relationships/hyperlink" Target="http://pbs.twimg.com/profile_images/955579372961873920/kXWQh-RW_normal.jpg" TargetMode="External" /><Relationship Id="rId305" Type="http://schemas.openxmlformats.org/officeDocument/2006/relationships/hyperlink" Target="http://pbs.twimg.com/profile_images/955579372961873920/kXWQh-RW_normal.jpg" TargetMode="External" /><Relationship Id="rId306" Type="http://schemas.openxmlformats.org/officeDocument/2006/relationships/hyperlink" Target="http://pbs.twimg.com/profile_images/1184702192336490499/xiuYhert_normal.jpg" TargetMode="External" /><Relationship Id="rId307" Type="http://schemas.openxmlformats.org/officeDocument/2006/relationships/hyperlink" Target="http://pbs.twimg.com/profile_images/1082011274635030528/r7Jq-dlj_normal.jpg" TargetMode="External" /><Relationship Id="rId308" Type="http://schemas.openxmlformats.org/officeDocument/2006/relationships/hyperlink" Target="http://pbs.twimg.com/profile_images/1082011274635030528/r7Jq-dlj_normal.jpg" TargetMode="External" /><Relationship Id="rId309" Type="http://schemas.openxmlformats.org/officeDocument/2006/relationships/hyperlink" Target="http://pbs.twimg.com/profile_images/1082011274635030528/r7Jq-dlj_normal.jpg" TargetMode="External" /><Relationship Id="rId310" Type="http://schemas.openxmlformats.org/officeDocument/2006/relationships/hyperlink" Target="https://pbs.twimg.com/media/EHLh8sMX0AIhttp.jpg" TargetMode="External" /><Relationship Id="rId311" Type="http://schemas.openxmlformats.org/officeDocument/2006/relationships/hyperlink" Target="http://pbs.twimg.com/profile_images/1121065862520279041/0gGa0BuF_normal.jpg" TargetMode="External" /><Relationship Id="rId312" Type="http://schemas.openxmlformats.org/officeDocument/2006/relationships/hyperlink" Target="http://pbs.twimg.com/profile_images/1121065862520279041/0gGa0BuF_normal.jpg" TargetMode="External" /><Relationship Id="rId313" Type="http://schemas.openxmlformats.org/officeDocument/2006/relationships/hyperlink" Target="http://pbs.twimg.com/profile_images/1121065862520279041/0gGa0BuF_normal.jpg" TargetMode="External" /><Relationship Id="rId314" Type="http://schemas.openxmlformats.org/officeDocument/2006/relationships/hyperlink" Target="http://pbs.twimg.com/profile_images/1121065862520279041/0gGa0BuF_normal.jpg" TargetMode="External" /><Relationship Id="rId315" Type="http://schemas.openxmlformats.org/officeDocument/2006/relationships/hyperlink" Target="http://pbs.twimg.com/profile_images/1121065862520279041/0gGa0BuF_normal.jpg" TargetMode="External" /><Relationship Id="rId316" Type="http://schemas.openxmlformats.org/officeDocument/2006/relationships/hyperlink" Target="http://pbs.twimg.com/profile_images/1121065862520279041/0gGa0BuF_normal.jpg" TargetMode="External" /><Relationship Id="rId317" Type="http://schemas.openxmlformats.org/officeDocument/2006/relationships/hyperlink" Target="http://pbs.twimg.com/profile_images/1121065862520279041/0gGa0BuF_normal.jpg" TargetMode="External" /><Relationship Id="rId318" Type="http://schemas.openxmlformats.org/officeDocument/2006/relationships/hyperlink" Target="https://pbs.twimg.com/media/EGiEm7UWwAMz_xO.png" TargetMode="External" /><Relationship Id="rId319" Type="http://schemas.openxmlformats.org/officeDocument/2006/relationships/hyperlink" Target="https://pbs.twimg.com/media/EHF2b-SX4AMpDFf.png" TargetMode="External" /><Relationship Id="rId320" Type="http://schemas.openxmlformats.org/officeDocument/2006/relationships/hyperlink" Target="http://pbs.twimg.com/profile_images/1081338501507891200/HyPlnXDi_normal.jpg" TargetMode="External" /><Relationship Id="rId321" Type="http://schemas.openxmlformats.org/officeDocument/2006/relationships/hyperlink" Target="http://pbs.twimg.com/profile_images/1022958968841195520/R8ahjyV5_normal.jpg" TargetMode="External" /><Relationship Id="rId322" Type="http://schemas.openxmlformats.org/officeDocument/2006/relationships/hyperlink" Target="http://pbs.twimg.com/profile_images/1022958968841195520/R8ahjyV5_normal.jpg" TargetMode="External" /><Relationship Id="rId323" Type="http://schemas.openxmlformats.org/officeDocument/2006/relationships/hyperlink" Target="http://pbs.twimg.com/profile_images/1022958968841195520/R8ahjyV5_normal.jpg" TargetMode="External" /><Relationship Id="rId324" Type="http://schemas.openxmlformats.org/officeDocument/2006/relationships/hyperlink" Target="https://pbs.twimg.com/media/EGiEm7UWwAMz_xO.png" TargetMode="External" /><Relationship Id="rId325" Type="http://schemas.openxmlformats.org/officeDocument/2006/relationships/hyperlink" Target="https://pbs.twimg.com/media/EHF2b-SX4AMpDFf.png" TargetMode="External" /><Relationship Id="rId326" Type="http://schemas.openxmlformats.org/officeDocument/2006/relationships/hyperlink" Target="http://pbs.twimg.com/profile_images/1081338501507891200/HyPlnXDi_normal.jpg" TargetMode="External" /><Relationship Id="rId327" Type="http://schemas.openxmlformats.org/officeDocument/2006/relationships/hyperlink" Target="http://pbs.twimg.com/profile_images/1081338501507891200/HyPlnXDi_normal.jpg" TargetMode="External" /><Relationship Id="rId328" Type="http://schemas.openxmlformats.org/officeDocument/2006/relationships/hyperlink" Target="http://pbs.twimg.com/profile_images/1081338501507891200/HyPlnXDi_normal.jpg" TargetMode="External" /><Relationship Id="rId329" Type="http://schemas.openxmlformats.org/officeDocument/2006/relationships/hyperlink" Target="http://pbs.twimg.com/profile_images/1081338501507891200/HyPlnXDi_normal.jpg" TargetMode="External" /><Relationship Id="rId330" Type="http://schemas.openxmlformats.org/officeDocument/2006/relationships/hyperlink" Target="http://pbs.twimg.com/profile_images/1081338501507891200/HyPlnXDi_normal.jpg" TargetMode="External" /><Relationship Id="rId331" Type="http://schemas.openxmlformats.org/officeDocument/2006/relationships/hyperlink" Target="http://pbs.twimg.com/profile_images/1081338501507891200/HyPlnXDi_normal.jpg" TargetMode="External" /><Relationship Id="rId332" Type="http://schemas.openxmlformats.org/officeDocument/2006/relationships/hyperlink" Target="http://pbs.twimg.com/profile_images/1081338501507891200/HyPlnXDi_normal.jpg" TargetMode="External" /><Relationship Id="rId333" Type="http://schemas.openxmlformats.org/officeDocument/2006/relationships/hyperlink" Target="http://pbs.twimg.com/profile_images/1081338501507891200/HyPlnXDi_normal.jpg" TargetMode="External" /><Relationship Id="rId334" Type="http://schemas.openxmlformats.org/officeDocument/2006/relationships/hyperlink" Target="http://pbs.twimg.com/profile_images/1081338501507891200/HyPlnXDi_normal.jpg" TargetMode="External" /><Relationship Id="rId335" Type="http://schemas.openxmlformats.org/officeDocument/2006/relationships/hyperlink" Target="http://pbs.twimg.com/profile_images/1081338501507891200/HyPlnXDi_normal.jpg" TargetMode="External" /><Relationship Id="rId336" Type="http://schemas.openxmlformats.org/officeDocument/2006/relationships/hyperlink" Target="http://pbs.twimg.com/profile_images/1022958968841195520/R8ahjyV5_normal.jpg" TargetMode="External" /><Relationship Id="rId337" Type="http://schemas.openxmlformats.org/officeDocument/2006/relationships/hyperlink" Target="https://pbs.twimg.com/media/EHF1pieXkAQQHmp.jpg" TargetMode="External" /><Relationship Id="rId338" Type="http://schemas.openxmlformats.org/officeDocument/2006/relationships/hyperlink" Target="https://pbs.twimg.com/tweet_video_thumb/EHGO-DnVUAAMCpn.jpg" TargetMode="External" /><Relationship Id="rId339" Type="http://schemas.openxmlformats.org/officeDocument/2006/relationships/hyperlink" Target="https://pbs.twimg.com/media/EHF2L9dWoAIez8L.jpg" TargetMode="External" /><Relationship Id="rId340" Type="http://schemas.openxmlformats.org/officeDocument/2006/relationships/hyperlink" Target="http://pbs.twimg.com/profile_images/1094388845263519745/_FHcG_-x_normal.jpg" TargetMode="External" /><Relationship Id="rId341" Type="http://schemas.openxmlformats.org/officeDocument/2006/relationships/hyperlink" Target="https://pbs.twimg.com/media/EHF24AdWkAIuaYp.jpg" TargetMode="External" /><Relationship Id="rId342" Type="http://schemas.openxmlformats.org/officeDocument/2006/relationships/hyperlink" Target="http://pbs.twimg.com/profile_images/1094388845263519745/_FHcG_-x_normal.jpg" TargetMode="External" /><Relationship Id="rId343" Type="http://schemas.openxmlformats.org/officeDocument/2006/relationships/hyperlink" Target="https://pbs.twimg.com/media/EHF3E7uX0AAZ7v8.jpg" TargetMode="External" /><Relationship Id="rId344" Type="http://schemas.openxmlformats.org/officeDocument/2006/relationships/hyperlink" Target="http://pbs.twimg.com/profile_images/1094388845263519745/_FHcG_-x_normal.jpg" TargetMode="External" /><Relationship Id="rId345" Type="http://schemas.openxmlformats.org/officeDocument/2006/relationships/hyperlink" Target="http://pbs.twimg.com/profile_images/1094388845263519745/_FHcG_-x_normal.jpg" TargetMode="External" /><Relationship Id="rId346" Type="http://schemas.openxmlformats.org/officeDocument/2006/relationships/hyperlink" Target="http://pbs.twimg.com/profile_images/1094388845263519745/_FHcG_-x_normal.jpg" TargetMode="External" /><Relationship Id="rId347" Type="http://schemas.openxmlformats.org/officeDocument/2006/relationships/hyperlink" Target="http://pbs.twimg.com/profile_images/1094388845263519745/_FHcG_-x_normal.jpg" TargetMode="External" /><Relationship Id="rId348" Type="http://schemas.openxmlformats.org/officeDocument/2006/relationships/hyperlink" Target="http://pbs.twimg.com/profile_images/1094388845263519745/_FHcG_-x_normal.jpg" TargetMode="External" /><Relationship Id="rId349" Type="http://schemas.openxmlformats.org/officeDocument/2006/relationships/hyperlink" Target="https://pbs.twimg.com/media/EHF3e6YX0AEqifu.jpg" TargetMode="External" /><Relationship Id="rId350" Type="http://schemas.openxmlformats.org/officeDocument/2006/relationships/hyperlink" Target="http://pbs.twimg.com/profile_images/1094388845263519745/_FHcG_-x_normal.jpg" TargetMode="External" /><Relationship Id="rId351" Type="http://schemas.openxmlformats.org/officeDocument/2006/relationships/hyperlink" Target="http://pbs.twimg.com/profile_images/1094388845263519745/_FHcG_-x_normal.jpg" TargetMode="External" /><Relationship Id="rId352" Type="http://schemas.openxmlformats.org/officeDocument/2006/relationships/hyperlink" Target="http://pbs.twimg.com/profile_images/1094388845263519745/_FHcG_-x_normal.jpg" TargetMode="External" /><Relationship Id="rId353" Type="http://schemas.openxmlformats.org/officeDocument/2006/relationships/hyperlink" Target="https://pbs.twimg.com/media/EHF3s30X4AImFZH.jpg" TargetMode="External" /><Relationship Id="rId354" Type="http://schemas.openxmlformats.org/officeDocument/2006/relationships/hyperlink" Target="http://pbs.twimg.com/profile_images/1094388845263519745/_FHcG_-x_normal.jpg" TargetMode="External" /><Relationship Id="rId355" Type="http://schemas.openxmlformats.org/officeDocument/2006/relationships/hyperlink" Target="http://pbs.twimg.com/profile_images/1094388845263519745/_FHcG_-x_normal.jpg" TargetMode="External" /><Relationship Id="rId356" Type="http://schemas.openxmlformats.org/officeDocument/2006/relationships/hyperlink" Target="http://pbs.twimg.com/profile_images/1094388845263519745/_FHcG_-x_normal.jpg" TargetMode="External" /><Relationship Id="rId357" Type="http://schemas.openxmlformats.org/officeDocument/2006/relationships/hyperlink" Target="https://pbs.twimg.com/media/EHF330AWoAAAlox.jpg" TargetMode="External" /><Relationship Id="rId358" Type="http://schemas.openxmlformats.org/officeDocument/2006/relationships/hyperlink" Target="http://pbs.twimg.com/profile_images/1094388845263519745/_FHcG_-x_normal.jpg" TargetMode="External" /><Relationship Id="rId359" Type="http://schemas.openxmlformats.org/officeDocument/2006/relationships/hyperlink" Target="http://pbs.twimg.com/profile_images/1094388845263519745/_FHcG_-x_normal.jpg" TargetMode="External" /><Relationship Id="rId360" Type="http://schemas.openxmlformats.org/officeDocument/2006/relationships/hyperlink" Target="http://pbs.twimg.com/profile_images/1181206687111372801/oilZlnXk_normal.jpg" TargetMode="External" /><Relationship Id="rId361" Type="http://schemas.openxmlformats.org/officeDocument/2006/relationships/hyperlink" Target="http://pbs.twimg.com/profile_images/1181206687111372801/oilZlnXk_normal.jpg" TargetMode="External" /><Relationship Id="rId362" Type="http://schemas.openxmlformats.org/officeDocument/2006/relationships/hyperlink" Target="http://pbs.twimg.com/profile_images/1181206687111372801/oilZlnXk_normal.jpg" TargetMode="External" /><Relationship Id="rId363" Type="http://schemas.openxmlformats.org/officeDocument/2006/relationships/hyperlink" Target="http://pbs.twimg.com/profile_images/1022958968841195520/R8ahjyV5_normal.jpg" TargetMode="External" /><Relationship Id="rId364" Type="http://schemas.openxmlformats.org/officeDocument/2006/relationships/hyperlink" Target="http://pbs.twimg.com/profile_images/791740843723894784/AC8WRmoZ_normal.jpg" TargetMode="External" /><Relationship Id="rId365" Type="http://schemas.openxmlformats.org/officeDocument/2006/relationships/hyperlink" Target="http://pbs.twimg.com/profile_images/791740843723894784/AC8WRmoZ_normal.jpg" TargetMode="External" /><Relationship Id="rId366" Type="http://schemas.openxmlformats.org/officeDocument/2006/relationships/hyperlink" Target="http://pbs.twimg.com/profile_images/1181206687111372801/oilZlnXk_normal.jpg" TargetMode="External" /><Relationship Id="rId367" Type="http://schemas.openxmlformats.org/officeDocument/2006/relationships/hyperlink" Target="http://pbs.twimg.com/profile_images/1181206687111372801/oilZlnXk_normal.jpg" TargetMode="External" /><Relationship Id="rId368" Type="http://schemas.openxmlformats.org/officeDocument/2006/relationships/hyperlink" Target="http://pbs.twimg.com/profile_images/1181206687111372801/oilZlnXk_normal.jpg" TargetMode="External" /><Relationship Id="rId369" Type="http://schemas.openxmlformats.org/officeDocument/2006/relationships/hyperlink" Target="http://pbs.twimg.com/profile_images/1181206687111372801/oilZlnXk_normal.jpg" TargetMode="External" /><Relationship Id="rId370" Type="http://schemas.openxmlformats.org/officeDocument/2006/relationships/hyperlink" Target="http://pbs.twimg.com/profile_images/1181206687111372801/oilZlnXk_normal.jpg" TargetMode="External" /><Relationship Id="rId371" Type="http://schemas.openxmlformats.org/officeDocument/2006/relationships/hyperlink" Target="http://pbs.twimg.com/profile_images/1181206687111372801/oilZlnXk_normal.jpg" TargetMode="External" /><Relationship Id="rId372" Type="http://schemas.openxmlformats.org/officeDocument/2006/relationships/hyperlink" Target="http://pbs.twimg.com/profile_images/1181206687111372801/oilZlnXk_normal.jpg" TargetMode="External" /><Relationship Id="rId373" Type="http://schemas.openxmlformats.org/officeDocument/2006/relationships/hyperlink" Target="http://pbs.twimg.com/profile_images/1181206687111372801/oilZlnXk_normal.jpg" TargetMode="External" /><Relationship Id="rId374" Type="http://schemas.openxmlformats.org/officeDocument/2006/relationships/hyperlink" Target="http://pbs.twimg.com/profile_images/1181206687111372801/oilZlnXk_normal.jpg" TargetMode="External" /><Relationship Id="rId375" Type="http://schemas.openxmlformats.org/officeDocument/2006/relationships/hyperlink" Target="http://pbs.twimg.com/profile_images/1181206687111372801/oilZlnXk_normal.jpg" TargetMode="External" /><Relationship Id="rId376" Type="http://schemas.openxmlformats.org/officeDocument/2006/relationships/hyperlink" Target="http://pbs.twimg.com/profile_images/1181206687111372801/oilZlnXk_normal.jpg" TargetMode="External" /><Relationship Id="rId377" Type="http://schemas.openxmlformats.org/officeDocument/2006/relationships/hyperlink" Target="http://pbs.twimg.com/profile_images/1181206687111372801/oilZlnXk_normal.jpg" TargetMode="External" /><Relationship Id="rId378" Type="http://schemas.openxmlformats.org/officeDocument/2006/relationships/hyperlink" Target="http://pbs.twimg.com/profile_images/1181206687111372801/oilZlnXk_normal.jpg" TargetMode="External" /><Relationship Id="rId379" Type="http://schemas.openxmlformats.org/officeDocument/2006/relationships/hyperlink" Target="http://pbs.twimg.com/profile_images/1181206687111372801/oilZlnXk_normal.jpg" TargetMode="External" /><Relationship Id="rId380" Type="http://schemas.openxmlformats.org/officeDocument/2006/relationships/hyperlink" Target="http://pbs.twimg.com/profile_images/1181206687111372801/oilZlnXk_normal.jpg" TargetMode="External" /><Relationship Id="rId381" Type="http://schemas.openxmlformats.org/officeDocument/2006/relationships/hyperlink" Target="http://pbs.twimg.com/profile_images/1181206687111372801/oilZlnXk_normal.jpg" TargetMode="External" /><Relationship Id="rId382" Type="http://schemas.openxmlformats.org/officeDocument/2006/relationships/hyperlink" Target="http://pbs.twimg.com/profile_images/1181206687111372801/oilZlnXk_normal.jpg" TargetMode="External" /><Relationship Id="rId383" Type="http://schemas.openxmlformats.org/officeDocument/2006/relationships/hyperlink" Target="http://pbs.twimg.com/profile_images/1181206687111372801/oilZlnXk_normal.jpg" TargetMode="External" /><Relationship Id="rId384" Type="http://schemas.openxmlformats.org/officeDocument/2006/relationships/hyperlink" Target="http://pbs.twimg.com/profile_images/1181206687111372801/oilZlnXk_normal.jpg" TargetMode="External" /><Relationship Id="rId385" Type="http://schemas.openxmlformats.org/officeDocument/2006/relationships/hyperlink" Target="http://pbs.twimg.com/profile_images/1181206687111372801/oilZlnXk_normal.jpg" TargetMode="External" /><Relationship Id="rId386" Type="http://schemas.openxmlformats.org/officeDocument/2006/relationships/hyperlink" Target="http://pbs.twimg.com/profile_images/1022958968841195520/R8ahjyV5_normal.jpg" TargetMode="External" /><Relationship Id="rId387" Type="http://schemas.openxmlformats.org/officeDocument/2006/relationships/hyperlink" Target="http://pbs.twimg.com/profile_images/1022958968841195520/R8ahjyV5_normal.jpg" TargetMode="External" /><Relationship Id="rId388" Type="http://schemas.openxmlformats.org/officeDocument/2006/relationships/hyperlink" Target="http://pbs.twimg.com/profile_images/1022958968841195520/R8ahjyV5_normal.jpg" TargetMode="External" /><Relationship Id="rId389" Type="http://schemas.openxmlformats.org/officeDocument/2006/relationships/hyperlink" Target="http://pbs.twimg.com/profile_images/1022958968841195520/R8ahjyV5_normal.jpg" TargetMode="External" /><Relationship Id="rId390" Type="http://schemas.openxmlformats.org/officeDocument/2006/relationships/hyperlink" Target="http://pbs.twimg.com/profile_images/1022958968841195520/R8ahjyV5_normal.jpg" TargetMode="External" /><Relationship Id="rId391" Type="http://schemas.openxmlformats.org/officeDocument/2006/relationships/hyperlink" Target="https://pbs.twimg.com/media/EGiEm7UWwAMz_xO.png" TargetMode="External" /><Relationship Id="rId392" Type="http://schemas.openxmlformats.org/officeDocument/2006/relationships/hyperlink" Target="https://pbs.twimg.com/media/EHF2b-SX4AMpDFf.png" TargetMode="External" /><Relationship Id="rId393" Type="http://schemas.openxmlformats.org/officeDocument/2006/relationships/hyperlink" Target="http://pbs.twimg.com/profile_images/791740843723894784/AC8WRmoZ_normal.jpg" TargetMode="External" /><Relationship Id="rId394" Type="http://schemas.openxmlformats.org/officeDocument/2006/relationships/hyperlink" Target="http://pbs.twimg.com/profile_images/791740843723894784/AC8WRmoZ_normal.jpg" TargetMode="External" /><Relationship Id="rId395" Type="http://schemas.openxmlformats.org/officeDocument/2006/relationships/hyperlink" Target="http://pbs.twimg.com/profile_images/791740843723894784/AC8WRmoZ_normal.jpg" TargetMode="External" /><Relationship Id="rId396" Type="http://schemas.openxmlformats.org/officeDocument/2006/relationships/hyperlink" Target="http://pbs.twimg.com/profile_images/791740843723894784/AC8WRmoZ_normal.jpg" TargetMode="External" /><Relationship Id="rId397" Type="http://schemas.openxmlformats.org/officeDocument/2006/relationships/hyperlink" Target="http://pbs.twimg.com/profile_images/791740843723894784/AC8WRmoZ_normal.jpg" TargetMode="External" /><Relationship Id="rId398" Type="http://schemas.openxmlformats.org/officeDocument/2006/relationships/hyperlink" Target="http://pbs.twimg.com/profile_images/791740843723894784/AC8WRmoZ_normal.jpg" TargetMode="External" /><Relationship Id="rId399" Type="http://schemas.openxmlformats.org/officeDocument/2006/relationships/hyperlink" Target="http://pbs.twimg.com/profile_images/791740843723894784/AC8WRmoZ_normal.jpg" TargetMode="External" /><Relationship Id="rId400" Type="http://schemas.openxmlformats.org/officeDocument/2006/relationships/hyperlink" Target="http://pbs.twimg.com/profile_images/791740843723894784/AC8WRmoZ_normal.jpg" TargetMode="External" /><Relationship Id="rId401" Type="http://schemas.openxmlformats.org/officeDocument/2006/relationships/hyperlink" Target="http://pbs.twimg.com/profile_images/791740843723894784/AC8WRmoZ_normal.jpg" TargetMode="External" /><Relationship Id="rId402" Type="http://schemas.openxmlformats.org/officeDocument/2006/relationships/hyperlink" Target="http://pbs.twimg.com/profile_images/1022958968841195520/R8ahjyV5_normal.jpg" TargetMode="External" /><Relationship Id="rId403" Type="http://schemas.openxmlformats.org/officeDocument/2006/relationships/hyperlink" Target="http://pbs.twimg.com/profile_images/1022958968841195520/R8ahjyV5_normal.jpg" TargetMode="External" /><Relationship Id="rId404" Type="http://schemas.openxmlformats.org/officeDocument/2006/relationships/hyperlink" Target="http://pbs.twimg.com/profile_images/1022958968841195520/R8ahjyV5_normal.jpg" TargetMode="External" /><Relationship Id="rId405" Type="http://schemas.openxmlformats.org/officeDocument/2006/relationships/hyperlink" Target="http://pbs.twimg.com/profile_images/1022958968841195520/R8ahjyV5_normal.jpg" TargetMode="External" /><Relationship Id="rId406" Type="http://schemas.openxmlformats.org/officeDocument/2006/relationships/hyperlink" Target="http://pbs.twimg.com/profile_images/1022958968841195520/R8ahjyV5_normal.jpg" TargetMode="External" /><Relationship Id="rId407" Type="http://schemas.openxmlformats.org/officeDocument/2006/relationships/hyperlink" Target="http://pbs.twimg.com/profile_images/1022958968841195520/R8ahjyV5_normal.jpg" TargetMode="External" /><Relationship Id="rId408" Type="http://schemas.openxmlformats.org/officeDocument/2006/relationships/hyperlink" Target="http://pbs.twimg.com/profile_images/1022958968841195520/R8ahjyV5_normal.jpg" TargetMode="External" /><Relationship Id="rId409" Type="http://schemas.openxmlformats.org/officeDocument/2006/relationships/hyperlink" Target="http://pbs.twimg.com/profile_images/1022958968841195520/R8ahjyV5_normal.jpg" TargetMode="External" /><Relationship Id="rId410" Type="http://schemas.openxmlformats.org/officeDocument/2006/relationships/hyperlink" Target="http://pbs.twimg.com/profile_images/1022958968841195520/R8ahjyV5_normal.jpg" TargetMode="External" /><Relationship Id="rId411" Type="http://schemas.openxmlformats.org/officeDocument/2006/relationships/hyperlink" Target="http://pbs.twimg.com/profile_images/1022958968841195520/R8ahjyV5_normal.jpg" TargetMode="External" /><Relationship Id="rId412" Type="http://schemas.openxmlformats.org/officeDocument/2006/relationships/hyperlink" Target="http://pbs.twimg.com/profile_images/1022958968841195520/R8ahjyV5_normal.jpg" TargetMode="External" /><Relationship Id="rId413" Type="http://schemas.openxmlformats.org/officeDocument/2006/relationships/hyperlink" Target="http://pbs.twimg.com/profile_images/1022958968841195520/R8ahjyV5_normal.jpg" TargetMode="External" /><Relationship Id="rId414" Type="http://schemas.openxmlformats.org/officeDocument/2006/relationships/hyperlink" Target="http://pbs.twimg.com/profile_images/1022958968841195520/R8ahjyV5_normal.jpg" TargetMode="External" /><Relationship Id="rId415" Type="http://schemas.openxmlformats.org/officeDocument/2006/relationships/hyperlink" Target="http://pbs.twimg.com/profile_images/1175497411239845888/YnIUidd8_normal.jpg" TargetMode="External" /><Relationship Id="rId416" Type="http://schemas.openxmlformats.org/officeDocument/2006/relationships/hyperlink" Target="https://pbs.twimg.com/media/EGiCzEOWwAAOKLk.jpg" TargetMode="External" /><Relationship Id="rId417" Type="http://schemas.openxmlformats.org/officeDocument/2006/relationships/hyperlink" Target="https://pbs.twimg.com/media/EGiDug0XoAMLzEy.jpg" TargetMode="External" /><Relationship Id="rId418" Type="http://schemas.openxmlformats.org/officeDocument/2006/relationships/hyperlink" Target="http://pbs.twimg.com/profile_images/648941293436059648/uQRNsx3e_normal.png" TargetMode="External" /><Relationship Id="rId419" Type="http://schemas.openxmlformats.org/officeDocument/2006/relationships/hyperlink" Target="https://pbs.twimg.com/media/EGiEOaEXYAAQxTJ.jpg" TargetMode="External" /><Relationship Id="rId420" Type="http://schemas.openxmlformats.org/officeDocument/2006/relationships/hyperlink" Target="http://pbs.twimg.com/profile_images/648941293436059648/uQRNsx3e_normal.png" TargetMode="External" /><Relationship Id="rId421" Type="http://schemas.openxmlformats.org/officeDocument/2006/relationships/hyperlink" Target="http://pbs.twimg.com/profile_images/648941293436059648/uQRNsx3e_normal.png" TargetMode="External" /><Relationship Id="rId422" Type="http://schemas.openxmlformats.org/officeDocument/2006/relationships/hyperlink" Target="https://pbs.twimg.com/media/EGiPUdvWsAA3g00.jpg" TargetMode="External" /><Relationship Id="rId423" Type="http://schemas.openxmlformats.org/officeDocument/2006/relationships/hyperlink" Target="http://pbs.twimg.com/profile_images/648941293436059648/uQRNsx3e_normal.png" TargetMode="External" /><Relationship Id="rId424" Type="http://schemas.openxmlformats.org/officeDocument/2006/relationships/hyperlink" Target="https://pbs.twimg.com/media/EGiPk1IWoAAhERQ.jpg" TargetMode="External" /><Relationship Id="rId425" Type="http://schemas.openxmlformats.org/officeDocument/2006/relationships/hyperlink" Target="http://pbs.twimg.com/profile_images/648941293436059648/uQRNsx3e_normal.png" TargetMode="External" /><Relationship Id="rId426" Type="http://schemas.openxmlformats.org/officeDocument/2006/relationships/hyperlink" Target="https://pbs.twimg.com/media/EGiP7qqWoAA9TbN.jpg" TargetMode="External" /><Relationship Id="rId427" Type="http://schemas.openxmlformats.org/officeDocument/2006/relationships/hyperlink" Target="http://pbs.twimg.com/profile_images/648941293436059648/uQRNsx3e_normal.png" TargetMode="External" /><Relationship Id="rId428" Type="http://schemas.openxmlformats.org/officeDocument/2006/relationships/hyperlink" Target="https://pbs.twimg.com/media/EGiQNEpXkAA6kCT.jpg" TargetMode="External" /><Relationship Id="rId429" Type="http://schemas.openxmlformats.org/officeDocument/2006/relationships/hyperlink" Target="http://pbs.twimg.com/profile_images/648941293436059648/uQRNsx3e_normal.png" TargetMode="External" /><Relationship Id="rId430" Type="http://schemas.openxmlformats.org/officeDocument/2006/relationships/hyperlink" Target="https://pbs.twimg.com/media/EGiQmU0W4AEDHln.jpg" TargetMode="External" /><Relationship Id="rId431" Type="http://schemas.openxmlformats.org/officeDocument/2006/relationships/hyperlink" Target="http://pbs.twimg.com/profile_images/648941293436059648/uQRNsx3e_normal.png" TargetMode="External" /><Relationship Id="rId432" Type="http://schemas.openxmlformats.org/officeDocument/2006/relationships/hyperlink" Target="https://pbs.twimg.com/media/EGiRDxmWoAAVzFN.jpg" TargetMode="External" /><Relationship Id="rId433" Type="http://schemas.openxmlformats.org/officeDocument/2006/relationships/hyperlink" Target="http://pbs.twimg.com/profile_images/648941293436059648/uQRNsx3e_normal.png" TargetMode="External" /><Relationship Id="rId434" Type="http://schemas.openxmlformats.org/officeDocument/2006/relationships/hyperlink" Target="http://pbs.twimg.com/profile_images/648941293436059648/uQRNsx3e_normal.png" TargetMode="External" /><Relationship Id="rId435" Type="http://schemas.openxmlformats.org/officeDocument/2006/relationships/hyperlink" Target="https://pbs.twimg.com/media/EG1eqK9UEAAeaXr.jpg" TargetMode="External" /><Relationship Id="rId436" Type="http://schemas.openxmlformats.org/officeDocument/2006/relationships/hyperlink" Target="https://pbs.twimg.com/media/EHF1pieXkAQQHmp.jpg" TargetMode="External" /><Relationship Id="rId437" Type="http://schemas.openxmlformats.org/officeDocument/2006/relationships/hyperlink" Target="http://pbs.twimg.com/profile_images/648941293436059648/uQRNsx3e_normal.png" TargetMode="External" /><Relationship Id="rId438" Type="http://schemas.openxmlformats.org/officeDocument/2006/relationships/hyperlink" Target="https://pbs.twimg.com/media/EHF2L9dWoAIez8L.jpg" TargetMode="External" /><Relationship Id="rId439" Type="http://schemas.openxmlformats.org/officeDocument/2006/relationships/hyperlink" Target="http://pbs.twimg.com/profile_images/648941293436059648/uQRNsx3e_normal.png" TargetMode="External" /><Relationship Id="rId440" Type="http://schemas.openxmlformats.org/officeDocument/2006/relationships/hyperlink" Target="http://pbs.twimg.com/profile_images/648941293436059648/uQRNsx3e_normal.png" TargetMode="External" /><Relationship Id="rId441" Type="http://schemas.openxmlformats.org/officeDocument/2006/relationships/hyperlink" Target="http://pbs.twimg.com/profile_images/648941293436059648/uQRNsx3e_normal.png" TargetMode="External" /><Relationship Id="rId442" Type="http://schemas.openxmlformats.org/officeDocument/2006/relationships/hyperlink" Target="https://pbs.twimg.com/media/EHF24AdWkAIuaYp.jpg" TargetMode="External" /><Relationship Id="rId443" Type="http://schemas.openxmlformats.org/officeDocument/2006/relationships/hyperlink" Target="http://pbs.twimg.com/profile_images/648941293436059648/uQRNsx3e_normal.png" TargetMode="External" /><Relationship Id="rId444" Type="http://schemas.openxmlformats.org/officeDocument/2006/relationships/hyperlink" Target="https://pbs.twimg.com/media/EHF3E7uX0AAZ7v8.jpg" TargetMode="External" /><Relationship Id="rId445" Type="http://schemas.openxmlformats.org/officeDocument/2006/relationships/hyperlink" Target="http://pbs.twimg.com/profile_images/648941293436059648/uQRNsx3e_normal.png" TargetMode="External" /><Relationship Id="rId446" Type="http://schemas.openxmlformats.org/officeDocument/2006/relationships/hyperlink" Target="https://pbs.twimg.com/media/EHF3RAMXUAEDI8b.jpg" TargetMode="External" /><Relationship Id="rId447" Type="http://schemas.openxmlformats.org/officeDocument/2006/relationships/hyperlink" Target="http://pbs.twimg.com/profile_images/648941293436059648/uQRNsx3e_normal.png" TargetMode="External" /><Relationship Id="rId448" Type="http://schemas.openxmlformats.org/officeDocument/2006/relationships/hyperlink" Target="https://pbs.twimg.com/media/EHF3e6YX0AEqifu.jpg" TargetMode="External" /><Relationship Id="rId449" Type="http://schemas.openxmlformats.org/officeDocument/2006/relationships/hyperlink" Target="http://pbs.twimg.com/profile_images/648941293436059648/uQRNsx3e_normal.png" TargetMode="External" /><Relationship Id="rId450" Type="http://schemas.openxmlformats.org/officeDocument/2006/relationships/hyperlink" Target="https://pbs.twimg.com/media/EHF3s30X4AImFZH.jpg" TargetMode="External" /><Relationship Id="rId451" Type="http://schemas.openxmlformats.org/officeDocument/2006/relationships/hyperlink" Target="http://pbs.twimg.com/profile_images/648941293436059648/uQRNsx3e_normal.png" TargetMode="External" /><Relationship Id="rId452" Type="http://schemas.openxmlformats.org/officeDocument/2006/relationships/hyperlink" Target="https://pbs.twimg.com/media/EHF330AWoAAAlox.jpg" TargetMode="External" /><Relationship Id="rId453" Type="http://schemas.openxmlformats.org/officeDocument/2006/relationships/hyperlink" Target="http://pbs.twimg.com/profile_images/648941293436059648/uQRNsx3e_normal.png" TargetMode="External" /><Relationship Id="rId454" Type="http://schemas.openxmlformats.org/officeDocument/2006/relationships/hyperlink" Target="http://pbs.twimg.com/profile_images/648941293436059648/uQRNsx3e_normal.png" TargetMode="External" /><Relationship Id="rId455" Type="http://schemas.openxmlformats.org/officeDocument/2006/relationships/hyperlink" Target="http://pbs.twimg.com/profile_images/932948713236041728/ypz-uuu-_normal.jpg" TargetMode="External" /><Relationship Id="rId456" Type="http://schemas.openxmlformats.org/officeDocument/2006/relationships/hyperlink" Target="https://pbs.twimg.com/media/EG5sER6UEAE2PZL.jpg" TargetMode="External" /><Relationship Id="rId457" Type="http://schemas.openxmlformats.org/officeDocument/2006/relationships/hyperlink" Target="http://pbs.twimg.com/profile_images/1175497411239845888/YnIUidd8_normal.jpg" TargetMode="External" /><Relationship Id="rId458" Type="http://schemas.openxmlformats.org/officeDocument/2006/relationships/hyperlink" Target="http://pbs.twimg.com/profile_images/925907541522911237/XTsze1Br_normal.jpg" TargetMode="External" /><Relationship Id="rId459" Type="http://schemas.openxmlformats.org/officeDocument/2006/relationships/hyperlink" Target="http://pbs.twimg.com/profile_images/1175497411239845888/YnIUidd8_normal.jpg" TargetMode="External" /><Relationship Id="rId460" Type="http://schemas.openxmlformats.org/officeDocument/2006/relationships/hyperlink" Target="http://pbs.twimg.com/profile_images/925907541522911237/XTsze1Br_normal.jpg" TargetMode="External" /><Relationship Id="rId461" Type="http://schemas.openxmlformats.org/officeDocument/2006/relationships/hyperlink" Target="http://pbs.twimg.com/profile_images/466500761359503360/tz9q3b2J_normal.jpeg" TargetMode="External" /><Relationship Id="rId462" Type="http://schemas.openxmlformats.org/officeDocument/2006/relationships/hyperlink" Target="http://pbs.twimg.com/profile_images/466500761359503360/tz9q3b2J_normal.jpeg" TargetMode="External" /><Relationship Id="rId463" Type="http://schemas.openxmlformats.org/officeDocument/2006/relationships/hyperlink" Target="http://pbs.twimg.com/profile_images/466500761359503360/tz9q3b2J_normal.jpeg" TargetMode="External" /><Relationship Id="rId464" Type="http://schemas.openxmlformats.org/officeDocument/2006/relationships/hyperlink" Target="http://pbs.twimg.com/profile_images/1175497411239845888/YnIUidd8_normal.jpg" TargetMode="External" /><Relationship Id="rId465" Type="http://schemas.openxmlformats.org/officeDocument/2006/relationships/hyperlink" Target="http://pbs.twimg.com/profile_images/1175497411239845888/YnIUidd8_normal.jp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925907541522911237/XTsze1Br_normal.jpg" TargetMode="External" /><Relationship Id="rId468" Type="http://schemas.openxmlformats.org/officeDocument/2006/relationships/hyperlink" Target="http://pbs.twimg.com/profile_images/1043406771107385345/6eOi0CAb_normal.jpg" TargetMode="External" /><Relationship Id="rId469" Type="http://schemas.openxmlformats.org/officeDocument/2006/relationships/hyperlink" Target="https://pbs.twimg.com/media/EG5sER6UEAE2PZL.jpg" TargetMode="External" /><Relationship Id="rId470" Type="http://schemas.openxmlformats.org/officeDocument/2006/relationships/hyperlink" Target="http://pbs.twimg.com/profile_images/1043406771107385345/6eOi0CAb_normal.jpg" TargetMode="External" /><Relationship Id="rId471" Type="http://schemas.openxmlformats.org/officeDocument/2006/relationships/hyperlink" Target="http://pbs.twimg.com/profile_images/1043406771107385345/6eOi0CAb_normal.jpg" TargetMode="External" /><Relationship Id="rId472" Type="http://schemas.openxmlformats.org/officeDocument/2006/relationships/hyperlink" Target="http://pbs.twimg.com/profile_images/1043406771107385345/6eOi0CAb_normal.jpg" TargetMode="External" /><Relationship Id="rId473" Type="http://schemas.openxmlformats.org/officeDocument/2006/relationships/hyperlink" Target="https://pbs.twimg.com/media/EG5sER6UEAE2PZL.jpg" TargetMode="External" /><Relationship Id="rId474" Type="http://schemas.openxmlformats.org/officeDocument/2006/relationships/hyperlink" Target="http://pbs.twimg.com/profile_images/925907541522911237/XTsze1Br_normal.jpg" TargetMode="External" /><Relationship Id="rId475" Type="http://schemas.openxmlformats.org/officeDocument/2006/relationships/hyperlink" Target="http://pbs.twimg.com/profile_images/972062363976458240/QDoIUGlf_normal.jpg" TargetMode="External" /><Relationship Id="rId476" Type="http://schemas.openxmlformats.org/officeDocument/2006/relationships/hyperlink" Target="http://pbs.twimg.com/profile_images/972062363976458240/QDoIUGlf_normal.jpg" TargetMode="External" /><Relationship Id="rId477" Type="http://schemas.openxmlformats.org/officeDocument/2006/relationships/hyperlink" Target="http://pbs.twimg.com/profile_images/972062363976458240/QDoIUGlf_normal.jpg" TargetMode="External" /><Relationship Id="rId478" Type="http://schemas.openxmlformats.org/officeDocument/2006/relationships/hyperlink" Target="http://pbs.twimg.com/profile_images/925907541522911237/XTsze1Br_normal.jpg" TargetMode="External" /><Relationship Id="rId479" Type="http://schemas.openxmlformats.org/officeDocument/2006/relationships/hyperlink" Target="http://pbs.twimg.com/profile_images/925907541522911237/XTsze1Br_normal.jpg" TargetMode="External" /><Relationship Id="rId480" Type="http://schemas.openxmlformats.org/officeDocument/2006/relationships/hyperlink" Target="http://pbs.twimg.com/profile_images/3119861225/5ad23eba8b7647403ee993ea81abc67e_normal.jpeg" TargetMode="External" /><Relationship Id="rId481" Type="http://schemas.openxmlformats.org/officeDocument/2006/relationships/hyperlink" Target="http://pbs.twimg.com/profile_images/925907541522911237/XTsze1Br_normal.jpg" TargetMode="External" /><Relationship Id="rId482" Type="http://schemas.openxmlformats.org/officeDocument/2006/relationships/hyperlink" Target="http://pbs.twimg.com/profile_images/3119861225/5ad23eba8b7647403ee993ea81abc67e_normal.jpeg" TargetMode="External" /><Relationship Id="rId483" Type="http://schemas.openxmlformats.org/officeDocument/2006/relationships/hyperlink" Target="http://pbs.twimg.com/profile_images/3119861225/5ad23eba8b7647403ee993ea81abc67e_normal.jpeg" TargetMode="External" /><Relationship Id="rId484" Type="http://schemas.openxmlformats.org/officeDocument/2006/relationships/hyperlink" Target="https://twitter.com/#!/muhawia/status/1182538469102501888" TargetMode="External" /><Relationship Id="rId485" Type="http://schemas.openxmlformats.org/officeDocument/2006/relationships/hyperlink" Target="https://twitter.com/#!/jennifercreinin/status/1182707804164935680" TargetMode="External" /><Relationship Id="rId486" Type="http://schemas.openxmlformats.org/officeDocument/2006/relationships/hyperlink" Target="https://twitter.com/#!/sharonlinapearc/status/1183778041249632257" TargetMode="External" /><Relationship Id="rId487" Type="http://schemas.openxmlformats.org/officeDocument/2006/relationships/hyperlink" Target="https://twitter.com/#!/stefboettcher/status/1184179328353013762" TargetMode="External" /><Relationship Id="rId488" Type="http://schemas.openxmlformats.org/officeDocument/2006/relationships/hyperlink" Target="https://twitter.com/#!/jhonig1/status/1184216201221885954" TargetMode="External" /><Relationship Id="rId489" Type="http://schemas.openxmlformats.org/officeDocument/2006/relationships/hyperlink" Target="https://twitter.com/#!/lndconnect/status/1182559989749223424" TargetMode="External" /><Relationship Id="rId490" Type="http://schemas.openxmlformats.org/officeDocument/2006/relationships/hyperlink" Target="https://twitter.com/#!/lndconnect/status/1182559989749223424" TargetMode="External" /><Relationship Id="rId491" Type="http://schemas.openxmlformats.org/officeDocument/2006/relationships/hyperlink" Target="https://twitter.com/#!/srjf/status/1182559775210508293" TargetMode="External" /><Relationship Id="rId492" Type="http://schemas.openxmlformats.org/officeDocument/2006/relationships/hyperlink" Target="https://twitter.com/#!/srjf/status/1182559775210508293" TargetMode="External" /><Relationship Id="rId493" Type="http://schemas.openxmlformats.org/officeDocument/2006/relationships/hyperlink" Target="https://twitter.com/#!/srjf/status/1183006804864851968" TargetMode="External" /><Relationship Id="rId494" Type="http://schemas.openxmlformats.org/officeDocument/2006/relationships/hyperlink" Target="https://twitter.com/#!/srjf/status/1183006804864851968" TargetMode="External" /><Relationship Id="rId495" Type="http://schemas.openxmlformats.org/officeDocument/2006/relationships/hyperlink" Target="https://twitter.com/#!/srjf/status/1183006804864851968" TargetMode="External" /><Relationship Id="rId496" Type="http://schemas.openxmlformats.org/officeDocument/2006/relationships/hyperlink" Target="https://twitter.com/#!/srjf/status/1183006804864851968" TargetMode="External" /><Relationship Id="rId497" Type="http://schemas.openxmlformats.org/officeDocument/2006/relationships/hyperlink" Target="https://twitter.com/#!/srjf/status/1183006804864851968" TargetMode="External" /><Relationship Id="rId498" Type="http://schemas.openxmlformats.org/officeDocument/2006/relationships/hyperlink" Target="https://twitter.com/#!/srjf/status/1183006804864851968" TargetMode="External" /><Relationship Id="rId499" Type="http://schemas.openxmlformats.org/officeDocument/2006/relationships/hyperlink" Target="https://twitter.com/#!/srjf/status/1183006804864851968" TargetMode="External" /><Relationship Id="rId500" Type="http://schemas.openxmlformats.org/officeDocument/2006/relationships/hyperlink" Target="https://twitter.com/#!/srjf/status/1183006804864851968" TargetMode="External" /><Relationship Id="rId501" Type="http://schemas.openxmlformats.org/officeDocument/2006/relationships/hyperlink" Target="https://twitter.com/#!/srjf/status/1183006804864851968" TargetMode="External" /><Relationship Id="rId502" Type="http://schemas.openxmlformats.org/officeDocument/2006/relationships/hyperlink" Target="https://twitter.com/#!/srjf/status/1183006804864851968" TargetMode="External" /><Relationship Id="rId503" Type="http://schemas.openxmlformats.org/officeDocument/2006/relationships/hyperlink" Target="https://twitter.com/#!/danieldekay/status/1183996534154768384" TargetMode="External" /><Relationship Id="rId504" Type="http://schemas.openxmlformats.org/officeDocument/2006/relationships/hyperlink" Target="https://twitter.com/#!/srjf/status/1183006804864851968" TargetMode="External" /><Relationship Id="rId505" Type="http://schemas.openxmlformats.org/officeDocument/2006/relationships/hyperlink" Target="https://twitter.com/#!/srjf/status/1184019896478453761" TargetMode="External" /><Relationship Id="rId506" Type="http://schemas.openxmlformats.org/officeDocument/2006/relationships/hyperlink" Target="https://twitter.com/#!/srjf/status/1184136474662522880" TargetMode="External" /><Relationship Id="rId507" Type="http://schemas.openxmlformats.org/officeDocument/2006/relationships/hyperlink" Target="https://twitter.com/#!/srjf/status/1184494394591895552" TargetMode="External" /><Relationship Id="rId508" Type="http://schemas.openxmlformats.org/officeDocument/2006/relationships/hyperlink" Target="https://twitter.com/#!/valuesday/status/1184500048958296064" TargetMode="External" /><Relationship Id="rId509" Type="http://schemas.openxmlformats.org/officeDocument/2006/relationships/hyperlink" Target="https://twitter.com/#!/rainerbartl/status/1184543637105008642" TargetMode="External" /><Relationship Id="rId510" Type="http://schemas.openxmlformats.org/officeDocument/2006/relationships/hyperlink" Target="https://twitter.com/#!/kolseb/status/1184545245700247552" TargetMode="External" /><Relationship Id="rId511" Type="http://schemas.openxmlformats.org/officeDocument/2006/relationships/hyperlink" Target="https://twitter.com/#!/kolseb/status/1184545245700247552" TargetMode="External" /><Relationship Id="rId512" Type="http://schemas.openxmlformats.org/officeDocument/2006/relationships/hyperlink" Target="https://twitter.com/#!/kolseb/status/1184545245700247552" TargetMode="External" /><Relationship Id="rId513" Type="http://schemas.openxmlformats.org/officeDocument/2006/relationships/hyperlink" Target="https://twitter.com/#!/joellegirton/status/1184551205772480512" TargetMode="External" /><Relationship Id="rId514" Type="http://schemas.openxmlformats.org/officeDocument/2006/relationships/hyperlink" Target="https://twitter.com/#!/ferdina86443258/status/1184844510423126016" TargetMode="External" /><Relationship Id="rId515" Type="http://schemas.openxmlformats.org/officeDocument/2006/relationships/hyperlink" Target="https://twitter.com/#!/balanceroman/status/1184844769282920454" TargetMode="External" /><Relationship Id="rId516" Type="http://schemas.openxmlformats.org/officeDocument/2006/relationships/hyperlink" Target="https://twitter.com/#!/jennifercreinin/status/1182707947111178241" TargetMode="External" /><Relationship Id="rId517" Type="http://schemas.openxmlformats.org/officeDocument/2006/relationships/hyperlink" Target="https://twitter.com/#!/talentedlearn/status/1181540003102388229" TargetMode="External" /><Relationship Id="rId518" Type="http://schemas.openxmlformats.org/officeDocument/2006/relationships/hyperlink" Target="https://twitter.com/#!/talentedlearn/status/1181540003102388229" TargetMode="External" /><Relationship Id="rId519" Type="http://schemas.openxmlformats.org/officeDocument/2006/relationships/hyperlink" Target="https://twitter.com/#!/talentedlearn/status/1181540003102388229" TargetMode="External" /><Relationship Id="rId520" Type="http://schemas.openxmlformats.org/officeDocument/2006/relationships/hyperlink" Target="https://twitter.com/#!/talentedlearn/status/1181540003102388229" TargetMode="External" /><Relationship Id="rId521" Type="http://schemas.openxmlformats.org/officeDocument/2006/relationships/hyperlink" Target="https://twitter.com/#!/talentedlearn/status/1181540003102388229" TargetMode="External" /><Relationship Id="rId522" Type="http://schemas.openxmlformats.org/officeDocument/2006/relationships/hyperlink" Target="https://twitter.com/#!/talentedlearn/status/1181540003102388229" TargetMode="External" /><Relationship Id="rId523" Type="http://schemas.openxmlformats.org/officeDocument/2006/relationships/hyperlink" Target="https://twitter.com/#!/talentedlearn/status/1181540003102388229" TargetMode="External" /><Relationship Id="rId524" Type="http://schemas.openxmlformats.org/officeDocument/2006/relationships/hyperlink" Target="https://twitter.com/#!/talentedlearn/status/1181540003102388229" TargetMode="External" /><Relationship Id="rId525" Type="http://schemas.openxmlformats.org/officeDocument/2006/relationships/hyperlink" Target="https://twitter.com/#!/talentedlearn/status/1181540003102388229" TargetMode="External" /><Relationship Id="rId526" Type="http://schemas.openxmlformats.org/officeDocument/2006/relationships/hyperlink" Target="https://twitter.com/#!/talentedlearn/status/1181540003102388229" TargetMode="External" /><Relationship Id="rId527" Type="http://schemas.openxmlformats.org/officeDocument/2006/relationships/hyperlink" Target="https://twitter.com/#!/talentedlearn/status/1181945633436884992" TargetMode="External" /><Relationship Id="rId528" Type="http://schemas.openxmlformats.org/officeDocument/2006/relationships/hyperlink" Target="https://twitter.com/#!/talentedlearn/status/1182743380553424896" TargetMode="External" /><Relationship Id="rId529" Type="http://schemas.openxmlformats.org/officeDocument/2006/relationships/hyperlink" Target="https://twitter.com/#!/talentedlearn/status/1182743380553424896" TargetMode="External" /><Relationship Id="rId530" Type="http://schemas.openxmlformats.org/officeDocument/2006/relationships/hyperlink" Target="https://twitter.com/#!/talentedlearn/status/1182743380553424896" TargetMode="External" /><Relationship Id="rId531" Type="http://schemas.openxmlformats.org/officeDocument/2006/relationships/hyperlink" Target="https://twitter.com/#!/talentedlearn/status/1182743380553424896" TargetMode="External" /><Relationship Id="rId532" Type="http://schemas.openxmlformats.org/officeDocument/2006/relationships/hyperlink" Target="https://twitter.com/#!/talentedlearn/status/1182743380553424896" TargetMode="External" /><Relationship Id="rId533" Type="http://schemas.openxmlformats.org/officeDocument/2006/relationships/hyperlink" Target="https://twitter.com/#!/talentedlearn/status/1182743380553424896" TargetMode="External" /><Relationship Id="rId534" Type="http://schemas.openxmlformats.org/officeDocument/2006/relationships/hyperlink" Target="https://twitter.com/#!/talentedlearn/status/1182743380553424896" TargetMode="External" /><Relationship Id="rId535" Type="http://schemas.openxmlformats.org/officeDocument/2006/relationships/hyperlink" Target="https://twitter.com/#!/talentedlearn/status/1182743380553424896" TargetMode="External" /><Relationship Id="rId536" Type="http://schemas.openxmlformats.org/officeDocument/2006/relationships/hyperlink" Target="https://twitter.com/#!/talentedlearn/status/1182743380553424896" TargetMode="External" /><Relationship Id="rId537" Type="http://schemas.openxmlformats.org/officeDocument/2006/relationships/hyperlink" Target="https://twitter.com/#!/talentedlearn/status/1183853391547469825" TargetMode="External" /><Relationship Id="rId538" Type="http://schemas.openxmlformats.org/officeDocument/2006/relationships/hyperlink" Target="https://twitter.com/#!/talentedlearn/status/1184847339460022272" TargetMode="External" /><Relationship Id="rId539" Type="http://schemas.openxmlformats.org/officeDocument/2006/relationships/hyperlink" Target="https://twitter.com/#!/andikopp2/status/1181432435814338560" TargetMode="External" /><Relationship Id="rId540" Type="http://schemas.openxmlformats.org/officeDocument/2006/relationships/hyperlink" Target="https://twitter.com/#!/jennifercreinin/status/1181320085736173569" TargetMode="External" /><Relationship Id="rId541" Type="http://schemas.openxmlformats.org/officeDocument/2006/relationships/hyperlink" Target="https://twitter.com/#!/kkruse/status/1181525691638013953" TargetMode="External" /><Relationship Id="rId542" Type="http://schemas.openxmlformats.org/officeDocument/2006/relationships/hyperlink" Target="https://twitter.com/#!/johnleh/status/1181948892641841153" TargetMode="External" /><Relationship Id="rId543" Type="http://schemas.openxmlformats.org/officeDocument/2006/relationships/hyperlink" Target="https://twitter.com/#!/andikopp2/status/1181432435814338560" TargetMode="External" /><Relationship Id="rId544" Type="http://schemas.openxmlformats.org/officeDocument/2006/relationships/hyperlink" Target="https://twitter.com/#!/jennifercreinin/status/1181320085736173569" TargetMode="External" /><Relationship Id="rId545" Type="http://schemas.openxmlformats.org/officeDocument/2006/relationships/hyperlink" Target="https://twitter.com/#!/kkruse/status/1181525691638013953" TargetMode="External" /><Relationship Id="rId546" Type="http://schemas.openxmlformats.org/officeDocument/2006/relationships/hyperlink" Target="https://twitter.com/#!/kkruse/status/1181525691638013953" TargetMode="External" /><Relationship Id="rId547" Type="http://schemas.openxmlformats.org/officeDocument/2006/relationships/hyperlink" Target="https://twitter.com/#!/kkruse/status/1181525691638013953" TargetMode="External" /><Relationship Id="rId548" Type="http://schemas.openxmlformats.org/officeDocument/2006/relationships/hyperlink" Target="https://twitter.com/#!/kkruse/status/1181525691638013953" TargetMode="External" /><Relationship Id="rId549" Type="http://schemas.openxmlformats.org/officeDocument/2006/relationships/hyperlink" Target="https://twitter.com/#!/kkruse/status/1181525691638013953" TargetMode="External" /><Relationship Id="rId550" Type="http://schemas.openxmlformats.org/officeDocument/2006/relationships/hyperlink" Target="https://twitter.com/#!/kkruse/status/1181525691638013953" TargetMode="External" /><Relationship Id="rId551" Type="http://schemas.openxmlformats.org/officeDocument/2006/relationships/hyperlink" Target="https://twitter.com/#!/kkruse/status/1181525691638013953" TargetMode="External" /><Relationship Id="rId552" Type="http://schemas.openxmlformats.org/officeDocument/2006/relationships/hyperlink" Target="https://twitter.com/#!/kkruse/status/1181525691638013953" TargetMode="External" /><Relationship Id="rId553" Type="http://schemas.openxmlformats.org/officeDocument/2006/relationships/hyperlink" Target="https://twitter.com/#!/kkruse/status/1184841533289160705" TargetMode="External" /><Relationship Id="rId554" Type="http://schemas.openxmlformats.org/officeDocument/2006/relationships/hyperlink" Target="https://twitter.com/#!/johnleh/status/1181948892641841153" TargetMode="External" /><Relationship Id="rId555" Type="http://schemas.openxmlformats.org/officeDocument/2006/relationships/hyperlink" Target="https://twitter.com/#!/andikopp2/status/1181432435814338560" TargetMode="External" /><Relationship Id="rId556" Type="http://schemas.openxmlformats.org/officeDocument/2006/relationships/hyperlink" Target="https://twitter.com/#!/andikopp2/status/1181432435814338560" TargetMode="External" /><Relationship Id="rId557" Type="http://schemas.openxmlformats.org/officeDocument/2006/relationships/hyperlink" Target="https://twitter.com/#!/andikopp2/status/1181432435814338560" TargetMode="External" /><Relationship Id="rId558" Type="http://schemas.openxmlformats.org/officeDocument/2006/relationships/hyperlink" Target="https://twitter.com/#!/andikopp2/status/1181432435814338560" TargetMode="External" /><Relationship Id="rId559" Type="http://schemas.openxmlformats.org/officeDocument/2006/relationships/hyperlink" Target="https://twitter.com/#!/andikopp2/status/1181432435814338560" TargetMode="External" /><Relationship Id="rId560" Type="http://schemas.openxmlformats.org/officeDocument/2006/relationships/hyperlink" Target="https://twitter.com/#!/andikopp2/status/1181432435814338560" TargetMode="External" /><Relationship Id="rId561" Type="http://schemas.openxmlformats.org/officeDocument/2006/relationships/hyperlink" Target="https://twitter.com/#!/andikopp2/status/1181432435814338560" TargetMode="External" /><Relationship Id="rId562" Type="http://schemas.openxmlformats.org/officeDocument/2006/relationships/hyperlink" Target="https://twitter.com/#!/jennifercreinin/status/1181320085736173569" TargetMode="External" /><Relationship Id="rId563" Type="http://schemas.openxmlformats.org/officeDocument/2006/relationships/hyperlink" Target="https://twitter.com/#!/johnleh/status/1181948892641841153" TargetMode="External" /><Relationship Id="rId564" Type="http://schemas.openxmlformats.org/officeDocument/2006/relationships/hyperlink" Target="https://twitter.com/#!/jennifercreinin/status/1181320085736173569" TargetMode="External" /><Relationship Id="rId565" Type="http://schemas.openxmlformats.org/officeDocument/2006/relationships/hyperlink" Target="https://twitter.com/#!/jennifercreinin/status/1181320085736173569" TargetMode="External" /><Relationship Id="rId566" Type="http://schemas.openxmlformats.org/officeDocument/2006/relationships/hyperlink" Target="https://twitter.com/#!/jennifercreinin/status/1181320085736173569" TargetMode="External" /><Relationship Id="rId567" Type="http://schemas.openxmlformats.org/officeDocument/2006/relationships/hyperlink" Target="https://twitter.com/#!/jennifercreinin/status/1181320085736173569" TargetMode="External" /><Relationship Id="rId568" Type="http://schemas.openxmlformats.org/officeDocument/2006/relationships/hyperlink" Target="https://twitter.com/#!/jennifercreinin/status/1181320085736173569" TargetMode="External" /><Relationship Id="rId569" Type="http://schemas.openxmlformats.org/officeDocument/2006/relationships/hyperlink" Target="https://twitter.com/#!/jennifercreinin/status/1181320085736173569" TargetMode="External" /><Relationship Id="rId570" Type="http://schemas.openxmlformats.org/officeDocument/2006/relationships/hyperlink" Target="https://twitter.com/#!/jennifercreinin/status/1182707947111178241" TargetMode="External" /><Relationship Id="rId571" Type="http://schemas.openxmlformats.org/officeDocument/2006/relationships/hyperlink" Target="https://twitter.com/#!/jennifercreinin/status/1182707947111178241" TargetMode="External" /><Relationship Id="rId572" Type="http://schemas.openxmlformats.org/officeDocument/2006/relationships/hyperlink" Target="https://twitter.com/#!/jennifercreinin/status/1182707947111178241" TargetMode="External" /><Relationship Id="rId573" Type="http://schemas.openxmlformats.org/officeDocument/2006/relationships/hyperlink" Target="https://twitter.com/#!/jennifercreinin/status/1182707947111178241" TargetMode="External" /><Relationship Id="rId574" Type="http://schemas.openxmlformats.org/officeDocument/2006/relationships/hyperlink" Target="https://twitter.com/#!/jennifercreinin/status/1182707947111178241" TargetMode="External" /><Relationship Id="rId575" Type="http://schemas.openxmlformats.org/officeDocument/2006/relationships/hyperlink" Target="https://twitter.com/#!/jennifercreinin/status/1182707947111178241" TargetMode="External" /><Relationship Id="rId576" Type="http://schemas.openxmlformats.org/officeDocument/2006/relationships/hyperlink" Target="https://twitter.com/#!/jennifercreinin/status/1182707947111178241" TargetMode="External" /><Relationship Id="rId577" Type="http://schemas.openxmlformats.org/officeDocument/2006/relationships/hyperlink" Target="https://twitter.com/#!/jennifercreinin/status/1182707947111178241" TargetMode="External" /><Relationship Id="rId578" Type="http://schemas.openxmlformats.org/officeDocument/2006/relationships/hyperlink" Target="https://twitter.com/#!/johnleh/status/1181948892641841153" TargetMode="External" /><Relationship Id="rId579" Type="http://schemas.openxmlformats.org/officeDocument/2006/relationships/hyperlink" Target="https://twitter.com/#!/rainerbartl/status/1184543637105008642" TargetMode="External" /><Relationship Id="rId580" Type="http://schemas.openxmlformats.org/officeDocument/2006/relationships/hyperlink" Target="https://twitter.com/#!/johnleh/status/1182742060652089344" TargetMode="External" /><Relationship Id="rId581" Type="http://schemas.openxmlformats.org/officeDocument/2006/relationships/hyperlink" Target="https://twitter.com/#!/johnleh/status/1181948892641841153" TargetMode="External" /><Relationship Id="rId582" Type="http://schemas.openxmlformats.org/officeDocument/2006/relationships/hyperlink" Target="https://twitter.com/#!/johnleh/status/1181948892641841153" TargetMode="External" /><Relationship Id="rId583" Type="http://schemas.openxmlformats.org/officeDocument/2006/relationships/hyperlink" Target="https://twitter.com/#!/johnleh/status/1181948892641841153" TargetMode="External" /><Relationship Id="rId584" Type="http://schemas.openxmlformats.org/officeDocument/2006/relationships/hyperlink" Target="https://twitter.com/#!/johnleh/status/1181948892641841153" TargetMode="External" /><Relationship Id="rId585" Type="http://schemas.openxmlformats.org/officeDocument/2006/relationships/hyperlink" Target="https://twitter.com/#!/johnleh/status/1181948892641841153" TargetMode="External" /><Relationship Id="rId586" Type="http://schemas.openxmlformats.org/officeDocument/2006/relationships/hyperlink" Target="https://twitter.com/#!/johnleh/status/1184860296629739525" TargetMode="External" /><Relationship Id="rId587" Type="http://schemas.openxmlformats.org/officeDocument/2006/relationships/hyperlink" Target="https://twitter.com/#!/techstrasolns/status/1182294714789187584" TargetMode="External" /><Relationship Id="rId588" Type="http://schemas.openxmlformats.org/officeDocument/2006/relationships/hyperlink" Target="https://twitter.com/#!/techstrasolns/status/1182355114520018947" TargetMode="External" /><Relationship Id="rId589" Type="http://schemas.openxmlformats.org/officeDocument/2006/relationships/hyperlink" Target="https://twitter.com/#!/techstrasolns/status/1184831432163639296" TargetMode="External" /><Relationship Id="rId590" Type="http://schemas.openxmlformats.org/officeDocument/2006/relationships/hyperlink" Target="https://twitter.com/#!/techstrasolns/status/1184891828920823808" TargetMode="External" /><Relationship Id="rId591" Type="http://schemas.openxmlformats.org/officeDocument/2006/relationships/hyperlink" Target="https://twitter.com/#!/srjf/status/1182373148576112640" TargetMode="External" /><Relationship Id="rId592" Type="http://schemas.openxmlformats.org/officeDocument/2006/relationships/hyperlink" Target="https://twitter.com/#!/rainerbartl/status/1182371163751829505" TargetMode="External" /><Relationship Id="rId593" Type="http://schemas.openxmlformats.org/officeDocument/2006/relationships/hyperlink" Target="https://twitter.com/#!/thecr/status/1183832577179815936" TargetMode="External" /><Relationship Id="rId594" Type="http://schemas.openxmlformats.org/officeDocument/2006/relationships/hyperlink" Target="https://twitter.com/#!/thecr/status/1184902528414162944" TargetMode="External" /><Relationship Id="rId595" Type="http://schemas.openxmlformats.org/officeDocument/2006/relationships/hyperlink" Target="https://twitter.com/#!/socialnetweaver/status/1184904901320675329" TargetMode="External" /><Relationship Id="rId596" Type="http://schemas.openxmlformats.org/officeDocument/2006/relationships/hyperlink" Target="https://twitter.com/#!/socialnetweaver/status/1184904096706387969" TargetMode="External" /><Relationship Id="rId597" Type="http://schemas.openxmlformats.org/officeDocument/2006/relationships/hyperlink" Target="https://twitter.com/#!/dennis_pearce/status/1184905724108914689" TargetMode="External" /><Relationship Id="rId598" Type="http://schemas.openxmlformats.org/officeDocument/2006/relationships/hyperlink" Target="https://twitter.com/#!/slatts/status/1184905362291515392" TargetMode="External" /><Relationship Id="rId599" Type="http://schemas.openxmlformats.org/officeDocument/2006/relationships/hyperlink" Target="https://twitter.com/#!/slatts/status/1184905633377804289" TargetMode="External" /><Relationship Id="rId600" Type="http://schemas.openxmlformats.org/officeDocument/2006/relationships/hyperlink" Target="https://twitter.com/#!/slatts/status/1184907448232087552" TargetMode="External" /><Relationship Id="rId601" Type="http://schemas.openxmlformats.org/officeDocument/2006/relationships/hyperlink" Target="https://twitter.com/#!/srjf/status/1182365964760965120" TargetMode="External" /><Relationship Id="rId602" Type="http://schemas.openxmlformats.org/officeDocument/2006/relationships/hyperlink" Target="https://twitter.com/#!/rainerbartl/status/1182368214090702850" TargetMode="External" /><Relationship Id="rId603" Type="http://schemas.openxmlformats.org/officeDocument/2006/relationships/hyperlink" Target="https://twitter.com/#!/ritazonius/status/1182366346622853120" TargetMode="External" /><Relationship Id="rId604" Type="http://schemas.openxmlformats.org/officeDocument/2006/relationships/hyperlink" Target="https://twitter.com/#!/srjf/status/1181893238401183745" TargetMode="External" /><Relationship Id="rId605" Type="http://schemas.openxmlformats.org/officeDocument/2006/relationships/hyperlink" Target="https://twitter.com/#!/srjf/status/1182365964760965120" TargetMode="External" /><Relationship Id="rId606" Type="http://schemas.openxmlformats.org/officeDocument/2006/relationships/hyperlink" Target="https://twitter.com/#!/srjf/status/1182366725679013889" TargetMode="External" /><Relationship Id="rId607" Type="http://schemas.openxmlformats.org/officeDocument/2006/relationships/hyperlink" Target="https://twitter.com/#!/srjf/status/1182367254991773696" TargetMode="External" /><Relationship Id="rId608" Type="http://schemas.openxmlformats.org/officeDocument/2006/relationships/hyperlink" Target="https://twitter.com/#!/srjf/status/1182367755493883905" TargetMode="External" /><Relationship Id="rId609" Type="http://schemas.openxmlformats.org/officeDocument/2006/relationships/hyperlink" Target="https://twitter.com/#!/srjf/status/1182368894557786112" TargetMode="External" /><Relationship Id="rId610" Type="http://schemas.openxmlformats.org/officeDocument/2006/relationships/hyperlink" Target="https://twitter.com/#!/srjf/status/1182369531408334848" TargetMode="External" /><Relationship Id="rId611" Type="http://schemas.openxmlformats.org/officeDocument/2006/relationships/hyperlink" Target="https://twitter.com/#!/srjf/status/1182370583008423936" TargetMode="External" /><Relationship Id="rId612" Type="http://schemas.openxmlformats.org/officeDocument/2006/relationships/hyperlink" Target="https://twitter.com/#!/srjf/status/1182370865759096833" TargetMode="External" /><Relationship Id="rId613" Type="http://schemas.openxmlformats.org/officeDocument/2006/relationships/hyperlink" Target="https://twitter.com/#!/srjf/status/1182371787427987456" TargetMode="External" /><Relationship Id="rId614" Type="http://schemas.openxmlformats.org/officeDocument/2006/relationships/hyperlink" Target="https://twitter.com/#!/srjf/status/1182373148576112640" TargetMode="External" /><Relationship Id="rId615" Type="http://schemas.openxmlformats.org/officeDocument/2006/relationships/hyperlink" Target="https://twitter.com/#!/srjf/status/1182373148576112640" TargetMode="External" /><Relationship Id="rId616" Type="http://schemas.openxmlformats.org/officeDocument/2006/relationships/hyperlink" Target="https://twitter.com/#!/srjf/status/1182373148576112640" TargetMode="External" /><Relationship Id="rId617" Type="http://schemas.openxmlformats.org/officeDocument/2006/relationships/hyperlink" Target="https://twitter.com/#!/srjf/status/1182387221644619776" TargetMode="External" /><Relationship Id="rId618" Type="http://schemas.openxmlformats.org/officeDocument/2006/relationships/hyperlink" Target="https://twitter.com/#!/srjf/status/1183006804864851968" TargetMode="External" /><Relationship Id="rId619" Type="http://schemas.openxmlformats.org/officeDocument/2006/relationships/hyperlink" Target="https://twitter.com/#!/srjf/status/1183006804864851968" TargetMode="External" /><Relationship Id="rId620" Type="http://schemas.openxmlformats.org/officeDocument/2006/relationships/hyperlink" Target="https://twitter.com/#!/srjf/status/1183006804864851968" TargetMode="External" /><Relationship Id="rId621" Type="http://schemas.openxmlformats.org/officeDocument/2006/relationships/hyperlink" Target="https://twitter.com/#!/srjf/status/1183707683196674049" TargetMode="External" /><Relationship Id="rId622" Type="http://schemas.openxmlformats.org/officeDocument/2006/relationships/hyperlink" Target="https://twitter.com/#!/rainerbartl/status/1182368214090702850" TargetMode="External" /><Relationship Id="rId623" Type="http://schemas.openxmlformats.org/officeDocument/2006/relationships/hyperlink" Target="https://twitter.com/#!/rainerbartl/status/1182369903313076224" TargetMode="External" /><Relationship Id="rId624" Type="http://schemas.openxmlformats.org/officeDocument/2006/relationships/hyperlink" Target="https://twitter.com/#!/rainerbartl/status/1182372760254910464" TargetMode="External" /><Relationship Id="rId625" Type="http://schemas.openxmlformats.org/officeDocument/2006/relationships/hyperlink" Target="https://twitter.com/#!/ritazonius/status/1182366346622853120" TargetMode="External" /><Relationship Id="rId626" Type="http://schemas.openxmlformats.org/officeDocument/2006/relationships/hyperlink" Target="https://twitter.com/#!/ahschlueter/status/1182364979745492992" TargetMode="External" /><Relationship Id="rId627" Type="http://schemas.openxmlformats.org/officeDocument/2006/relationships/hyperlink" Target="https://twitter.com/#!/ahschlueter/status/1182366930856038401" TargetMode="External" /><Relationship Id="rId628" Type="http://schemas.openxmlformats.org/officeDocument/2006/relationships/hyperlink" Target="https://twitter.com/#!/lorilea/status/1182368432223899649" TargetMode="External" /><Relationship Id="rId629" Type="http://schemas.openxmlformats.org/officeDocument/2006/relationships/hyperlink" Target="https://twitter.com/#!/rainerbartl/status/1182336478011113478" TargetMode="External" /><Relationship Id="rId630" Type="http://schemas.openxmlformats.org/officeDocument/2006/relationships/hyperlink" Target="https://twitter.com/#!/rainerbartl/status/1182356404872585219" TargetMode="External" /><Relationship Id="rId631" Type="http://schemas.openxmlformats.org/officeDocument/2006/relationships/hyperlink" Target="https://twitter.com/#!/rainerbartl/status/1182356652416274432" TargetMode="External" /><Relationship Id="rId632" Type="http://schemas.openxmlformats.org/officeDocument/2006/relationships/hyperlink" Target="https://twitter.com/#!/rainerbartl/status/1182356652416274432" TargetMode="External" /><Relationship Id="rId633" Type="http://schemas.openxmlformats.org/officeDocument/2006/relationships/hyperlink" Target="https://twitter.com/#!/rainerbartl/status/1182358234897752064" TargetMode="External" /><Relationship Id="rId634" Type="http://schemas.openxmlformats.org/officeDocument/2006/relationships/hyperlink" Target="https://twitter.com/#!/rainerbartl/status/1182358763115819009" TargetMode="External" /><Relationship Id="rId635" Type="http://schemas.openxmlformats.org/officeDocument/2006/relationships/hyperlink" Target="https://twitter.com/#!/rainerbartl/status/1182359225328123905" TargetMode="External" /><Relationship Id="rId636" Type="http://schemas.openxmlformats.org/officeDocument/2006/relationships/hyperlink" Target="https://twitter.com/#!/rainerbartl/status/1182359328306745344" TargetMode="External" /><Relationship Id="rId637" Type="http://schemas.openxmlformats.org/officeDocument/2006/relationships/hyperlink" Target="https://twitter.com/#!/rainerbartl/status/1182359376897679361" TargetMode="External" /><Relationship Id="rId638" Type="http://schemas.openxmlformats.org/officeDocument/2006/relationships/hyperlink" Target="https://twitter.com/#!/rainerbartl/status/1182360563432808451" TargetMode="External" /><Relationship Id="rId639" Type="http://schemas.openxmlformats.org/officeDocument/2006/relationships/hyperlink" Target="https://twitter.com/#!/rainerbartl/status/1182361098940485633" TargetMode="External" /><Relationship Id="rId640" Type="http://schemas.openxmlformats.org/officeDocument/2006/relationships/hyperlink" Target="https://twitter.com/#!/rainerbartl/status/1182362685847080961" TargetMode="External" /><Relationship Id="rId641" Type="http://schemas.openxmlformats.org/officeDocument/2006/relationships/hyperlink" Target="https://twitter.com/#!/rainerbartl/status/1182363678584266752" TargetMode="External" /><Relationship Id="rId642" Type="http://schemas.openxmlformats.org/officeDocument/2006/relationships/hyperlink" Target="https://twitter.com/#!/rainerbartl/status/1182364983323250688" TargetMode="External" /><Relationship Id="rId643" Type="http://schemas.openxmlformats.org/officeDocument/2006/relationships/hyperlink" Target="https://twitter.com/#!/rainerbartl/status/1182365945521721346" TargetMode="External" /><Relationship Id="rId644" Type="http://schemas.openxmlformats.org/officeDocument/2006/relationships/hyperlink" Target="https://twitter.com/#!/rainerbartl/status/1182367725034921984" TargetMode="External" /><Relationship Id="rId645" Type="http://schemas.openxmlformats.org/officeDocument/2006/relationships/hyperlink" Target="https://twitter.com/#!/rainerbartl/status/1182367921168883712" TargetMode="External" /><Relationship Id="rId646" Type="http://schemas.openxmlformats.org/officeDocument/2006/relationships/hyperlink" Target="https://twitter.com/#!/rainerbartl/status/1182368371427418112" TargetMode="External" /><Relationship Id="rId647" Type="http://schemas.openxmlformats.org/officeDocument/2006/relationships/hyperlink" Target="https://twitter.com/#!/rainerbartl/status/1182368371427418112" TargetMode="External" /><Relationship Id="rId648" Type="http://schemas.openxmlformats.org/officeDocument/2006/relationships/hyperlink" Target="https://twitter.com/#!/rainerbartl/status/1182368607679987712" TargetMode="External" /><Relationship Id="rId649" Type="http://schemas.openxmlformats.org/officeDocument/2006/relationships/hyperlink" Target="https://twitter.com/#!/rainerbartl/status/1182369903313076224" TargetMode="External" /><Relationship Id="rId650" Type="http://schemas.openxmlformats.org/officeDocument/2006/relationships/hyperlink" Target="https://twitter.com/#!/rainerbartl/status/1182370462837497857" TargetMode="External" /><Relationship Id="rId651" Type="http://schemas.openxmlformats.org/officeDocument/2006/relationships/hyperlink" Target="https://twitter.com/#!/rainerbartl/status/1182370462837497857" TargetMode="External" /><Relationship Id="rId652" Type="http://schemas.openxmlformats.org/officeDocument/2006/relationships/hyperlink" Target="https://twitter.com/#!/rainerbartl/status/1182371163751829505" TargetMode="External" /><Relationship Id="rId653" Type="http://schemas.openxmlformats.org/officeDocument/2006/relationships/hyperlink" Target="https://twitter.com/#!/rainerbartl/status/1182371163751829505" TargetMode="External" /><Relationship Id="rId654" Type="http://schemas.openxmlformats.org/officeDocument/2006/relationships/hyperlink" Target="https://twitter.com/#!/rainerbartl/status/1184172889156792320" TargetMode="External" /><Relationship Id="rId655" Type="http://schemas.openxmlformats.org/officeDocument/2006/relationships/hyperlink" Target="https://twitter.com/#!/esnchat/status/1182355362931990528" TargetMode="External" /><Relationship Id="rId656" Type="http://schemas.openxmlformats.org/officeDocument/2006/relationships/hyperlink" Target="https://twitter.com/#!/esnchat/status/1184892078028972041" TargetMode="External" /><Relationship Id="rId657" Type="http://schemas.openxmlformats.org/officeDocument/2006/relationships/hyperlink" Target="https://twitter.com/#!/ritazonius/status/1182366752446877696" TargetMode="External" /><Relationship Id="rId658" Type="http://schemas.openxmlformats.org/officeDocument/2006/relationships/hyperlink" Target="https://twitter.com/#!/ritazonius/status/1182367575541305344" TargetMode="External" /><Relationship Id="rId659" Type="http://schemas.openxmlformats.org/officeDocument/2006/relationships/hyperlink" Target="https://twitter.com/#!/ahschlueter/status/1182355837408415744" TargetMode="External" /><Relationship Id="rId660" Type="http://schemas.openxmlformats.org/officeDocument/2006/relationships/hyperlink" Target="https://twitter.com/#!/ahschlueter/status/1182362126071017472" TargetMode="External" /><Relationship Id="rId661" Type="http://schemas.openxmlformats.org/officeDocument/2006/relationships/hyperlink" Target="https://twitter.com/#!/ahschlueter/status/1182372100813795329" TargetMode="External" /><Relationship Id="rId662" Type="http://schemas.openxmlformats.org/officeDocument/2006/relationships/hyperlink" Target="https://twitter.com/#!/ahschlueter/status/1182372100813795329" TargetMode="External" /><Relationship Id="rId663" Type="http://schemas.openxmlformats.org/officeDocument/2006/relationships/hyperlink" Target="https://twitter.com/#!/ritazonius/status/1182366752446877696" TargetMode="External" /><Relationship Id="rId664" Type="http://schemas.openxmlformats.org/officeDocument/2006/relationships/hyperlink" Target="https://twitter.com/#!/ritazonius/status/1182367296007704577" TargetMode="External" /><Relationship Id="rId665" Type="http://schemas.openxmlformats.org/officeDocument/2006/relationships/hyperlink" Target="https://twitter.com/#!/ritazonius/status/1182367575541305344" TargetMode="External" /><Relationship Id="rId666" Type="http://schemas.openxmlformats.org/officeDocument/2006/relationships/hyperlink" Target="https://twitter.com/#!/erich13/status/1184903532127801345" TargetMode="External" /><Relationship Id="rId667" Type="http://schemas.openxmlformats.org/officeDocument/2006/relationships/hyperlink" Target="https://twitter.com/#!/vivianfrancos/status/1184917097593409536" TargetMode="External" /><Relationship Id="rId668" Type="http://schemas.openxmlformats.org/officeDocument/2006/relationships/hyperlink" Target="https://twitter.com/#!/erich13/status/1182357593177518080" TargetMode="External" /><Relationship Id="rId669" Type="http://schemas.openxmlformats.org/officeDocument/2006/relationships/hyperlink" Target="https://twitter.com/#!/erich13/status/1182357750031929344" TargetMode="External" /><Relationship Id="rId670" Type="http://schemas.openxmlformats.org/officeDocument/2006/relationships/hyperlink" Target="https://twitter.com/#!/erich13/status/1183897323954298880" TargetMode="External" /><Relationship Id="rId671" Type="http://schemas.openxmlformats.org/officeDocument/2006/relationships/hyperlink" Target="https://twitter.com/#!/vivianfrancos/status/1184917097593409536" TargetMode="External" /><Relationship Id="rId672" Type="http://schemas.openxmlformats.org/officeDocument/2006/relationships/hyperlink" Target="https://twitter.com/#!/sorokti/status/1182500469832331264" TargetMode="External" /><Relationship Id="rId673" Type="http://schemas.openxmlformats.org/officeDocument/2006/relationships/hyperlink" Target="https://twitter.com/#!/sorokti/status/1182500469832331264" TargetMode="External" /><Relationship Id="rId674" Type="http://schemas.openxmlformats.org/officeDocument/2006/relationships/hyperlink" Target="https://twitter.com/#!/sorokti/status/1185005067822358528" TargetMode="External" /><Relationship Id="rId675" Type="http://schemas.openxmlformats.org/officeDocument/2006/relationships/hyperlink" Target="https://twitter.com/#!/iconohash/status/1185258086421925889" TargetMode="External" /><Relationship Id="rId676" Type="http://schemas.openxmlformats.org/officeDocument/2006/relationships/hyperlink" Target="https://twitter.com/#!/lorilea/status/1182356179785342977" TargetMode="External" /><Relationship Id="rId677" Type="http://schemas.openxmlformats.org/officeDocument/2006/relationships/hyperlink" Target="https://twitter.com/#!/lorilea/status/1182357262725201920" TargetMode="External" /><Relationship Id="rId678" Type="http://schemas.openxmlformats.org/officeDocument/2006/relationships/hyperlink" Target="https://twitter.com/#!/lorilea/status/1182359850422063104" TargetMode="External" /><Relationship Id="rId679" Type="http://schemas.openxmlformats.org/officeDocument/2006/relationships/hyperlink" Target="https://twitter.com/#!/lorilea/status/1182360749831806977" TargetMode="External" /><Relationship Id="rId680" Type="http://schemas.openxmlformats.org/officeDocument/2006/relationships/hyperlink" Target="https://twitter.com/#!/lorilea/status/1182362941603155968" TargetMode="External" /><Relationship Id="rId681" Type="http://schemas.openxmlformats.org/officeDocument/2006/relationships/hyperlink" Target="https://twitter.com/#!/lorilea/status/1182368993295949824" TargetMode="External" /><Relationship Id="rId682" Type="http://schemas.openxmlformats.org/officeDocument/2006/relationships/hyperlink" Target="https://twitter.com/#!/lorilea/status/1183896770406993921" TargetMode="External" /><Relationship Id="rId683" Type="http://schemas.openxmlformats.org/officeDocument/2006/relationships/hyperlink" Target="https://twitter.com/#!/esnchat/status/1182355362931990528" TargetMode="External" /><Relationship Id="rId684" Type="http://schemas.openxmlformats.org/officeDocument/2006/relationships/hyperlink" Target="https://twitter.com/#!/esnchat/status/1184892078028972041" TargetMode="External" /><Relationship Id="rId685" Type="http://schemas.openxmlformats.org/officeDocument/2006/relationships/hyperlink" Target="https://twitter.com/#!/ritazonius/status/1182369279410241537" TargetMode="External" /><Relationship Id="rId686" Type="http://schemas.openxmlformats.org/officeDocument/2006/relationships/hyperlink" Target="https://twitter.com/#!/cmgrchi/status/1182478277216276480" TargetMode="External" /><Relationship Id="rId687" Type="http://schemas.openxmlformats.org/officeDocument/2006/relationships/hyperlink" Target="https://twitter.com/#!/cmgrchi/status/1183002548023779330" TargetMode="External" /><Relationship Id="rId688" Type="http://schemas.openxmlformats.org/officeDocument/2006/relationships/hyperlink" Target="https://twitter.com/#!/cmgrchi/status/1183003426705293317" TargetMode="External" /><Relationship Id="rId689" Type="http://schemas.openxmlformats.org/officeDocument/2006/relationships/hyperlink" Target="https://twitter.com/#!/esnchat/status/1182355362931990528" TargetMode="External" /><Relationship Id="rId690" Type="http://schemas.openxmlformats.org/officeDocument/2006/relationships/hyperlink" Target="https://twitter.com/#!/esnchat/status/1184892078028972041" TargetMode="External" /><Relationship Id="rId691" Type="http://schemas.openxmlformats.org/officeDocument/2006/relationships/hyperlink" Target="https://twitter.com/#!/ritazonius/status/1182357379754553345" TargetMode="External" /><Relationship Id="rId692" Type="http://schemas.openxmlformats.org/officeDocument/2006/relationships/hyperlink" Target="https://twitter.com/#!/ritazonius/status/1182358744073531392" TargetMode="External" /><Relationship Id="rId693" Type="http://schemas.openxmlformats.org/officeDocument/2006/relationships/hyperlink" Target="https://twitter.com/#!/ritazonius/status/1182362893028753408" TargetMode="External" /><Relationship Id="rId694" Type="http://schemas.openxmlformats.org/officeDocument/2006/relationships/hyperlink" Target="https://twitter.com/#!/ritazonius/status/1182365114969681920" TargetMode="External" /><Relationship Id="rId695" Type="http://schemas.openxmlformats.org/officeDocument/2006/relationships/hyperlink" Target="https://twitter.com/#!/ritazonius/status/1182368506811043840" TargetMode="External" /><Relationship Id="rId696" Type="http://schemas.openxmlformats.org/officeDocument/2006/relationships/hyperlink" Target="https://twitter.com/#!/ritazonius/status/1182369279410241537" TargetMode="External" /><Relationship Id="rId697" Type="http://schemas.openxmlformats.org/officeDocument/2006/relationships/hyperlink" Target="https://twitter.com/#!/ritazonius/status/1182369645719801856" TargetMode="External" /><Relationship Id="rId698" Type="http://schemas.openxmlformats.org/officeDocument/2006/relationships/hyperlink" Target="https://twitter.com/#!/ritazonius/status/1183706937487020033" TargetMode="External" /><Relationship Id="rId699" Type="http://schemas.openxmlformats.org/officeDocument/2006/relationships/hyperlink" Target="https://twitter.com/#!/ritazonius/status/1184896677544546304" TargetMode="External" /><Relationship Id="rId700" Type="http://schemas.openxmlformats.org/officeDocument/2006/relationships/hyperlink" Target="https://twitter.com/#!/ritazonius/status/1184916325660913665" TargetMode="External" /><Relationship Id="rId701" Type="http://schemas.openxmlformats.org/officeDocument/2006/relationships/hyperlink" Target="https://twitter.com/#!/cmgrchi/status/1183003520120901632" TargetMode="External" /><Relationship Id="rId702" Type="http://schemas.openxmlformats.org/officeDocument/2006/relationships/hyperlink" Target="https://twitter.com/#!/_rebeccajackson/status/1184885005148778496" TargetMode="External" /><Relationship Id="rId703" Type="http://schemas.openxmlformats.org/officeDocument/2006/relationships/hyperlink" Target="https://twitter.com/#!/_rebeccajackson/status/1184885406925377538" TargetMode="External" /><Relationship Id="rId704" Type="http://schemas.openxmlformats.org/officeDocument/2006/relationships/hyperlink" Target="https://twitter.com/#!/_rebeccajackson/status/1184892644737966080" TargetMode="External" /><Relationship Id="rId705" Type="http://schemas.openxmlformats.org/officeDocument/2006/relationships/hyperlink" Target="https://twitter.com/#!/_rebeccajackson/status/1184893165188218880" TargetMode="External" /><Relationship Id="rId706" Type="http://schemas.openxmlformats.org/officeDocument/2006/relationships/hyperlink" Target="https://twitter.com/#!/_rebeccajackson/status/1184893261804011522" TargetMode="External" /><Relationship Id="rId707" Type="http://schemas.openxmlformats.org/officeDocument/2006/relationships/hyperlink" Target="https://twitter.com/#!/_rebeccajackson/status/1184893687471337472" TargetMode="External" /><Relationship Id="rId708" Type="http://schemas.openxmlformats.org/officeDocument/2006/relationships/hyperlink" Target="https://twitter.com/#!/_rebeccajackson/status/1184896284194295808" TargetMode="External" /><Relationship Id="rId709" Type="http://schemas.openxmlformats.org/officeDocument/2006/relationships/hyperlink" Target="https://twitter.com/#!/_rebeccajackson/status/1184896632422203392" TargetMode="External" /><Relationship Id="rId710" Type="http://schemas.openxmlformats.org/officeDocument/2006/relationships/hyperlink" Target="https://twitter.com/#!/_rebeccajackson/status/1184898647944679424" TargetMode="External" /><Relationship Id="rId711" Type="http://schemas.openxmlformats.org/officeDocument/2006/relationships/hyperlink" Target="https://twitter.com/#!/_rebeccajackson/status/1184899150573256704" TargetMode="External" /><Relationship Id="rId712" Type="http://schemas.openxmlformats.org/officeDocument/2006/relationships/hyperlink" Target="https://twitter.com/#!/_rebeccajackson/status/1184899505763667969" TargetMode="External" /><Relationship Id="rId713" Type="http://schemas.openxmlformats.org/officeDocument/2006/relationships/hyperlink" Target="https://twitter.com/#!/_rebeccajackson/status/1184900646048165888" TargetMode="External" /><Relationship Id="rId714" Type="http://schemas.openxmlformats.org/officeDocument/2006/relationships/hyperlink" Target="https://twitter.com/#!/_rebeccajackson/status/1184900741170745344" TargetMode="External" /><Relationship Id="rId715" Type="http://schemas.openxmlformats.org/officeDocument/2006/relationships/hyperlink" Target="https://twitter.com/#!/_rebeccajackson/status/1184901628119306240" TargetMode="External" /><Relationship Id="rId716" Type="http://schemas.openxmlformats.org/officeDocument/2006/relationships/hyperlink" Target="https://twitter.com/#!/_rebeccajackson/status/1184902016469880832" TargetMode="External" /><Relationship Id="rId717" Type="http://schemas.openxmlformats.org/officeDocument/2006/relationships/hyperlink" Target="https://twitter.com/#!/_rebeccajackson/status/1184903701107888128" TargetMode="External" /><Relationship Id="rId718" Type="http://schemas.openxmlformats.org/officeDocument/2006/relationships/hyperlink" Target="https://twitter.com/#!/_rebeccajackson/status/1184903721521565696" TargetMode="External" /><Relationship Id="rId719" Type="http://schemas.openxmlformats.org/officeDocument/2006/relationships/hyperlink" Target="https://twitter.com/#!/_rebeccajackson/status/1184904061713149954" TargetMode="External" /><Relationship Id="rId720" Type="http://schemas.openxmlformats.org/officeDocument/2006/relationships/hyperlink" Target="https://twitter.com/#!/_rebeccajackson/status/1184904061713149954" TargetMode="External" /><Relationship Id="rId721" Type="http://schemas.openxmlformats.org/officeDocument/2006/relationships/hyperlink" Target="https://twitter.com/#!/_rebeccajackson/status/1184905211103440897" TargetMode="External" /><Relationship Id="rId722" Type="http://schemas.openxmlformats.org/officeDocument/2006/relationships/hyperlink" Target="https://twitter.com/#!/_rebeccajackson/status/1184905815028719616" TargetMode="External" /><Relationship Id="rId723" Type="http://schemas.openxmlformats.org/officeDocument/2006/relationships/hyperlink" Target="https://twitter.com/#!/_rebeccajackson/status/1184906366718078976" TargetMode="External" /><Relationship Id="rId724" Type="http://schemas.openxmlformats.org/officeDocument/2006/relationships/hyperlink" Target="https://twitter.com/#!/_rebeccajackson/status/1184907057138266117" TargetMode="External" /><Relationship Id="rId725" Type="http://schemas.openxmlformats.org/officeDocument/2006/relationships/hyperlink" Target="https://twitter.com/#!/slatts/status/1184897250398539777" TargetMode="External" /><Relationship Id="rId726" Type="http://schemas.openxmlformats.org/officeDocument/2006/relationships/hyperlink" Target="https://twitter.com/#!/slatts/status/1184899915618705409" TargetMode="External" /><Relationship Id="rId727" Type="http://schemas.openxmlformats.org/officeDocument/2006/relationships/hyperlink" Target="https://twitter.com/#!/slatts/status/1184904499296645120" TargetMode="External" /><Relationship Id="rId728" Type="http://schemas.openxmlformats.org/officeDocument/2006/relationships/hyperlink" Target="https://twitter.com/#!/cmgrchi/status/1185408544696426496" TargetMode="External" /><Relationship Id="rId729" Type="http://schemas.openxmlformats.org/officeDocument/2006/relationships/hyperlink" Target="https://twitter.com/#!/dennis_pearce/status/1184900445166280704" TargetMode="External" /><Relationship Id="rId730" Type="http://schemas.openxmlformats.org/officeDocument/2006/relationships/hyperlink" Target="https://twitter.com/#!/dennis_pearce/status/1184907331865403392" TargetMode="External" /><Relationship Id="rId731" Type="http://schemas.openxmlformats.org/officeDocument/2006/relationships/hyperlink" Target="https://twitter.com/#!/slatts/status/1184869490577809408" TargetMode="External" /><Relationship Id="rId732" Type="http://schemas.openxmlformats.org/officeDocument/2006/relationships/hyperlink" Target="https://twitter.com/#!/slatts/status/1184892994819940352" TargetMode="External" /><Relationship Id="rId733" Type="http://schemas.openxmlformats.org/officeDocument/2006/relationships/hyperlink" Target="https://twitter.com/#!/slatts/status/1184894025758846982" TargetMode="External" /><Relationship Id="rId734" Type="http://schemas.openxmlformats.org/officeDocument/2006/relationships/hyperlink" Target="https://twitter.com/#!/slatts/status/1184894702803398658" TargetMode="External" /><Relationship Id="rId735" Type="http://schemas.openxmlformats.org/officeDocument/2006/relationships/hyperlink" Target="https://twitter.com/#!/slatts/status/1184895509854593024" TargetMode="External" /><Relationship Id="rId736" Type="http://schemas.openxmlformats.org/officeDocument/2006/relationships/hyperlink" Target="https://twitter.com/#!/slatts/status/1184896360027475973" TargetMode="External" /><Relationship Id="rId737" Type="http://schemas.openxmlformats.org/officeDocument/2006/relationships/hyperlink" Target="https://twitter.com/#!/slatts/status/1184896815667339264" TargetMode="External" /><Relationship Id="rId738" Type="http://schemas.openxmlformats.org/officeDocument/2006/relationships/hyperlink" Target="https://twitter.com/#!/slatts/status/1184898159618732032" TargetMode="External" /><Relationship Id="rId739" Type="http://schemas.openxmlformats.org/officeDocument/2006/relationships/hyperlink" Target="https://twitter.com/#!/slatts/status/1184898952346423296" TargetMode="External" /><Relationship Id="rId740" Type="http://schemas.openxmlformats.org/officeDocument/2006/relationships/hyperlink" Target="https://twitter.com/#!/slatts/status/1184899391175430144" TargetMode="External" /><Relationship Id="rId741" Type="http://schemas.openxmlformats.org/officeDocument/2006/relationships/hyperlink" Target="https://twitter.com/#!/slatts/status/1184900365029957634" TargetMode="External" /><Relationship Id="rId742" Type="http://schemas.openxmlformats.org/officeDocument/2006/relationships/hyperlink" Target="https://twitter.com/#!/slatts/status/1184901740958797825" TargetMode="External" /><Relationship Id="rId743" Type="http://schemas.openxmlformats.org/officeDocument/2006/relationships/hyperlink" Target="https://twitter.com/#!/slatts/status/1184902068856918018" TargetMode="External" /><Relationship Id="rId744" Type="http://schemas.openxmlformats.org/officeDocument/2006/relationships/hyperlink" Target="https://twitter.com/#!/slatts/status/1184902068856918018" TargetMode="External" /><Relationship Id="rId745" Type="http://schemas.openxmlformats.org/officeDocument/2006/relationships/hyperlink" Target="https://twitter.com/#!/slatts/status/1184903211381133313" TargetMode="External" /><Relationship Id="rId746" Type="http://schemas.openxmlformats.org/officeDocument/2006/relationships/hyperlink" Target="https://twitter.com/#!/slatts/status/1184906525279772675" TargetMode="External" /><Relationship Id="rId747" Type="http://schemas.openxmlformats.org/officeDocument/2006/relationships/hyperlink" Target="https://twitter.com/#!/slatts/status/1184907013924491264" TargetMode="External" /><Relationship Id="rId748" Type="http://schemas.openxmlformats.org/officeDocument/2006/relationships/hyperlink" Target="https://twitter.com/#!/slatts/status/1184907448232087552" TargetMode="External" /><Relationship Id="rId749" Type="http://schemas.openxmlformats.org/officeDocument/2006/relationships/hyperlink" Target="https://twitter.com/#!/slatts/status/1184907985518321664" TargetMode="External" /><Relationship Id="rId750" Type="http://schemas.openxmlformats.org/officeDocument/2006/relationships/hyperlink" Target="https://twitter.com/#!/slatts/status/1184907985518321664" TargetMode="External" /><Relationship Id="rId751" Type="http://schemas.openxmlformats.org/officeDocument/2006/relationships/hyperlink" Target="https://twitter.com/#!/cmgrchi/status/1185408158547808256" TargetMode="External" /><Relationship Id="rId752" Type="http://schemas.openxmlformats.org/officeDocument/2006/relationships/hyperlink" Target="https://twitter.com/#!/cmgrchi/status/1185408219440652288" TargetMode="External" /><Relationship Id="rId753" Type="http://schemas.openxmlformats.org/officeDocument/2006/relationships/hyperlink" Target="https://twitter.com/#!/cmgrchi/status/1185408544696426496" TargetMode="External" /><Relationship Id="rId754" Type="http://schemas.openxmlformats.org/officeDocument/2006/relationships/hyperlink" Target="https://twitter.com/#!/cmgrchi/status/1185408803082256384" TargetMode="External" /><Relationship Id="rId755" Type="http://schemas.openxmlformats.org/officeDocument/2006/relationships/hyperlink" Target="https://twitter.com/#!/cmgrchi/status/1185408941267804160" TargetMode="External" /><Relationship Id="rId756" Type="http://schemas.openxmlformats.org/officeDocument/2006/relationships/hyperlink" Target="https://twitter.com/#!/esnchat/status/1182355362931990528" TargetMode="External" /><Relationship Id="rId757" Type="http://schemas.openxmlformats.org/officeDocument/2006/relationships/hyperlink" Target="https://twitter.com/#!/esnchat/status/1184892078028972041" TargetMode="External" /><Relationship Id="rId758" Type="http://schemas.openxmlformats.org/officeDocument/2006/relationships/hyperlink" Target="https://twitter.com/#!/dennis_pearce/status/1183725458019508224" TargetMode="External" /><Relationship Id="rId759" Type="http://schemas.openxmlformats.org/officeDocument/2006/relationships/hyperlink" Target="https://twitter.com/#!/dennis_pearce/status/1184892921998401536" TargetMode="External" /><Relationship Id="rId760" Type="http://schemas.openxmlformats.org/officeDocument/2006/relationships/hyperlink" Target="https://twitter.com/#!/dennis_pearce/status/1184893862201954306" TargetMode="External" /><Relationship Id="rId761" Type="http://schemas.openxmlformats.org/officeDocument/2006/relationships/hyperlink" Target="https://twitter.com/#!/dennis_pearce/status/1184895036334526464" TargetMode="External" /><Relationship Id="rId762" Type="http://schemas.openxmlformats.org/officeDocument/2006/relationships/hyperlink" Target="https://twitter.com/#!/dennis_pearce/status/1184896416860250113" TargetMode="External" /><Relationship Id="rId763" Type="http://schemas.openxmlformats.org/officeDocument/2006/relationships/hyperlink" Target="https://twitter.com/#!/dennis_pearce/status/1184897389536169984" TargetMode="External" /><Relationship Id="rId764" Type="http://schemas.openxmlformats.org/officeDocument/2006/relationships/hyperlink" Target="https://twitter.com/#!/dennis_pearce/status/1184898663753179137" TargetMode="External" /><Relationship Id="rId765" Type="http://schemas.openxmlformats.org/officeDocument/2006/relationships/hyperlink" Target="https://twitter.com/#!/dennis_pearce/status/1184903285007900672" TargetMode="External" /><Relationship Id="rId766" Type="http://schemas.openxmlformats.org/officeDocument/2006/relationships/hyperlink" Target="https://twitter.com/#!/dennis_pearce/status/1184907331865403392" TargetMode="External" /><Relationship Id="rId767" Type="http://schemas.openxmlformats.org/officeDocument/2006/relationships/hyperlink" Target="https://twitter.com/#!/cmgrchi/status/1185408158547808256" TargetMode="External" /><Relationship Id="rId768" Type="http://schemas.openxmlformats.org/officeDocument/2006/relationships/hyperlink" Target="https://twitter.com/#!/cmgrchi/status/1185408995160408065" TargetMode="External" /><Relationship Id="rId769" Type="http://schemas.openxmlformats.org/officeDocument/2006/relationships/hyperlink" Target="https://twitter.com/#!/cmgrchi/status/1183003426705293317" TargetMode="External" /><Relationship Id="rId770" Type="http://schemas.openxmlformats.org/officeDocument/2006/relationships/hyperlink" Target="https://twitter.com/#!/cmgrchi/status/1184959938931646464" TargetMode="External" /><Relationship Id="rId771" Type="http://schemas.openxmlformats.org/officeDocument/2006/relationships/hyperlink" Target="https://twitter.com/#!/cmgrchi/status/1185408067405598720" TargetMode="External" /><Relationship Id="rId772" Type="http://schemas.openxmlformats.org/officeDocument/2006/relationships/hyperlink" Target="https://twitter.com/#!/cmgrchi/status/1185408067405598720" TargetMode="External" /><Relationship Id="rId773" Type="http://schemas.openxmlformats.org/officeDocument/2006/relationships/hyperlink" Target="https://twitter.com/#!/cmgrchi/status/1185408067405598720" TargetMode="External" /><Relationship Id="rId774" Type="http://schemas.openxmlformats.org/officeDocument/2006/relationships/hyperlink" Target="https://twitter.com/#!/cmgrchi/status/1185408067405598720" TargetMode="External" /><Relationship Id="rId775" Type="http://schemas.openxmlformats.org/officeDocument/2006/relationships/hyperlink" Target="https://twitter.com/#!/cmgrchi/status/1185408067405598720" TargetMode="External" /><Relationship Id="rId776" Type="http://schemas.openxmlformats.org/officeDocument/2006/relationships/hyperlink" Target="https://twitter.com/#!/cmgrchi/status/1185408158547808256" TargetMode="External" /><Relationship Id="rId777" Type="http://schemas.openxmlformats.org/officeDocument/2006/relationships/hyperlink" Target="https://twitter.com/#!/cmgrchi/status/1185408219440652288" TargetMode="External" /><Relationship Id="rId778" Type="http://schemas.openxmlformats.org/officeDocument/2006/relationships/hyperlink" Target="https://twitter.com/#!/cmgrchi/status/1185408803082256384" TargetMode="External" /><Relationship Id="rId779" Type="http://schemas.openxmlformats.org/officeDocument/2006/relationships/hyperlink" Target="https://twitter.com/#!/cmgrchi/status/1185408941267804160" TargetMode="External" /><Relationship Id="rId780" Type="http://schemas.openxmlformats.org/officeDocument/2006/relationships/hyperlink" Target="https://twitter.com/#!/jeffkross/status/1183946551888097281" TargetMode="External" /><Relationship Id="rId781" Type="http://schemas.openxmlformats.org/officeDocument/2006/relationships/hyperlink" Target="https://twitter.com/#!/esnchat/status/1182347563086819328" TargetMode="External" /><Relationship Id="rId782" Type="http://schemas.openxmlformats.org/officeDocument/2006/relationships/hyperlink" Target="https://twitter.com/#!/esnchat/status/1182354607772590080" TargetMode="External" /><Relationship Id="rId783" Type="http://schemas.openxmlformats.org/officeDocument/2006/relationships/hyperlink" Target="https://twitter.com/#!/esnchat/status/1182355111042879490" TargetMode="External" /><Relationship Id="rId784" Type="http://schemas.openxmlformats.org/officeDocument/2006/relationships/hyperlink" Target="https://twitter.com/#!/esnchat/status/1182355112884203520" TargetMode="External" /><Relationship Id="rId785" Type="http://schemas.openxmlformats.org/officeDocument/2006/relationships/hyperlink" Target="https://twitter.com/#!/esnchat/status/1182355614606843905" TargetMode="External" /><Relationship Id="rId786" Type="http://schemas.openxmlformats.org/officeDocument/2006/relationships/hyperlink" Target="https://twitter.com/#!/esnchat/status/1182356119378751488" TargetMode="External" /><Relationship Id="rId787" Type="http://schemas.openxmlformats.org/officeDocument/2006/relationships/hyperlink" Target="https://twitter.com/#!/esnchat/status/1182356369711783937" TargetMode="External" /><Relationship Id="rId788" Type="http://schemas.openxmlformats.org/officeDocument/2006/relationships/hyperlink" Target="https://twitter.com/#!/esnchat/status/1182358382642003968" TargetMode="External" /><Relationship Id="rId789" Type="http://schemas.openxmlformats.org/officeDocument/2006/relationships/hyperlink" Target="https://twitter.com/#!/esnchat/status/1182358634329587712" TargetMode="External" /><Relationship Id="rId790" Type="http://schemas.openxmlformats.org/officeDocument/2006/relationships/hyperlink" Target="https://twitter.com/#!/esnchat/status/1182360647784370176" TargetMode="External" /><Relationship Id="rId791" Type="http://schemas.openxmlformats.org/officeDocument/2006/relationships/hyperlink" Target="https://twitter.com/#!/esnchat/status/1182360899287502849" TargetMode="External" /><Relationship Id="rId792" Type="http://schemas.openxmlformats.org/officeDocument/2006/relationships/hyperlink" Target="https://twitter.com/#!/esnchat/status/1182362912586960896" TargetMode="External" /><Relationship Id="rId793" Type="http://schemas.openxmlformats.org/officeDocument/2006/relationships/hyperlink" Target="https://twitter.com/#!/esnchat/status/1182363164366778370" TargetMode="External" /><Relationship Id="rId794" Type="http://schemas.openxmlformats.org/officeDocument/2006/relationships/hyperlink" Target="https://twitter.com/#!/esnchat/status/1182365177569824768" TargetMode="External" /><Relationship Id="rId795" Type="http://schemas.openxmlformats.org/officeDocument/2006/relationships/hyperlink" Target="https://twitter.com/#!/esnchat/status/1182365429156597760" TargetMode="External" /><Relationship Id="rId796" Type="http://schemas.openxmlformats.org/officeDocument/2006/relationships/hyperlink" Target="https://twitter.com/#!/esnchat/status/1182367442439430146" TargetMode="External" /><Relationship Id="rId797" Type="http://schemas.openxmlformats.org/officeDocument/2006/relationships/hyperlink" Target="https://twitter.com/#!/esnchat/status/1182367694085087237" TargetMode="External" /><Relationship Id="rId798" Type="http://schemas.openxmlformats.org/officeDocument/2006/relationships/hyperlink" Target="https://twitter.com/#!/esnchat/status/1182369204055339008" TargetMode="External" /><Relationship Id="rId799" Type="http://schemas.openxmlformats.org/officeDocument/2006/relationships/hyperlink" Target="https://twitter.com/#!/esnchat/status/1182370210499592193" TargetMode="External" /><Relationship Id="rId800" Type="http://schemas.openxmlformats.org/officeDocument/2006/relationships/hyperlink" Target="https://twitter.com/#!/esnchat/status/1183706489531187200" TargetMode="External" /><Relationship Id="rId801" Type="http://schemas.openxmlformats.org/officeDocument/2006/relationships/hyperlink" Target="https://twitter.com/#!/esnchat/status/1184884277101518848" TargetMode="External" /><Relationship Id="rId802" Type="http://schemas.openxmlformats.org/officeDocument/2006/relationships/hyperlink" Target="https://twitter.com/#!/esnchat/status/1184891322785660929" TargetMode="External" /><Relationship Id="rId803" Type="http://schemas.openxmlformats.org/officeDocument/2006/relationships/hyperlink" Target="https://twitter.com/#!/esnchat/status/1184891827742105600" TargetMode="External" /><Relationship Id="rId804" Type="http://schemas.openxmlformats.org/officeDocument/2006/relationships/hyperlink" Target="https://twitter.com/#!/esnchat/status/1184891829021478912" TargetMode="External" /><Relationship Id="rId805" Type="http://schemas.openxmlformats.org/officeDocument/2006/relationships/hyperlink" Target="https://twitter.com/#!/esnchat/status/1184892329712214016" TargetMode="External" /><Relationship Id="rId806" Type="http://schemas.openxmlformats.org/officeDocument/2006/relationships/hyperlink" Target="https://twitter.com/#!/esnchat/status/1184892832860884992" TargetMode="External" /><Relationship Id="rId807" Type="http://schemas.openxmlformats.org/officeDocument/2006/relationships/hyperlink" Target="https://twitter.com/#!/esnchat/status/1184893084674482176" TargetMode="External" /><Relationship Id="rId808" Type="http://schemas.openxmlformats.org/officeDocument/2006/relationships/hyperlink" Target="https://twitter.com/#!/esnchat/status/1184895097797787648" TargetMode="External" /><Relationship Id="rId809" Type="http://schemas.openxmlformats.org/officeDocument/2006/relationships/hyperlink" Target="https://twitter.com/#!/esnchat/status/1184895349443514369" TargetMode="External" /><Relationship Id="rId810" Type="http://schemas.openxmlformats.org/officeDocument/2006/relationships/hyperlink" Target="https://twitter.com/#!/esnchat/status/1184897362650513408" TargetMode="External" /><Relationship Id="rId811" Type="http://schemas.openxmlformats.org/officeDocument/2006/relationships/hyperlink" Target="https://twitter.com/#!/esnchat/status/1184897614367612929" TargetMode="External" /><Relationship Id="rId812" Type="http://schemas.openxmlformats.org/officeDocument/2006/relationships/hyperlink" Target="https://twitter.com/#!/esnchat/status/1184899627813867523" TargetMode="External" /><Relationship Id="rId813" Type="http://schemas.openxmlformats.org/officeDocument/2006/relationships/hyperlink" Target="https://twitter.com/#!/esnchat/status/1184899879279190017" TargetMode="External" /><Relationship Id="rId814" Type="http://schemas.openxmlformats.org/officeDocument/2006/relationships/hyperlink" Target="https://twitter.com/#!/esnchat/status/1184901892586885121" TargetMode="External" /><Relationship Id="rId815" Type="http://schemas.openxmlformats.org/officeDocument/2006/relationships/hyperlink" Target="https://twitter.com/#!/esnchat/status/1184902144136138753" TargetMode="External" /><Relationship Id="rId816" Type="http://schemas.openxmlformats.org/officeDocument/2006/relationships/hyperlink" Target="https://twitter.com/#!/esnchat/status/1184904157683171329" TargetMode="External" /><Relationship Id="rId817" Type="http://schemas.openxmlformats.org/officeDocument/2006/relationships/hyperlink" Target="https://twitter.com/#!/esnchat/status/1184904409286791168" TargetMode="External" /><Relationship Id="rId818" Type="http://schemas.openxmlformats.org/officeDocument/2006/relationships/hyperlink" Target="https://twitter.com/#!/esnchat/status/1184905919035039744" TargetMode="External" /><Relationship Id="rId819" Type="http://schemas.openxmlformats.org/officeDocument/2006/relationships/hyperlink" Target="https://twitter.com/#!/esnchat/status/1184906926221447168" TargetMode="External" /><Relationship Id="rId820" Type="http://schemas.openxmlformats.org/officeDocument/2006/relationships/hyperlink" Target="https://twitter.com/#!/cronycle/status/1185474239119450112" TargetMode="External" /><Relationship Id="rId821" Type="http://schemas.openxmlformats.org/officeDocument/2006/relationships/hyperlink" Target="https://twitter.com/#!/swoopanalytics/status/1184002579404976129" TargetMode="External" /><Relationship Id="rId822" Type="http://schemas.openxmlformats.org/officeDocument/2006/relationships/hyperlink" Target="https://twitter.com/#!/jeffkross/status/1184892358573395968" TargetMode="External" /><Relationship Id="rId823" Type="http://schemas.openxmlformats.org/officeDocument/2006/relationships/hyperlink" Target="https://twitter.com/#!/swoopanalytics/status/1184950460576194565" TargetMode="External" /><Relationship Id="rId824" Type="http://schemas.openxmlformats.org/officeDocument/2006/relationships/hyperlink" Target="https://twitter.com/#!/jeffkross/status/1184892358573395968" TargetMode="External" /><Relationship Id="rId825" Type="http://schemas.openxmlformats.org/officeDocument/2006/relationships/hyperlink" Target="https://twitter.com/#!/swoopanalytics/status/1184950460576194565" TargetMode="External" /><Relationship Id="rId826" Type="http://schemas.openxmlformats.org/officeDocument/2006/relationships/hyperlink" Target="https://twitter.com/#!/nfgoetz/status/1186195948290084864" TargetMode="External" /><Relationship Id="rId827" Type="http://schemas.openxmlformats.org/officeDocument/2006/relationships/hyperlink" Target="https://twitter.com/#!/nfgoetz/status/1186195948290084864" TargetMode="External" /><Relationship Id="rId828" Type="http://schemas.openxmlformats.org/officeDocument/2006/relationships/hyperlink" Target="https://twitter.com/#!/nfgoetz/status/1186195948290084864" TargetMode="External" /><Relationship Id="rId829" Type="http://schemas.openxmlformats.org/officeDocument/2006/relationships/hyperlink" Target="https://twitter.com/#!/jeffkross/status/1184892358573395968" TargetMode="External" /><Relationship Id="rId830" Type="http://schemas.openxmlformats.org/officeDocument/2006/relationships/hyperlink" Target="https://twitter.com/#!/jeffkross/status/1184892358573395968" TargetMode="External" /><Relationship Id="rId831" Type="http://schemas.openxmlformats.org/officeDocument/2006/relationships/hyperlink" Target="https://twitter.com/#!/swoopanalytics/status/1184950460576194565" TargetMode="External" /><Relationship Id="rId832" Type="http://schemas.openxmlformats.org/officeDocument/2006/relationships/hyperlink" Target="https://twitter.com/#!/swoopanalytics/status/1184950489294630912" TargetMode="External" /><Relationship Id="rId833" Type="http://schemas.openxmlformats.org/officeDocument/2006/relationships/hyperlink" Target="https://twitter.com/#!/caikjaer/status/1185240090278273026" TargetMode="External" /><Relationship Id="rId834" Type="http://schemas.openxmlformats.org/officeDocument/2006/relationships/hyperlink" Target="https://twitter.com/#!/swoopanalytics/status/1184002579404976129" TargetMode="External" /><Relationship Id="rId835" Type="http://schemas.openxmlformats.org/officeDocument/2006/relationships/hyperlink" Target="https://twitter.com/#!/caikjaer/status/1186202535771557888" TargetMode="External" /><Relationship Id="rId836" Type="http://schemas.openxmlformats.org/officeDocument/2006/relationships/hyperlink" Target="https://twitter.com/#!/caikjaer/status/1186202535771557888" TargetMode="External" /><Relationship Id="rId837" Type="http://schemas.openxmlformats.org/officeDocument/2006/relationships/hyperlink" Target="https://twitter.com/#!/caikjaer/status/1186202535771557888" TargetMode="External" /><Relationship Id="rId838" Type="http://schemas.openxmlformats.org/officeDocument/2006/relationships/hyperlink" Target="https://twitter.com/#!/swoopanalytics/status/1184002579404976129" TargetMode="External" /><Relationship Id="rId839" Type="http://schemas.openxmlformats.org/officeDocument/2006/relationships/hyperlink" Target="https://twitter.com/#!/swoopanalytics/status/1186088283299696642" TargetMode="External" /><Relationship Id="rId840" Type="http://schemas.openxmlformats.org/officeDocument/2006/relationships/hyperlink" Target="https://twitter.com/#!/simplycomm/status/1186210985612320769" TargetMode="External" /><Relationship Id="rId841" Type="http://schemas.openxmlformats.org/officeDocument/2006/relationships/hyperlink" Target="https://twitter.com/#!/simplycomm/status/1186210985612320769" TargetMode="External" /><Relationship Id="rId842" Type="http://schemas.openxmlformats.org/officeDocument/2006/relationships/hyperlink" Target="https://twitter.com/#!/simplycomm/status/1186210985612320769" TargetMode="External" /><Relationship Id="rId843" Type="http://schemas.openxmlformats.org/officeDocument/2006/relationships/hyperlink" Target="https://twitter.com/#!/swoopanalytics/status/1184950460576194565" TargetMode="External" /><Relationship Id="rId844" Type="http://schemas.openxmlformats.org/officeDocument/2006/relationships/hyperlink" Target="https://twitter.com/#!/swoopanalytics/status/1186088283299696642" TargetMode="External" /><Relationship Id="rId845" Type="http://schemas.openxmlformats.org/officeDocument/2006/relationships/hyperlink" Target="https://twitter.com/#!/peterstaal/status/1186224067852095489" TargetMode="External" /><Relationship Id="rId846" Type="http://schemas.openxmlformats.org/officeDocument/2006/relationships/hyperlink" Target="https://twitter.com/#!/swoopanalytics/status/1186088283299696642" TargetMode="External" /><Relationship Id="rId847" Type="http://schemas.openxmlformats.org/officeDocument/2006/relationships/hyperlink" Target="https://twitter.com/#!/peterstaal/status/1186224067852095489" TargetMode="External" /><Relationship Id="rId848" Type="http://schemas.openxmlformats.org/officeDocument/2006/relationships/hyperlink" Target="https://twitter.com/#!/peterstaal/status/1186224067852095489" TargetMode="External" /><Relationship Id="rId849" Type="http://schemas.openxmlformats.org/officeDocument/2006/relationships/hyperlink" Target="https://api.twitter.com/1.1/geo/id/01864a8a64df9dc4.json" TargetMode="External" /><Relationship Id="rId850" Type="http://schemas.openxmlformats.org/officeDocument/2006/relationships/comments" Target="../comments1.xml" /><Relationship Id="rId851" Type="http://schemas.openxmlformats.org/officeDocument/2006/relationships/vmlDrawing" Target="../drawings/vmlDrawing1.vml" /><Relationship Id="rId852" Type="http://schemas.openxmlformats.org/officeDocument/2006/relationships/table" Target="../tables/table1.xml" /><Relationship Id="rId8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akelet.com/wake/36d1dfe4-b885-4478-bf6f-5e0ff875c4c8" TargetMode="External" /><Relationship Id="rId2" Type="http://schemas.openxmlformats.org/officeDocument/2006/relationships/hyperlink" Target="https://twitter.com/ESNchat/status/1183706489531187200" TargetMode="External" /><Relationship Id="rId3" Type="http://schemas.openxmlformats.org/officeDocument/2006/relationships/hyperlink" Target="https://mailchi.mp/gapingvoid/maybe-too-mammoth" TargetMode="External" /><Relationship Id="rId4" Type="http://schemas.openxmlformats.org/officeDocument/2006/relationships/hyperlink" Target="https://mailchi.mp/gapingvoid/maybe-too-mammoth" TargetMode="External" /><Relationship Id="rId5" Type="http://schemas.openxmlformats.org/officeDocument/2006/relationships/hyperlink" Target="https://twitter.com/ESNchat/status/1183706489531187200" TargetMode="External" /><Relationship Id="rId6" Type="http://schemas.openxmlformats.org/officeDocument/2006/relationships/hyperlink" Target="https://wakelet.com/wake/36d1dfe4-b885-4478-bf6f-5e0ff875c4c8" TargetMode="External" /><Relationship Id="rId7" Type="http://schemas.openxmlformats.org/officeDocument/2006/relationships/hyperlink" Target="https://twitter.com/JenniferCreinin/status/1181320085736173569" TargetMode="External" /><Relationship Id="rId8" Type="http://schemas.openxmlformats.org/officeDocument/2006/relationships/hyperlink" Target="https://wakelet.com/wake/b0d3683d-c7b6-4e6c-a3d0-70c02905ed6d" TargetMode="External" /><Relationship Id="rId9" Type="http://schemas.openxmlformats.org/officeDocument/2006/relationships/hyperlink" Target="https://sloanreview.mit.edu/article/collaborate-smarter-not-harder/" TargetMode="External" /><Relationship Id="rId10" Type="http://schemas.openxmlformats.org/officeDocument/2006/relationships/hyperlink" Target="https://wakelet.com/wake/b0d3683d-c7b6-4e6c-a3d0-70c02905ed6d" TargetMode="External" /><Relationship Id="rId11" Type="http://schemas.openxmlformats.org/officeDocument/2006/relationships/hyperlink" Target="https://wakelet.com/wake/b0d3683d-c7b6-4e6c-a3d0-70c02905ed6d" TargetMode="External" /><Relationship Id="rId12" Type="http://schemas.openxmlformats.org/officeDocument/2006/relationships/hyperlink" Target="https://wakelet.com/wake/36d1dfe4-b885-4478-bf6f-5e0ff875c4c8?utm_medium=social&amp;utm_source=linkedin.company&amp;utm_campaign=postfity&amp;utm_content=postfityd5d72" TargetMode="External" /><Relationship Id="rId13" Type="http://schemas.openxmlformats.org/officeDocument/2006/relationships/hyperlink" Target="https://wakelet.com/wake/36d1dfe4-b885-4478-bf6f-5e0ff875c4c8?utm_medium=social&amp;utm_source=linkedin.company&amp;utm_campaign=postfity&amp;utm_content=postfityd5d72" TargetMode="External" /><Relationship Id="rId14" Type="http://schemas.openxmlformats.org/officeDocument/2006/relationships/hyperlink" Target="https://twitter.com/Dennis_Pearce/status/1184898663753179137" TargetMode="External" /><Relationship Id="rId15" Type="http://schemas.openxmlformats.org/officeDocument/2006/relationships/hyperlink" Target="https://photos.google.com/share/AF1QipMq-XMNYsPOlcyTc0xoOGUut_r1Ufuey5wXx0S5hafLNux3EwnVj_nIPquZXtw6kQ?key=WWxzdHJVMWhPY0lqMXNzRy1pc0IwX3RYSTZ6NTJR" TargetMode="External" /><Relationship Id="rId16" Type="http://schemas.openxmlformats.org/officeDocument/2006/relationships/hyperlink" Target="https://wakelet.com/wake/7b32b2cf-b99e-41f8-bf37-3d6852f572f4" TargetMode="External" /><Relationship Id="rId17" Type="http://schemas.openxmlformats.org/officeDocument/2006/relationships/hyperlink" Target="https://jeffrossblog.com/2015/09/28/want-an-esn-playbook-here-is-ours/" TargetMode="External" /><Relationship Id="rId18" Type="http://schemas.openxmlformats.org/officeDocument/2006/relationships/hyperlink" Target="https://docs.microsoft.com/en-us/dynamics365/sales-enterprise/manage-playbook-templates" TargetMode="External" /><Relationship Id="rId19" Type="http://schemas.openxmlformats.org/officeDocument/2006/relationships/hyperlink" Target="https://twitter.com/ESNchat/status/1181342035065765888" TargetMode="External" /><Relationship Id="rId20" Type="http://schemas.openxmlformats.org/officeDocument/2006/relationships/hyperlink" Target="https://twitter.com/Nachrichten_muc/status/1181602667560353792?s=20" TargetMode="External" /><Relationship Id="rId21" Type="http://schemas.openxmlformats.org/officeDocument/2006/relationships/hyperlink" Target="https://twitter.com/ESNchat/status/1182358634329587712" TargetMode="External" /><Relationship Id="rId22" Type="http://schemas.openxmlformats.org/officeDocument/2006/relationships/hyperlink" Target="https://twitter.com/ESNchat/status/1182360899287502849" TargetMode="External" /><Relationship Id="rId23" Type="http://schemas.openxmlformats.org/officeDocument/2006/relationships/hyperlink" Target="https://twitter.com/ESNchat/status/1182363164366778370" TargetMode="External" /><Relationship Id="rId24" Type="http://schemas.openxmlformats.org/officeDocument/2006/relationships/hyperlink" Target="https://twitter.com/ESNchat/status/1182365429156597760" TargetMode="External" /><Relationship Id="rId25" Type="http://schemas.openxmlformats.org/officeDocument/2006/relationships/hyperlink" Target="https://jeffrossblog.com/2015/09/28/want-an-esn-playbook-here-is-ours/" TargetMode="External" /><Relationship Id="rId26" Type="http://schemas.openxmlformats.org/officeDocument/2006/relationships/hyperlink" Target="http://www.pewinternet.org/2014/02/20/mapping-twitter-topic-networks-from-polarized-crowds-to-community-clusters/"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jeffrossblog.com/2015/09/28/want-an-esn-playbook-here-is-ours/" TargetMode="External" /><Relationship Id="rId29" Type="http://schemas.openxmlformats.org/officeDocument/2006/relationships/hyperlink" Target="http://iconohash.com/ESNchat/2019-10-17" TargetMode="External" /><Relationship Id="rId30" Type="http://schemas.openxmlformats.org/officeDocument/2006/relationships/hyperlink" Target="https://twitter.com/ESNchat/status/1182356369711783937" TargetMode="External" /><Relationship Id="rId31" Type="http://schemas.openxmlformats.org/officeDocument/2006/relationships/hyperlink" Target="https://twitter.com/ESNchat/status/1182358634329587712" TargetMode="External" /><Relationship Id="rId32" Type="http://schemas.openxmlformats.org/officeDocument/2006/relationships/hyperlink" Target="https://twitter.com/ESNchat/status/1182360899287502849" TargetMode="External" /><Relationship Id="rId33" Type="http://schemas.openxmlformats.org/officeDocument/2006/relationships/hyperlink" Target="https://jeffrossblog.com/2015/09/28/want-an-esn-playbook-here-is-ours/" TargetMode="External" /><Relationship Id="rId34" Type="http://schemas.openxmlformats.org/officeDocument/2006/relationships/hyperlink" Target="https://jeffrossblog.com/2015/09/28/want-an-esn-playbook-here-is-ours/" TargetMode="External" /><Relationship Id="rId35" Type="http://schemas.openxmlformats.org/officeDocument/2006/relationships/hyperlink" Target="https://twitter.com/ESNchat/status/1182356369711783937" TargetMode="External" /><Relationship Id="rId36" Type="http://schemas.openxmlformats.org/officeDocument/2006/relationships/hyperlink" Target="https://twitter.com/ESNchat/status/1182358634329587712" TargetMode="External" /><Relationship Id="rId37" Type="http://schemas.openxmlformats.org/officeDocument/2006/relationships/hyperlink" Target="https://twitter.com/ESNchat/status/1182360899287502849" TargetMode="External" /><Relationship Id="rId38" Type="http://schemas.openxmlformats.org/officeDocument/2006/relationships/hyperlink" Target="https://twitter.com/ESNchat/status/1182363164366778370" TargetMode="External" /><Relationship Id="rId39" Type="http://schemas.openxmlformats.org/officeDocument/2006/relationships/hyperlink" Target="https://www.youtube.com/watch?v=oSs6DcA6dFI" TargetMode="External" /><Relationship Id="rId40" Type="http://schemas.openxmlformats.org/officeDocument/2006/relationships/hyperlink" Target="https://twitter.com/slatts/status/1181606316860678144" TargetMode="External" /><Relationship Id="rId41" Type="http://schemas.openxmlformats.org/officeDocument/2006/relationships/hyperlink" Target="https://twitter.com/slatts/status/1184898952346423296" TargetMode="External" /><Relationship Id="rId42" Type="http://schemas.openxmlformats.org/officeDocument/2006/relationships/hyperlink" Target="https://www.linkedin.com/pulse/how-create-innovation-stew-dennis-pearce/" TargetMode="External" /><Relationship Id="rId43" Type="http://schemas.openxmlformats.org/officeDocument/2006/relationships/hyperlink" Target="https://wakelet.com/wake/b0d3683d-c7b6-4e6c-a3d0-70c02905ed6d" TargetMode="External" /><Relationship Id="rId44" Type="http://schemas.openxmlformats.org/officeDocument/2006/relationships/hyperlink" Target="https://wakelet.com/wake/36d1dfe4-b885-4478-bf6f-5e0ff875c4c8" TargetMode="External" /><Relationship Id="rId45"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46" Type="http://schemas.openxmlformats.org/officeDocument/2006/relationships/hyperlink" Target="https://www.eventbrite.com.au/e/swoop-chat-chicago-2019-tickets-70227258621" TargetMode="External" /><Relationship Id="rId47" Type="http://schemas.openxmlformats.org/officeDocument/2006/relationships/hyperlink" Target="https://simply-communicate.com/nestle-connects-210000-employees-with-workplace-by-facebook/" TargetMode="External" /><Relationship Id="rId48" Type="http://schemas.openxmlformats.org/officeDocument/2006/relationships/hyperlink" Target="https://pbs.twimg.com/media/EHF3s30X4AImFZH.jpg" TargetMode="External" /><Relationship Id="rId49" Type="http://schemas.openxmlformats.org/officeDocument/2006/relationships/hyperlink" Target="https://pbs.twimg.com/media/EGiu6MPW4AEdG6a.jpg" TargetMode="External" /><Relationship Id="rId50" Type="http://schemas.openxmlformats.org/officeDocument/2006/relationships/hyperlink" Target="https://pbs.twimg.com/media/EGiPk1IWoAAhERQ.jpg" TargetMode="External" /><Relationship Id="rId51" Type="http://schemas.openxmlformats.org/officeDocument/2006/relationships/hyperlink" Target="https://pbs.twimg.com/media/EGiEm7UWwAMz_xO.png" TargetMode="External" /><Relationship Id="rId52" Type="http://schemas.openxmlformats.org/officeDocument/2006/relationships/hyperlink" Target="https://pbs.twimg.com/media/EHF2b-SX4AMpDFf.png" TargetMode="External" /><Relationship Id="rId53" Type="http://schemas.openxmlformats.org/officeDocument/2006/relationships/hyperlink" Target="https://pbs.twimg.com/media/EHLh8sMX0AIhttp.jpg" TargetMode="External" /><Relationship Id="rId54" Type="http://schemas.openxmlformats.org/officeDocument/2006/relationships/hyperlink" Target="https://pbs.twimg.com/media/EHF1pieXkAQQHmp.jpg" TargetMode="External" /><Relationship Id="rId55" Type="http://schemas.openxmlformats.org/officeDocument/2006/relationships/hyperlink" Target="https://pbs.twimg.com/tweet_video_thumb/EHGO-DnVUAAMCpn.jpg" TargetMode="External" /><Relationship Id="rId56" Type="http://schemas.openxmlformats.org/officeDocument/2006/relationships/hyperlink" Target="https://pbs.twimg.com/media/EHF2L9dWoAIez8L.jpg" TargetMode="External" /><Relationship Id="rId57" Type="http://schemas.openxmlformats.org/officeDocument/2006/relationships/hyperlink" Target="https://pbs.twimg.com/media/EHF24AdWkAIuaYp.jpg" TargetMode="External" /><Relationship Id="rId58" Type="http://schemas.openxmlformats.org/officeDocument/2006/relationships/hyperlink" Target="https://pbs.twimg.com/media/EHF3E7uX0AAZ7v8.jpg" TargetMode="External" /><Relationship Id="rId59" Type="http://schemas.openxmlformats.org/officeDocument/2006/relationships/hyperlink" Target="https://pbs.twimg.com/media/EHF3e6YX0AEqifu.jpg" TargetMode="External" /><Relationship Id="rId60" Type="http://schemas.openxmlformats.org/officeDocument/2006/relationships/hyperlink" Target="https://pbs.twimg.com/media/EHF3s30X4AImFZH.jpg" TargetMode="External" /><Relationship Id="rId61" Type="http://schemas.openxmlformats.org/officeDocument/2006/relationships/hyperlink" Target="https://pbs.twimg.com/media/EHF330AWoAAAlox.jpg" TargetMode="External" /><Relationship Id="rId62" Type="http://schemas.openxmlformats.org/officeDocument/2006/relationships/hyperlink" Target="https://pbs.twimg.com/media/EGiCzEOWwAAOKLk.jpg" TargetMode="External" /><Relationship Id="rId63" Type="http://schemas.openxmlformats.org/officeDocument/2006/relationships/hyperlink" Target="https://pbs.twimg.com/media/EGiDug0XoAMLzEy.jpg" TargetMode="External" /><Relationship Id="rId64" Type="http://schemas.openxmlformats.org/officeDocument/2006/relationships/hyperlink" Target="https://pbs.twimg.com/media/EGiEOaEXYAAQxTJ.jpg" TargetMode="External" /><Relationship Id="rId65" Type="http://schemas.openxmlformats.org/officeDocument/2006/relationships/hyperlink" Target="https://pbs.twimg.com/media/EGiPUdvWsAA3g00.jpg" TargetMode="External" /><Relationship Id="rId66" Type="http://schemas.openxmlformats.org/officeDocument/2006/relationships/hyperlink" Target="https://pbs.twimg.com/media/EGiPk1IWoAAhERQ.jpg" TargetMode="External" /><Relationship Id="rId67" Type="http://schemas.openxmlformats.org/officeDocument/2006/relationships/hyperlink" Target="https://pbs.twimg.com/media/EGiP7qqWoAA9TbN.jpg" TargetMode="External" /><Relationship Id="rId68" Type="http://schemas.openxmlformats.org/officeDocument/2006/relationships/hyperlink" Target="https://pbs.twimg.com/media/EGiQNEpXkAA6kCT.jpg" TargetMode="External" /><Relationship Id="rId69" Type="http://schemas.openxmlformats.org/officeDocument/2006/relationships/hyperlink" Target="https://pbs.twimg.com/media/EGiQmU0W4AEDHln.jpg" TargetMode="External" /><Relationship Id="rId70" Type="http://schemas.openxmlformats.org/officeDocument/2006/relationships/hyperlink" Target="https://pbs.twimg.com/media/EGiRDxmWoAAVzFN.jpg" TargetMode="External" /><Relationship Id="rId71" Type="http://schemas.openxmlformats.org/officeDocument/2006/relationships/hyperlink" Target="https://pbs.twimg.com/media/EG1eqK9UEAAeaXr.jpg" TargetMode="External" /><Relationship Id="rId72" Type="http://schemas.openxmlformats.org/officeDocument/2006/relationships/hyperlink" Target="https://pbs.twimg.com/media/EHF1pieXkAQQHmp.jpg" TargetMode="External" /><Relationship Id="rId73" Type="http://schemas.openxmlformats.org/officeDocument/2006/relationships/hyperlink" Target="https://pbs.twimg.com/media/EHF2L9dWoAIez8L.jpg" TargetMode="External" /><Relationship Id="rId74" Type="http://schemas.openxmlformats.org/officeDocument/2006/relationships/hyperlink" Target="https://pbs.twimg.com/media/EHF24AdWkAIuaYp.jpg" TargetMode="External" /><Relationship Id="rId75" Type="http://schemas.openxmlformats.org/officeDocument/2006/relationships/hyperlink" Target="https://pbs.twimg.com/media/EHF3E7uX0AAZ7v8.jpg" TargetMode="External" /><Relationship Id="rId76" Type="http://schemas.openxmlformats.org/officeDocument/2006/relationships/hyperlink" Target="https://pbs.twimg.com/media/EHF3RAMXUAEDI8b.jpg" TargetMode="External" /><Relationship Id="rId77" Type="http://schemas.openxmlformats.org/officeDocument/2006/relationships/hyperlink" Target="https://pbs.twimg.com/media/EHF3e6YX0AEqifu.jpg" TargetMode="External" /><Relationship Id="rId78" Type="http://schemas.openxmlformats.org/officeDocument/2006/relationships/hyperlink" Target="https://pbs.twimg.com/media/EHF3s30X4AImFZH.jpg" TargetMode="External" /><Relationship Id="rId79" Type="http://schemas.openxmlformats.org/officeDocument/2006/relationships/hyperlink" Target="https://pbs.twimg.com/media/EHF330AWoAAAlox.jpg" TargetMode="External" /><Relationship Id="rId80" Type="http://schemas.openxmlformats.org/officeDocument/2006/relationships/hyperlink" Target="https://pbs.twimg.com/media/EG5sER6UEAE2PZL.jpg" TargetMode="External" /><Relationship Id="rId81" Type="http://schemas.openxmlformats.org/officeDocument/2006/relationships/hyperlink" Target="http://pbs.twimg.com/profile_images/1134266047/E123_normal.jpg" TargetMode="External" /><Relationship Id="rId82" Type="http://schemas.openxmlformats.org/officeDocument/2006/relationships/hyperlink" Target="http://pbs.twimg.com/profile_images/989588220345106432/LJSFf4dE_normal.jpg" TargetMode="External" /><Relationship Id="rId83" Type="http://schemas.openxmlformats.org/officeDocument/2006/relationships/hyperlink" Target="http://pbs.twimg.com/profile_images/844273943469080576/5L5Czks-_normal.jpg" TargetMode="External" /><Relationship Id="rId84" Type="http://schemas.openxmlformats.org/officeDocument/2006/relationships/hyperlink" Target="http://pbs.twimg.com/profile_images/1126469294387335168/JJ8JEC-t_normal.png" TargetMode="External" /><Relationship Id="rId85" Type="http://schemas.openxmlformats.org/officeDocument/2006/relationships/hyperlink" Target="http://pbs.twimg.com/profile_images/672411689485144064/GkMlclmx_normal.jpg" TargetMode="External" /><Relationship Id="rId86" Type="http://schemas.openxmlformats.org/officeDocument/2006/relationships/hyperlink" Target="http://pbs.twimg.com/profile_images/1899733959/L_D_Logo_2_normal.jpg" TargetMode="External" /><Relationship Id="rId87" Type="http://schemas.openxmlformats.org/officeDocument/2006/relationships/hyperlink" Target="http://pbs.twimg.com/profile_images/993157375241674753/53dz3TL3_normal.jpg" TargetMode="External" /><Relationship Id="rId88" Type="http://schemas.openxmlformats.org/officeDocument/2006/relationships/hyperlink" Target="http://pbs.twimg.com/profile_images/993157375241674753/53dz3TL3_normal.jpg" TargetMode="External" /><Relationship Id="rId89" Type="http://schemas.openxmlformats.org/officeDocument/2006/relationships/hyperlink" Target="http://pbs.twimg.com/profile_images/725086769121775617/x69C43cc_normal.jpg" TargetMode="External" /><Relationship Id="rId90" Type="http://schemas.openxmlformats.org/officeDocument/2006/relationships/hyperlink" Target="http://pbs.twimg.com/profile_images/993157375241674753/53dz3TL3_normal.jpg" TargetMode="External" /><Relationship Id="rId91" Type="http://schemas.openxmlformats.org/officeDocument/2006/relationships/hyperlink" Target="http://pbs.twimg.com/profile_images/993157375241674753/53dz3TL3_normal.jpg" TargetMode="External" /><Relationship Id="rId92" Type="http://schemas.openxmlformats.org/officeDocument/2006/relationships/hyperlink" Target="http://pbs.twimg.com/profile_images/993157375241674753/53dz3TL3_normal.jpg" TargetMode="External" /><Relationship Id="rId93" Type="http://schemas.openxmlformats.org/officeDocument/2006/relationships/hyperlink" Target="http://pbs.twimg.com/profile_images/747870602342596608/ggm5-Vzx_normal.jpg" TargetMode="External" /><Relationship Id="rId94" Type="http://schemas.openxmlformats.org/officeDocument/2006/relationships/hyperlink" Target="http://pbs.twimg.com/profile_images/1174811571681464320/I686qIHR_normal.jpg" TargetMode="External" /><Relationship Id="rId95" Type="http://schemas.openxmlformats.org/officeDocument/2006/relationships/hyperlink" Target="http://pbs.twimg.com/profile_images/1176838971533463552/N6o5dzin_normal.jpg" TargetMode="External" /><Relationship Id="rId96" Type="http://schemas.openxmlformats.org/officeDocument/2006/relationships/hyperlink" Target="http://pbs.twimg.com/profile_images/460410643179245569/O6G2kJGT_normal.jpeg" TargetMode="External" /><Relationship Id="rId97" Type="http://schemas.openxmlformats.org/officeDocument/2006/relationships/hyperlink" Target="http://pbs.twimg.com/profile_images/1184397001716391937/ylWjAJCo_normal.jpg" TargetMode="External" /><Relationship Id="rId98" Type="http://schemas.openxmlformats.org/officeDocument/2006/relationships/hyperlink" Target="http://pbs.twimg.com/profile_images/1182589235850858501/ADCsVomE_normal.jpg" TargetMode="External" /><Relationship Id="rId99" Type="http://schemas.openxmlformats.org/officeDocument/2006/relationships/hyperlink" Target="http://pbs.twimg.com/profile_images/989588220345106432/LJSFf4dE_normal.jpg" TargetMode="External" /><Relationship Id="rId100" Type="http://schemas.openxmlformats.org/officeDocument/2006/relationships/hyperlink" Target="http://pbs.twimg.com/profile_images/877670345657860097/Q4UFgzpn_normal.jpg" TargetMode="External" /><Relationship Id="rId101" Type="http://schemas.openxmlformats.org/officeDocument/2006/relationships/hyperlink" Target="http://pbs.twimg.com/profile_images/877670345657860097/Q4UFgzpn_normal.jpg" TargetMode="External" /><Relationship Id="rId102" Type="http://schemas.openxmlformats.org/officeDocument/2006/relationships/hyperlink" Target="http://pbs.twimg.com/profile_images/877670345657860097/Q4UFgzpn_normal.jpg" TargetMode="External" /><Relationship Id="rId103" Type="http://schemas.openxmlformats.org/officeDocument/2006/relationships/hyperlink" Target="http://pbs.twimg.com/profile_images/877670345657860097/Q4UFgzpn_normal.jpg" TargetMode="External" /><Relationship Id="rId104" Type="http://schemas.openxmlformats.org/officeDocument/2006/relationships/hyperlink" Target="http://pbs.twimg.com/profile_images/877670345657860097/Q4UFgzpn_normal.jpg" TargetMode="External" /><Relationship Id="rId105" Type="http://schemas.openxmlformats.org/officeDocument/2006/relationships/hyperlink" Target="http://pbs.twimg.com/profile_images/1180016483969228800/8lJr4sVp_normal.jpg" TargetMode="External" /><Relationship Id="rId106" Type="http://schemas.openxmlformats.org/officeDocument/2006/relationships/hyperlink" Target="http://pbs.twimg.com/profile_images/989588220345106432/LJSFf4dE_normal.jpg" TargetMode="External" /><Relationship Id="rId107" Type="http://schemas.openxmlformats.org/officeDocument/2006/relationships/hyperlink" Target="http://pbs.twimg.com/profile_images/492962854979395584/Hd8rp_en_normal.jpeg" TargetMode="External" /><Relationship Id="rId108" Type="http://schemas.openxmlformats.org/officeDocument/2006/relationships/hyperlink" Target="http://pbs.twimg.com/profile_images/1045455833646039041/_0fE8_c5_normal.jpg" TargetMode="External" /><Relationship Id="rId109" Type="http://schemas.openxmlformats.org/officeDocument/2006/relationships/hyperlink" Target="http://pbs.twimg.com/profile_images/492962854979395584/Hd8rp_en_normal.jpeg" TargetMode="External" /><Relationship Id="rId110" Type="http://schemas.openxmlformats.org/officeDocument/2006/relationships/hyperlink" Target="http://pbs.twimg.com/profile_images/1045455833646039041/_0fE8_c5_normal.jpg" TargetMode="External" /><Relationship Id="rId111" Type="http://schemas.openxmlformats.org/officeDocument/2006/relationships/hyperlink" Target="http://pbs.twimg.com/profile_images/1045455833646039041/_0fE8_c5_normal.jpg" TargetMode="External" /><Relationship Id="rId112" Type="http://schemas.openxmlformats.org/officeDocument/2006/relationships/hyperlink" Target="http://pbs.twimg.com/profile_images/808457701860601856/GkTiF9ek_normal.jpg" TargetMode="External" /><Relationship Id="rId113" Type="http://schemas.openxmlformats.org/officeDocument/2006/relationships/hyperlink" Target="http://pbs.twimg.com/profile_images/808457701860601856/GkTiF9ek_normal.jpg" TargetMode="External" /><Relationship Id="rId114" Type="http://schemas.openxmlformats.org/officeDocument/2006/relationships/hyperlink" Target="http://pbs.twimg.com/profile_images/808457701860601856/GkTiF9ek_normal.jpg" TargetMode="External" /><Relationship Id="rId115" Type="http://schemas.openxmlformats.org/officeDocument/2006/relationships/hyperlink" Target="http://pbs.twimg.com/profile_images/808457701860601856/GkTiF9ek_normal.jpg" TargetMode="External" /><Relationship Id="rId116" Type="http://schemas.openxmlformats.org/officeDocument/2006/relationships/hyperlink" Target="http://pbs.twimg.com/profile_images/993157375241674753/53dz3TL3_normal.jpg" TargetMode="External" /><Relationship Id="rId117" Type="http://schemas.openxmlformats.org/officeDocument/2006/relationships/hyperlink" Target="http://pbs.twimg.com/profile_images/1174811571681464320/I686qIHR_normal.jpg" TargetMode="External" /><Relationship Id="rId118" Type="http://schemas.openxmlformats.org/officeDocument/2006/relationships/hyperlink" Target="http://pbs.twimg.com/profile_images/137276315/Logo_Square_normal.jpg" TargetMode="External" /><Relationship Id="rId119" Type="http://schemas.openxmlformats.org/officeDocument/2006/relationships/hyperlink" Target="https://pbs.twimg.com/media/EHF3s30X4AImFZH.jpg" TargetMode="External" /><Relationship Id="rId120" Type="http://schemas.openxmlformats.org/officeDocument/2006/relationships/hyperlink" Target="http://pbs.twimg.com/profile_images/3644185273/c329f1118e127e55255dac20fead4a5b_normal.jpeg" TargetMode="External" /><Relationship Id="rId121" Type="http://schemas.openxmlformats.org/officeDocument/2006/relationships/hyperlink" Target="http://pbs.twimg.com/profile_images/3644185273/c329f1118e127e55255dac20fead4a5b_normal.jpeg" TargetMode="External" /><Relationship Id="rId122" Type="http://schemas.openxmlformats.org/officeDocument/2006/relationships/hyperlink" Target="http://pbs.twimg.com/profile_images/791740843723894784/AC8WRmoZ_normal.jpg" TargetMode="External" /><Relationship Id="rId123" Type="http://schemas.openxmlformats.org/officeDocument/2006/relationships/hyperlink" Target="http://pbs.twimg.com/profile_images/1181206687111372801/oilZlnXk_normal.jpg" TargetMode="External" /><Relationship Id="rId124" Type="http://schemas.openxmlformats.org/officeDocument/2006/relationships/hyperlink" Target="http://pbs.twimg.com/profile_images/1181206687111372801/oilZlnXk_normal.jpg" TargetMode="External" /><Relationship Id="rId125" Type="http://schemas.openxmlformats.org/officeDocument/2006/relationships/hyperlink" Target="http://pbs.twimg.com/profile_images/1181206687111372801/oilZlnXk_normal.jpg" TargetMode="External" /><Relationship Id="rId126" Type="http://schemas.openxmlformats.org/officeDocument/2006/relationships/hyperlink" Target="http://pbs.twimg.com/profile_images/993157375241674753/53dz3TL3_normal.jpg" TargetMode="External" /><Relationship Id="rId127" Type="http://schemas.openxmlformats.org/officeDocument/2006/relationships/hyperlink" Target="http://pbs.twimg.com/profile_images/1174811571681464320/I686qIHR_normal.jpg" TargetMode="External" /><Relationship Id="rId128" Type="http://schemas.openxmlformats.org/officeDocument/2006/relationships/hyperlink" Target="http://pbs.twimg.com/profile_images/1081338501507891200/HyPlnXDi_normal.jpg" TargetMode="External" /><Relationship Id="rId129" Type="http://schemas.openxmlformats.org/officeDocument/2006/relationships/hyperlink" Target="http://pbs.twimg.com/profile_images/993157375241674753/53dz3TL3_normal.jpg" TargetMode="External" /><Relationship Id="rId130" Type="http://schemas.openxmlformats.org/officeDocument/2006/relationships/hyperlink" Target="http://pbs.twimg.com/profile_images/993157375241674753/53dz3TL3_normal.jpg" TargetMode="External" /><Relationship Id="rId131" Type="http://schemas.openxmlformats.org/officeDocument/2006/relationships/hyperlink" Target="http://pbs.twimg.com/profile_images/993157375241674753/53dz3TL3_normal.jpg" TargetMode="External" /><Relationship Id="rId132" Type="http://schemas.openxmlformats.org/officeDocument/2006/relationships/hyperlink" Target="http://pbs.twimg.com/profile_images/993157375241674753/53dz3TL3_normal.jpg" TargetMode="External" /><Relationship Id="rId133" Type="http://schemas.openxmlformats.org/officeDocument/2006/relationships/hyperlink" Target="http://pbs.twimg.com/profile_images/993157375241674753/53dz3TL3_normal.jpg" TargetMode="External" /><Relationship Id="rId134" Type="http://schemas.openxmlformats.org/officeDocument/2006/relationships/hyperlink" Target="http://pbs.twimg.com/profile_images/993157375241674753/53dz3TL3_normal.jpg" TargetMode="External" /><Relationship Id="rId135" Type="http://schemas.openxmlformats.org/officeDocument/2006/relationships/hyperlink" Target="http://pbs.twimg.com/profile_images/993157375241674753/53dz3TL3_normal.jpg" TargetMode="External" /><Relationship Id="rId136" Type="http://schemas.openxmlformats.org/officeDocument/2006/relationships/hyperlink" Target="http://pbs.twimg.com/profile_images/993157375241674753/53dz3TL3_normal.jpg" TargetMode="External" /><Relationship Id="rId137" Type="http://schemas.openxmlformats.org/officeDocument/2006/relationships/hyperlink" Target="http://pbs.twimg.com/profile_images/993157375241674753/53dz3TL3_normal.jpg" TargetMode="External" /><Relationship Id="rId138" Type="http://schemas.openxmlformats.org/officeDocument/2006/relationships/hyperlink" Target="https://pbs.twimg.com/media/EGiu6MPW4AEdG6a.jpg" TargetMode="External" /><Relationship Id="rId139" Type="http://schemas.openxmlformats.org/officeDocument/2006/relationships/hyperlink" Target="http://pbs.twimg.com/profile_images/993157375241674753/53dz3TL3_normal.jpg" TargetMode="External" /><Relationship Id="rId140" Type="http://schemas.openxmlformats.org/officeDocument/2006/relationships/hyperlink" Target="http://pbs.twimg.com/profile_images/1174811571681464320/I686qIHR_normal.jpg" TargetMode="External" /><Relationship Id="rId141" Type="http://schemas.openxmlformats.org/officeDocument/2006/relationships/hyperlink" Target="http://pbs.twimg.com/profile_images/1174811571681464320/I686qIHR_normal.jpg" TargetMode="External" /><Relationship Id="rId142" Type="http://schemas.openxmlformats.org/officeDocument/2006/relationships/hyperlink" Target="http://pbs.twimg.com/profile_images/821091469561917441/v2h9cL4a_normal.jpg" TargetMode="External" /><Relationship Id="rId143" Type="http://schemas.openxmlformats.org/officeDocument/2006/relationships/hyperlink" Target="http://pbs.twimg.com/profile_images/821091469561917441/v2h9cL4a_normal.jpg" TargetMode="External" /><Relationship Id="rId144" Type="http://schemas.openxmlformats.org/officeDocument/2006/relationships/hyperlink" Target="http://pbs.twimg.com/profile_images/1121065862520279041/0gGa0BuF_normal.jpg" TargetMode="External" /><Relationship Id="rId145" Type="http://schemas.openxmlformats.org/officeDocument/2006/relationships/hyperlink" Target="http://pbs.twimg.com/profile_images/1174811571681464320/I686qIHR_normal.jpg" TargetMode="External" /><Relationship Id="rId146" Type="http://schemas.openxmlformats.org/officeDocument/2006/relationships/hyperlink" Target="http://pbs.twimg.com/profile_images/1174811571681464320/I686qIHR_normal.jpg" TargetMode="External" /><Relationship Id="rId147" Type="http://schemas.openxmlformats.org/officeDocument/2006/relationships/hyperlink" Target="http://pbs.twimg.com/profile_images/1174811571681464320/I686qIHR_normal.jpg" TargetMode="External" /><Relationship Id="rId148" Type="http://schemas.openxmlformats.org/officeDocument/2006/relationships/hyperlink" Target="http://pbs.twimg.com/profile_images/1174811571681464320/I686qIHR_normal.jpg" TargetMode="External" /><Relationship Id="rId149" Type="http://schemas.openxmlformats.org/officeDocument/2006/relationships/hyperlink" Target="http://pbs.twimg.com/profile_images/1174811571681464320/I686qIHR_normal.jpg" TargetMode="External" /><Relationship Id="rId150" Type="http://schemas.openxmlformats.org/officeDocument/2006/relationships/hyperlink" Target="http://pbs.twimg.com/profile_images/1174811571681464320/I686qIHR_normal.jpg" TargetMode="External" /><Relationship Id="rId151" Type="http://schemas.openxmlformats.org/officeDocument/2006/relationships/hyperlink" Target="http://pbs.twimg.com/profile_images/1174811571681464320/I686qIHR_normal.jpg" TargetMode="External" /><Relationship Id="rId152" Type="http://schemas.openxmlformats.org/officeDocument/2006/relationships/hyperlink" Target="https://pbs.twimg.com/media/EGiPk1IWoAAhERQ.jpg" TargetMode="External" /><Relationship Id="rId153" Type="http://schemas.openxmlformats.org/officeDocument/2006/relationships/hyperlink" Target="http://pbs.twimg.com/profile_images/1174811571681464320/I686qIHR_normal.jpg" TargetMode="External" /><Relationship Id="rId154" Type="http://schemas.openxmlformats.org/officeDocument/2006/relationships/hyperlink" Target="http://pbs.twimg.com/profile_images/1174811571681464320/I686qIHR_normal.jpg" TargetMode="External" /><Relationship Id="rId155" Type="http://schemas.openxmlformats.org/officeDocument/2006/relationships/hyperlink" Target="http://pbs.twimg.com/profile_images/1174811571681464320/I686qIHR_normal.jpg" TargetMode="External" /><Relationship Id="rId156" Type="http://schemas.openxmlformats.org/officeDocument/2006/relationships/hyperlink" Target="http://pbs.twimg.com/profile_images/1174811571681464320/I686qIHR_normal.jpg" TargetMode="External" /><Relationship Id="rId157" Type="http://schemas.openxmlformats.org/officeDocument/2006/relationships/hyperlink" Target="http://pbs.twimg.com/profile_images/1174811571681464320/I686qIHR_normal.jpg" TargetMode="External" /><Relationship Id="rId158" Type="http://schemas.openxmlformats.org/officeDocument/2006/relationships/hyperlink" Target="http://pbs.twimg.com/profile_images/1174811571681464320/I686qIHR_normal.jpg" TargetMode="External" /><Relationship Id="rId159" Type="http://schemas.openxmlformats.org/officeDocument/2006/relationships/hyperlink" Target="http://pbs.twimg.com/profile_images/1174811571681464320/I686qIHR_normal.jpg" TargetMode="External" /><Relationship Id="rId160" Type="http://schemas.openxmlformats.org/officeDocument/2006/relationships/hyperlink" Target="http://pbs.twimg.com/profile_images/1174811571681464320/I686qIHR_normal.jpg" TargetMode="External" /><Relationship Id="rId161" Type="http://schemas.openxmlformats.org/officeDocument/2006/relationships/hyperlink" Target="http://pbs.twimg.com/profile_images/1174811571681464320/I686qIHR_normal.jpg" TargetMode="External" /><Relationship Id="rId162" Type="http://schemas.openxmlformats.org/officeDocument/2006/relationships/hyperlink" Target="http://pbs.twimg.com/profile_images/1174811571681464320/I686qIHR_normal.jpg" TargetMode="External" /><Relationship Id="rId163" Type="http://schemas.openxmlformats.org/officeDocument/2006/relationships/hyperlink" Target="http://pbs.twimg.com/profile_images/1174811571681464320/I686qIHR_normal.jpg" TargetMode="External" /><Relationship Id="rId164" Type="http://schemas.openxmlformats.org/officeDocument/2006/relationships/hyperlink" Target="http://pbs.twimg.com/profile_images/1174811571681464320/I686qIHR_normal.jpg" TargetMode="External" /><Relationship Id="rId165" Type="http://schemas.openxmlformats.org/officeDocument/2006/relationships/hyperlink" Target="https://pbs.twimg.com/media/EGiEm7UWwAMz_xO.png" TargetMode="External" /><Relationship Id="rId166" Type="http://schemas.openxmlformats.org/officeDocument/2006/relationships/hyperlink" Target="https://pbs.twimg.com/media/EHF2b-SX4AMpDFf.png" TargetMode="External" /><Relationship Id="rId167" Type="http://schemas.openxmlformats.org/officeDocument/2006/relationships/hyperlink" Target="http://pbs.twimg.com/profile_images/1081338501507891200/HyPlnXDi_normal.jpg" TargetMode="External" /><Relationship Id="rId168" Type="http://schemas.openxmlformats.org/officeDocument/2006/relationships/hyperlink" Target="http://pbs.twimg.com/profile_images/1081338501507891200/HyPlnXDi_normal.jpg" TargetMode="External" /><Relationship Id="rId169" Type="http://schemas.openxmlformats.org/officeDocument/2006/relationships/hyperlink" Target="http://pbs.twimg.com/profile_images/821091469561917441/v2h9cL4a_normal.jpg" TargetMode="External" /><Relationship Id="rId170" Type="http://schemas.openxmlformats.org/officeDocument/2006/relationships/hyperlink" Target="http://pbs.twimg.com/profile_images/821091469561917441/v2h9cL4a_normal.jpg" TargetMode="External" /><Relationship Id="rId171" Type="http://schemas.openxmlformats.org/officeDocument/2006/relationships/hyperlink" Target="http://pbs.twimg.com/profile_images/821091469561917441/v2h9cL4a_normal.jpg" TargetMode="External" /><Relationship Id="rId172" Type="http://schemas.openxmlformats.org/officeDocument/2006/relationships/hyperlink" Target="http://pbs.twimg.com/profile_images/1081338501507891200/HyPlnXDi_normal.jpg" TargetMode="External" /><Relationship Id="rId173" Type="http://schemas.openxmlformats.org/officeDocument/2006/relationships/hyperlink" Target="http://pbs.twimg.com/profile_images/955579372961873920/kXWQh-RW_normal.jpg" TargetMode="External" /><Relationship Id="rId174" Type="http://schemas.openxmlformats.org/officeDocument/2006/relationships/hyperlink" Target="http://pbs.twimg.com/profile_images/1184702192336490499/xiuYhert_normal.jpg" TargetMode="External" /><Relationship Id="rId175" Type="http://schemas.openxmlformats.org/officeDocument/2006/relationships/hyperlink" Target="http://pbs.twimg.com/profile_images/955579372961873920/kXWQh-RW_normal.jpg" TargetMode="External" /><Relationship Id="rId176" Type="http://schemas.openxmlformats.org/officeDocument/2006/relationships/hyperlink" Target="http://pbs.twimg.com/profile_images/955579372961873920/kXWQh-RW_normal.jpg" TargetMode="External" /><Relationship Id="rId177" Type="http://schemas.openxmlformats.org/officeDocument/2006/relationships/hyperlink" Target="http://pbs.twimg.com/profile_images/955579372961873920/kXWQh-RW_normal.jpg" TargetMode="External" /><Relationship Id="rId178" Type="http://schemas.openxmlformats.org/officeDocument/2006/relationships/hyperlink" Target="http://pbs.twimg.com/profile_images/1082011274635030528/r7Jq-dlj_normal.jpg" TargetMode="External" /><Relationship Id="rId179" Type="http://schemas.openxmlformats.org/officeDocument/2006/relationships/hyperlink" Target="http://pbs.twimg.com/profile_images/1082011274635030528/r7Jq-dlj_normal.jpg" TargetMode="External" /><Relationship Id="rId180" Type="http://schemas.openxmlformats.org/officeDocument/2006/relationships/hyperlink" Target="https://pbs.twimg.com/media/EHLh8sMX0AIhttp.jpg" TargetMode="External" /><Relationship Id="rId181" Type="http://schemas.openxmlformats.org/officeDocument/2006/relationships/hyperlink" Target="http://pbs.twimg.com/profile_images/1121065862520279041/0gGa0BuF_normal.jpg" TargetMode="External" /><Relationship Id="rId182" Type="http://schemas.openxmlformats.org/officeDocument/2006/relationships/hyperlink" Target="http://pbs.twimg.com/profile_images/1121065862520279041/0gGa0BuF_normal.jpg" TargetMode="External" /><Relationship Id="rId183" Type="http://schemas.openxmlformats.org/officeDocument/2006/relationships/hyperlink" Target="http://pbs.twimg.com/profile_images/1121065862520279041/0gGa0BuF_normal.jpg" TargetMode="External" /><Relationship Id="rId184" Type="http://schemas.openxmlformats.org/officeDocument/2006/relationships/hyperlink" Target="http://pbs.twimg.com/profile_images/1121065862520279041/0gGa0BuF_normal.jpg" TargetMode="External" /><Relationship Id="rId185" Type="http://schemas.openxmlformats.org/officeDocument/2006/relationships/hyperlink" Target="http://pbs.twimg.com/profile_images/1121065862520279041/0gGa0BuF_normal.jpg" TargetMode="External" /><Relationship Id="rId186" Type="http://schemas.openxmlformats.org/officeDocument/2006/relationships/hyperlink" Target="http://pbs.twimg.com/profile_images/1121065862520279041/0gGa0BuF_normal.jpg" TargetMode="External" /><Relationship Id="rId187" Type="http://schemas.openxmlformats.org/officeDocument/2006/relationships/hyperlink" Target="http://pbs.twimg.com/profile_images/1121065862520279041/0gGa0BuF_normal.jpg" TargetMode="External" /><Relationship Id="rId188" Type="http://schemas.openxmlformats.org/officeDocument/2006/relationships/hyperlink" Target="http://pbs.twimg.com/profile_images/1081338501507891200/HyPlnXDi_normal.jpg" TargetMode="External" /><Relationship Id="rId189" Type="http://schemas.openxmlformats.org/officeDocument/2006/relationships/hyperlink" Target="http://pbs.twimg.com/profile_images/1022958968841195520/R8ahjyV5_normal.jpg" TargetMode="External" /><Relationship Id="rId190" Type="http://schemas.openxmlformats.org/officeDocument/2006/relationships/hyperlink" Target="http://pbs.twimg.com/profile_images/1022958968841195520/R8ahjyV5_normal.jpg" TargetMode="External" /><Relationship Id="rId191" Type="http://schemas.openxmlformats.org/officeDocument/2006/relationships/hyperlink" Target="http://pbs.twimg.com/profile_images/1022958968841195520/R8ahjyV5_normal.jpg" TargetMode="External" /><Relationship Id="rId192" Type="http://schemas.openxmlformats.org/officeDocument/2006/relationships/hyperlink" Target="http://pbs.twimg.com/profile_images/1081338501507891200/HyPlnXDi_normal.jpg" TargetMode="External" /><Relationship Id="rId193" Type="http://schemas.openxmlformats.org/officeDocument/2006/relationships/hyperlink" Target="http://pbs.twimg.com/profile_images/1081338501507891200/HyPlnXDi_normal.jpg" TargetMode="External" /><Relationship Id="rId194" Type="http://schemas.openxmlformats.org/officeDocument/2006/relationships/hyperlink" Target="http://pbs.twimg.com/profile_images/1081338501507891200/HyPlnXDi_normal.jpg" TargetMode="External" /><Relationship Id="rId195" Type="http://schemas.openxmlformats.org/officeDocument/2006/relationships/hyperlink" Target="http://pbs.twimg.com/profile_images/1081338501507891200/HyPlnXDi_normal.jpg" TargetMode="External" /><Relationship Id="rId196" Type="http://schemas.openxmlformats.org/officeDocument/2006/relationships/hyperlink" Target="http://pbs.twimg.com/profile_images/1081338501507891200/HyPlnXDi_normal.jpg" TargetMode="External" /><Relationship Id="rId197" Type="http://schemas.openxmlformats.org/officeDocument/2006/relationships/hyperlink" Target="http://pbs.twimg.com/profile_images/1081338501507891200/HyPlnXDi_normal.jpg" TargetMode="External" /><Relationship Id="rId198" Type="http://schemas.openxmlformats.org/officeDocument/2006/relationships/hyperlink" Target="http://pbs.twimg.com/profile_images/1081338501507891200/HyPlnXDi_normal.jpg" TargetMode="External" /><Relationship Id="rId199" Type="http://schemas.openxmlformats.org/officeDocument/2006/relationships/hyperlink" Target="http://pbs.twimg.com/profile_images/1081338501507891200/HyPlnXDi_normal.jpg" TargetMode="External" /><Relationship Id="rId200" Type="http://schemas.openxmlformats.org/officeDocument/2006/relationships/hyperlink" Target="http://pbs.twimg.com/profile_images/1081338501507891200/HyPlnXDi_normal.jpg" TargetMode="External" /><Relationship Id="rId201" Type="http://schemas.openxmlformats.org/officeDocument/2006/relationships/hyperlink" Target="http://pbs.twimg.com/profile_images/1022958968841195520/R8ahjyV5_normal.jpg" TargetMode="External" /><Relationship Id="rId202" Type="http://schemas.openxmlformats.org/officeDocument/2006/relationships/hyperlink" Target="https://pbs.twimg.com/media/EHF1pieXkAQQHmp.jpg" TargetMode="External" /><Relationship Id="rId203" Type="http://schemas.openxmlformats.org/officeDocument/2006/relationships/hyperlink" Target="https://pbs.twimg.com/tweet_video_thumb/EHGO-DnVUAAMCpn.jpg" TargetMode="External" /><Relationship Id="rId204" Type="http://schemas.openxmlformats.org/officeDocument/2006/relationships/hyperlink" Target="https://pbs.twimg.com/media/EHF2L9dWoAIez8L.jpg" TargetMode="External" /><Relationship Id="rId205" Type="http://schemas.openxmlformats.org/officeDocument/2006/relationships/hyperlink" Target="http://pbs.twimg.com/profile_images/1094388845263519745/_FHcG_-x_normal.jpg" TargetMode="External" /><Relationship Id="rId206" Type="http://schemas.openxmlformats.org/officeDocument/2006/relationships/hyperlink" Target="https://pbs.twimg.com/media/EHF24AdWkAIuaYp.jpg" TargetMode="External" /><Relationship Id="rId207" Type="http://schemas.openxmlformats.org/officeDocument/2006/relationships/hyperlink" Target="http://pbs.twimg.com/profile_images/1094388845263519745/_FHcG_-x_normal.jpg" TargetMode="External" /><Relationship Id="rId208" Type="http://schemas.openxmlformats.org/officeDocument/2006/relationships/hyperlink" Target="https://pbs.twimg.com/media/EHF3E7uX0AAZ7v8.jpg" TargetMode="External" /><Relationship Id="rId209" Type="http://schemas.openxmlformats.org/officeDocument/2006/relationships/hyperlink" Target="http://pbs.twimg.com/profile_images/1094388845263519745/_FHcG_-x_normal.jpg" TargetMode="External" /><Relationship Id="rId210" Type="http://schemas.openxmlformats.org/officeDocument/2006/relationships/hyperlink" Target="http://pbs.twimg.com/profile_images/1094388845263519745/_FHcG_-x_normal.jpg" TargetMode="External" /><Relationship Id="rId211" Type="http://schemas.openxmlformats.org/officeDocument/2006/relationships/hyperlink" Target="http://pbs.twimg.com/profile_images/1094388845263519745/_FHcG_-x_normal.jpg" TargetMode="External" /><Relationship Id="rId212" Type="http://schemas.openxmlformats.org/officeDocument/2006/relationships/hyperlink" Target="http://pbs.twimg.com/profile_images/1094388845263519745/_FHcG_-x_normal.jpg" TargetMode="External" /><Relationship Id="rId213" Type="http://schemas.openxmlformats.org/officeDocument/2006/relationships/hyperlink" Target="http://pbs.twimg.com/profile_images/1094388845263519745/_FHcG_-x_normal.jpg" TargetMode="External" /><Relationship Id="rId214" Type="http://schemas.openxmlformats.org/officeDocument/2006/relationships/hyperlink" Target="https://pbs.twimg.com/media/EHF3e6YX0AEqifu.jpg" TargetMode="External" /><Relationship Id="rId215" Type="http://schemas.openxmlformats.org/officeDocument/2006/relationships/hyperlink" Target="http://pbs.twimg.com/profile_images/1094388845263519745/_FHcG_-x_normal.jpg" TargetMode="External" /><Relationship Id="rId216" Type="http://schemas.openxmlformats.org/officeDocument/2006/relationships/hyperlink" Target="http://pbs.twimg.com/profile_images/1094388845263519745/_FHcG_-x_normal.jpg" TargetMode="External" /><Relationship Id="rId217" Type="http://schemas.openxmlformats.org/officeDocument/2006/relationships/hyperlink" Target="http://pbs.twimg.com/profile_images/1094388845263519745/_FHcG_-x_normal.jpg" TargetMode="External" /><Relationship Id="rId218" Type="http://schemas.openxmlformats.org/officeDocument/2006/relationships/hyperlink" Target="https://pbs.twimg.com/media/EHF3s30X4AImFZH.jpg" TargetMode="External" /><Relationship Id="rId219" Type="http://schemas.openxmlformats.org/officeDocument/2006/relationships/hyperlink" Target="http://pbs.twimg.com/profile_images/1094388845263519745/_FHcG_-x_normal.jpg" TargetMode="External" /><Relationship Id="rId220" Type="http://schemas.openxmlformats.org/officeDocument/2006/relationships/hyperlink" Target="http://pbs.twimg.com/profile_images/1094388845263519745/_FHcG_-x_normal.jpg" TargetMode="External" /><Relationship Id="rId221" Type="http://schemas.openxmlformats.org/officeDocument/2006/relationships/hyperlink" Target="https://pbs.twimg.com/media/EHF330AWoAAAlox.jpg" TargetMode="External" /><Relationship Id="rId222" Type="http://schemas.openxmlformats.org/officeDocument/2006/relationships/hyperlink" Target="http://pbs.twimg.com/profile_images/1094388845263519745/_FHcG_-x_normal.jpg" TargetMode="External" /><Relationship Id="rId223" Type="http://schemas.openxmlformats.org/officeDocument/2006/relationships/hyperlink" Target="http://pbs.twimg.com/profile_images/1094388845263519745/_FHcG_-x_normal.jpg" TargetMode="External" /><Relationship Id="rId224" Type="http://schemas.openxmlformats.org/officeDocument/2006/relationships/hyperlink" Target="http://pbs.twimg.com/profile_images/1181206687111372801/oilZlnXk_normal.jpg" TargetMode="External" /><Relationship Id="rId225" Type="http://schemas.openxmlformats.org/officeDocument/2006/relationships/hyperlink" Target="http://pbs.twimg.com/profile_images/1181206687111372801/oilZlnXk_normal.jpg" TargetMode="External" /><Relationship Id="rId226" Type="http://schemas.openxmlformats.org/officeDocument/2006/relationships/hyperlink" Target="http://pbs.twimg.com/profile_images/1181206687111372801/oilZlnXk_normal.jpg" TargetMode="External" /><Relationship Id="rId227" Type="http://schemas.openxmlformats.org/officeDocument/2006/relationships/hyperlink" Target="http://pbs.twimg.com/profile_images/1022958968841195520/R8ahjyV5_normal.jpg" TargetMode="External" /><Relationship Id="rId228" Type="http://schemas.openxmlformats.org/officeDocument/2006/relationships/hyperlink" Target="http://pbs.twimg.com/profile_images/791740843723894784/AC8WRmoZ_normal.jpg" TargetMode="External" /><Relationship Id="rId229" Type="http://schemas.openxmlformats.org/officeDocument/2006/relationships/hyperlink" Target="http://pbs.twimg.com/profile_images/791740843723894784/AC8WRmoZ_normal.jpg" TargetMode="External" /><Relationship Id="rId230" Type="http://schemas.openxmlformats.org/officeDocument/2006/relationships/hyperlink" Target="http://pbs.twimg.com/profile_images/1181206687111372801/oilZlnXk_normal.jpg" TargetMode="External" /><Relationship Id="rId231" Type="http://schemas.openxmlformats.org/officeDocument/2006/relationships/hyperlink" Target="http://pbs.twimg.com/profile_images/1181206687111372801/oilZlnXk_normal.jpg" TargetMode="External" /><Relationship Id="rId232" Type="http://schemas.openxmlformats.org/officeDocument/2006/relationships/hyperlink" Target="http://pbs.twimg.com/profile_images/1181206687111372801/oilZlnXk_normal.jpg" TargetMode="External" /><Relationship Id="rId233" Type="http://schemas.openxmlformats.org/officeDocument/2006/relationships/hyperlink" Target="http://pbs.twimg.com/profile_images/1181206687111372801/oilZlnXk_normal.jpg" TargetMode="External" /><Relationship Id="rId234" Type="http://schemas.openxmlformats.org/officeDocument/2006/relationships/hyperlink" Target="http://pbs.twimg.com/profile_images/1181206687111372801/oilZlnXk_normal.jpg" TargetMode="External" /><Relationship Id="rId235" Type="http://schemas.openxmlformats.org/officeDocument/2006/relationships/hyperlink" Target="http://pbs.twimg.com/profile_images/1181206687111372801/oilZlnXk_normal.jpg" TargetMode="External" /><Relationship Id="rId236" Type="http://schemas.openxmlformats.org/officeDocument/2006/relationships/hyperlink" Target="http://pbs.twimg.com/profile_images/1181206687111372801/oilZlnXk_normal.jpg" TargetMode="External" /><Relationship Id="rId237" Type="http://schemas.openxmlformats.org/officeDocument/2006/relationships/hyperlink" Target="http://pbs.twimg.com/profile_images/1181206687111372801/oilZlnXk_normal.jpg" TargetMode="External" /><Relationship Id="rId238" Type="http://schemas.openxmlformats.org/officeDocument/2006/relationships/hyperlink" Target="http://pbs.twimg.com/profile_images/1181206687111372801/oilZlnXk_normal.jpg" TargetMode="External" /><Relationship Id="rId239" Type="http://schemas.openxmlformats.org/officeDocument/2006/relationships/hyperlink" Target="http://pbs.twimg.com/profile_images/1181206687111372801/oilZlnXk_normal.jpg" TargetMode="External" /><Relationship Id="rId240" Type="http://schemas.openxmlformats.org/officeDocument/2006/relationships/hyperlink" Target="http://pbs.twimg.com/profile_images/1181206687111372801/oilZlnXk_normal.jpg" TargetMode="External" /><Relationship Id="rId241" Type="http://schemas.openxmlformats.org/officeDocument/2006/relationships/hyperlink" Target="http://pbs.twimg.com/profile_images/1181206687111372801/oilZlnXk_normal.jpg" TargetMode="External" /><Relationship Id="rId242" Type="http://schemas.openxmlformats.org/officeDocument/2006/relationships/hyperlink" Target="http://pbs.twimg.com/profile_images/1181206687111372801/oilZlnXk_normal.jpg" TargetMode="External" /><Relationship Id="rId243" Type="http://schemas.openxmlformats.org/officeDocument/2006/relationships/hyperlink" Target="http://pbs.twimg.com/profile_images/1181206687111372801/oilZlnXk_normal.jpg" TargetMode="External" /><Relationship Id="rId244" Type="http://schemas.openxmlformats.org/officeDocument/2006/relationships/hyperlink" Target="http://pbs.twimg.com/profile_images/1181206687111372801/oilZlnXk_normal.jpg" TargetMode="External" /><Relationship Id="rId245" Type="http://schemas.openxmlformats.org/officeDocument/2006/relationships/hyperlink" Target="http://pbs.twimg.com/profile_images/1181206687111372801/oilZlnXk_normal.jpg" TargetMode="External" /><Relationship Id="rId246" Type="http://schemas.openxmlformats.org/officeDocument/2006/relationships/hyperlink" Target="http://pbs.twimg.com/profile_images/1181206687111372801/oilZlnXk_normal.jpg" TargetMode="External" /><Relationship Id="rId247" Type="http://schemas.openxmlformats.org/officeDocument/2006/relationships/hyperlink" Target="http://pbs.twimg.com/profile_images/1022958968841195520/R8ahjyV5_normal.jpg" TargetMode="External" /><Relationship Id="rId248" Type="http://schemas.openxmlformats.org/officeDocument/2006/relationships/hyperlink" Target="http://pbs.twimg.com/profile_images/1022958968841195520/R8ahjyV5_normal.jpg" TargetMode="External" /><Relationship Id="rId249" Type="http://schemas.openxmlformats.org/officeDocument/2006/relationships/hyperlink" Target="http://pbs.twimg.com/profile_images/1022958968841195520/R8ahjyV5_normal.jpg" TargetMode="External" /><Relationship Id="rId250" Type="http://schemas.openxmlformats.org/officeDocument/2006/relationships/hyperlink" Target="http://pbs.twimg.com/profile_images/1022958968841195520/R8ahjyV5_normal.jpg" TargetMode="External" /><Relationship Id="rId251" Type="http://schemas.openxmlformats.org/officeDocument/2006/relationships/hyperlink" Target="http://pbs.twimg.com/profile_images/791740843723894784/AC8WRmoZ_normal.jpg" TargetMode="External" /><Relationship Id="rId252" Type="http://schemas.openxmlformats.org/officeDocument/2006/relationships/hyperlink" Target="http://pbs.twimg.com/profile_images/791740843723894784/AC8WRmoZ_normal.jpg" TargetMode="External" /><Relationship Id="rId253" Type="http://schemas.openxmlformats.org/officeDocument/2006/relationships/hyperlink" Target="http://pbs.twimg.com/profile_images/791740843723894784/AC8WRmoZ_normal.jpg" TargetMode="External" /><Relationship Id="rId254" Type="http://schemas.openxmlformats.org/officeDocument/2006/relationships/hyperlink" Target="http://pbs.twimg.com/profile_images/791740843723894784/AC8WRmoZ_normal.jpg" TargetMode="External" /><Relationship Id="rId255" Type="http://schemas.openxmlformats.org/officeDocument/2006/relationships/hyperlink" Target="http://pbs.twimg.com/profile_images/791740843723894784/AC8WRmoZ_normal.jpg" TargetMode="External" /><Relationship Id="rId256" Type="http://schemas.openxmlformats.org/officeDocument/2006/relationships/hyperlink" Target="http://pbs.twimg.com/profile_images/791740843723894784/AC8WRmoZ_normal.jpg" TargetMode="External" /><Relationship Id="rId257" Type="http://schemas.openxmlformats.org/officeDocument/2006/relationships/hyperlink" Target="http://pbs.twimg.com/profile_images/791740843723894784/AC8WRmoZ_normal.jpg" TargetMode="External" /><Relationship Id="rId258" Type="http://schemas.openxmlformats.org/officeDocument/2006/relationships/hyperlink" Target="http://pbs.twimg.com/profile_images/791740843723894784/AC8WRmoZ_normal.jpg" TargetMode="External" /><Relationship Id="rId259" Type="http://schemas.openxmlformats.org/officeDocument/2006/relationships/hyperlink" Target="http://pbs.twimg.com/profile_images/1022958968841195520/R8ahjyV5_normal.jpg" TargetMode="External" /><Relationship Id="rId260" Type="http://schemas.openxmlformats.org/officeDocument/2006/relationships/hyperlink" Target="http://pbs.twimg.com/profile_images/1022958968841195520/R8ahjyV5_normal.jpg" TargetMode="External" /><Relationship Id="rId261" Type="http://schemas.openxmlformats.org/officeDocument/2006/relationships/hyperlink" Target="http://pbs.twimg.com/profile_images/1022958968841195520/R8ahjyV5_normal.jpg" TargetMode="External" /><Relationship Id="rId262" Type="http://schemas.openxmlformats.org/officeDocument/2006/relationships/hyperlink" Target="http://pbs.twimg.com/profile_images/1175497411239845888/YnIUidd8_normal.jpg" TargetMode="External" /><Relationship Id="rId263" Type="http://schemas.openxmlformats.org/officeDocument/2006/relationships/hyperlink" Target="https://pbs.twimg.com/media/EGiCzEOWwAAOKLk.jpg" TargetMode="External" /><Relationship Id="rId264" Type="http://schemas.openxmlformats.org/officeDocument/2006/relationships/hyperlink" Target="https://pbs.twimg.com/media/EGiDug0XoAMLzEy.jpg" TargetMode="External" /><Relationship Id="rId265" Type="http://schemas.openxmlformats.org/officeDocument/2006/relationships/hyperlink" Target="http://pbs.twimg.com/profile_images/648941293436059648/uQRNsx3e_normal.png" TargetMode="External" /><Relationship Id="rId266" Type="http://schemas.openxmlformats.org/officeDocument/2006/relationships/hyperlink" Target="https://pbs.twimg.com/media/EGiEOaEXYAAQxTJ.jpg" TargetMode="External" /><Relationship Id="rId267" Type="http://schemas.openxmlformats.org/officeDocument/2006/relationships/hyperlink" Target="http://pbs.twimg.com/profile_images/648941293436059648/uQRNsx3e_normal.png" TargetMode="External" /><Relationship Id="rId268" Type="http://schemas.openxmlformats.org/officeDocument/2006/relationships/hyperlink" Target="http://pbs.twimg.com/profile_images/648941293436059648/uQRNsx3e_normal.png" TargetMode="External" /><Relationship Id="rId269" Type="http://schemas.openxmlformats.org/officeDocument/2006/relationships/hyperlink" Target="https://pbs.twimg.com/media/EGiPUdvWsAA3g00.jpg" TargetMode="External" /><Relationship Id="rId270" Type="http://schemas.openxmlformats.org/officeDocument/2006/relationships/hyperlink" Target="http://pbs.twimg.com/profile_images/648941293436059648/uQRNsx3e_normal.png" TargetMode="External" /><Relationship Id="rId271" Type="http://schemas.openxmlformats.org/officeDocument/2006/relationships/hyperlink" Target="https://pbs.twimg.com/media/EGiPk1IWoAAhERQ.jpg" TargetMode="External" /><Relationship Id="rId272" Type="http://schemas.openxmlformats.org/officeDocument/2006/relationships/hyperlink" Target="http://pbs.twimg.com/profile_images/648941293436059648/uQRNsx3e_normal.png" TargetMode="External" /><Relationship Id="rId273" Type="http://schemas.openxmlformats.org/officeDocument/2006/relationships/hyperlink" Target="https://pbs.twimg.com/media/EGiP7qqWoAA9TbN.jpg" TargetMode="External" /><Relationship Id="rId274" Type="http://schemas.openxmlformats.org/officeDocument/2006/relationships/hyperlink" Target="http://pbs.twimg.com/profile_images/648941293436059648/uQRNsx3e_normal.png" TargetMode="External" /><Relationship Id="rId275" Type="http://schemas.openxmlformats.org/officeDocument/2006/relationships/hyperlink" Target="https://pbs.twimg.com/media/EGiQNEpXkAA6kCT.jpg" TargetMode="External" /><Relationship Id="rId276" Type="http://schemas.openxmlformats.org/officeDocument/2006/relationships/hyperlink" Target="http://pbs.twimg.com/profile_images/648941293436059648/uQRNsx3e_normal.png" TargetMode="External" /><Relationship Id="rId277" Type="http://schemas.openxmlformats.org/officeDocument/2006/relationships/hyperlink" Target="https://pbs.twimg.com/media/EGiQmU0W4AEDHln.jpg" TargetMode="External" /><Relationship Id="rId278" Type="http://schemas.openxmlformats.org/officeDocument/2006/relationships/hyperlink" Target="http://pbs.twimg.com/profile_images/648941293436059648/uQRNsx3e_normal.png" TargetMode="External" /><Relationship Id="rId279" Type="http://schemas.openxmlformats.org/officeDocument/2006/relationships/hyperlink" Target="https://pbs.twimg.com/media/EGiRDxmWoAAVzFN.jpg" TargetMode="External" /><Relationship Id="rId280" Type="http://schemas.openxmlformats.org/officeDocument/2006/relationships/hyperlink" Target="http://pbs.twimg.com/profile_images/648941293436059648/uQRNsx3e_normal.png" TargetMode="External" /><Relationship Id="rId281" Type="http://schemas.openxmlformats.org/officeDocument/2006/relationships/hyperlink" Target="http://pbs.twimg.com/profile_images/648941293436059648/uQRNsx3e_normal.png" TargetMode="External" /><Relationship Id="rId282" Type="http://schemas.openxmlformats.org/officeDocument/2006/relationships/hyperlink" Target="https://pbs.twimg.com/media/EG1eqK9UEAAeaXr.jpg" TargetMode="External" /><Relationship Id="rId283" Type="http://schemas.openxmlformats.org/officeDocument/2006/relationships/hyperlink" Target="https://pbs.twimg.com/media/EHF1pieXkAQQHmp.jpg" TargetMode="External" /><Relationship Id="rId284" Type="http://schemas.openxmlformats.org/officeDocument/2006/relationships/hyperlink" Target="http://pbs.twimg.com/profile_images/648941293436059648/uQRNsx3e_normal.png" TargetMode="External" /><Relationship Id="rId285" Type="http://schemas.openxmlformats.org/officeDocument/2006/relationships/hyperlink" Target="https://pbs.twimg.com/media/EHF2L9dWoAIez8L.jpg" TargetMode="External" /><Relationship Id="rId286" Type="http://schemas.openxmlformats.org/officeDocument/2006/relationships/hyperlink" Target="http://pbs.twimg.com/profile_images/648941293436059648/uQRNsx3e_normal.png" TargetMode="External" /><Relationship Id="rId287" Type="http://schemas.openxmlformats.org/officeDocument/2006/relationships/hyperlink" Target="http://pbs.twimg.com/profile_images/648941293436059648/uQRNsx3e_normal.png" TargetMode="External" /><Relationship Id="rId288" Type="http://schemas.openxmlformats.org/officeDocument/2006/relationships/hyperlink" Target="http://pbs.twimg.com/profile_images/648941293436059648/uQRNsx3e_normal.png" TargetMode="External" /><Relationship Id="rId289" Type="http://schemas.openxmlformats.org/officeDocument/2006/relationships/hyperlink" Target="https://pbs.twimg.com/media/EHF24AdWkAIuaYp.jpg" TargetMode="External" /><Relationship Id="rId290" Type="http://schemas.openxmlformats.org/officeDocument/2006/relationships/hyperlink" Target="http://pbs.twimg.com/profile_images/648941293436059648/uQRNsx3e_normal.png" TargetMode="External" /><Relationship Id="rId291" Type="http://schemas.openxmlformats.org/officeDocument/2006/relationships/hyperlink" Target="https://pbs.twimg.com/media/EHF3E7uX0AAZ7v8.jpg" TargetMode="External" /><Relationship Id="rId292" Type="http://schemas.openxmlformats.org/officeDocument/2006/relationships/hyperlink" Target="http://pbs.twimg.com/profile_images/648941293436059648/uQRNsx3e_normal.png" TargetMode="External" /><Relationship Id="rId293" Type="http://schemas.openxmlformats.org/officeDocument/2006/relationships/hyperlink" Target="https://pbs.twimg.com/media/EHF3RAMXUAEDI8b.jpg" TargetMode="External" /><Relationship Id="rId294" Type="http://schemas.openxmlformats.org/officeDocument/2006/relationships/hyperlink" Target="http://pbs.twimg.com/profile_images/648941293436059648/uQRNsx3e_normal.png" TargetMode="External" /><Relationship Id="rId295" Type="http://schemas.openxmlformats.org/officeDocument/2006/relationships/hyperlink" Target="https://pbs.twimg.com/media/EHF3e6YX0AEqifu.jpg" TargetMode="External" /><Relationship Id="rId296" Type="http://schemas.openxmlformats.org/officeDocument/2006/relationships/hyperlink" Target="http://pbs.twimg.com/profile_images/648941293436059648/uQRNsx3e_normal.png" TargetMode="External" /><Relationship Id="rId297" Type="http://schemas.openxmlformats.org/officeDocument/2006/relationships/hyperlink" Target="https://pbs.twimg.com/media/EHF3s30X4AImFZH.jpg" TargetMode="External" /><Relationship Id="rId298" Type="http://schemas.openxmlformats.org/officeDocument/2006/relationships/hyperlink" Target="http://pbs.twimg.com/profile_images/648941293436059648/uQRNsx3e_normal.png" TargetMode="External" /><Relationship Id="rId299" Type="http://schemas.openxmlformats.org/officeDocument/2006/relationships/hyperlink" Target="https://pbs.twimg.com/media/EHF330AWoAAAlox.jpg" TargetMode="External" /><Relationship Id="rId300" Type="http://schemas.openxmlformats.org/officeDocument/2006/relationships/hyperlink" Target="http://pbs.twimg.com/profile_images/648941293436059648/uQRNsx3e_normal.png" TargetMode="External" /><Relationship Id="rId301" Type="http://schemas.openxmlformats.org/officeDocument/2006/relationships/hyperlink" Target="http://pbs.twimg.com/profile_images/648941293436059648/uQRNsx3e_normal.png" TargetMode="External" /><Relationship Id="rId302" Type="http://schemas.openxmlformats.org/officeDocument/2006/relationships/hyperlink" Target="http://pbs.twimg.com/profile_images/932948713236041728/ypz-uuu-_normal.jpg" TargetMode="External" /><Relationship Id="rId303" Type="http://schemas.openxmlformats.org/officeDocument/2006/relationships/hyperlink" Target="https://pbs.twimg.com/media/EG5sER6UEAE2PZL.jpg" TargetMode="External" /><Relationship Id="rId304" Type="http://schemas.openxmlformats.org/officeDocument/2006/relationships/hyperlink" Target="http://pbs.twimg.com/profile_images/1175497411239845888/YnIUidd8_normal.jpg" TargetMode="External" /><Relationship Id="rId305" Type="http://schemas.openxmlformats.org/officeDocument/2006/relationships/hyperlink" Target="http://pbs.twimg.com/profile_images/925907541522911237/XTsze1Br_normal.jpg" TargetMode="External" /><Relationship Id="rId306" Type="http://schemas.openxmlformats.org/officeDocument/2006/relationships/hyperlink" Target="http://pbs.twimg.com/profile_images/466500761359503360/tz9q3b2J_normal.jpeg" TargetMode="External" /><Relationship Id="rId307" Type="http://schemas.openxmlformats.org/officeDocument/2006/relationships/hyperlink" Target="http://pbs.twimg.com/profile_images/925907541522911237/XTsze1Br_normal.jpg" TargetMode="External" /><Relationship Id="rId308" Type="http://schemas.openxmlformats.org/officeDocument/2006/relationships/hyperlink" Target="http://pbs.twimg.com/profile_images/1043406771107385345/6eOi0CAb_normal.jpg" TargetMode="External" /><Relationship Id="rId309" Type="http://schemas.openxmlformats.org/officeDocument/2006/relationships/hyperlink" Target="http://pbs.twimg.com/profile_images/1043406771107385345/6eOi0CAb_normal.jpg" TargetMode="External" /><Relationship Id="rId310" Type="http://schemas.openxmlformats.org/officeDocument/2006/relationships/hyperlink" Target="http://pbs.twimg.com/profile_images/925907541522911237/XTsze1Br_normal.jpg" TargetMode="External" /><Relationship Id="rId311" Type="http://schemas.openxmlformats.org/officeDocument/2006/relationships/hyperlink" Target="http://pbs.twimg.com/profile_images/972062363976458240/QDoIUGlf_normal.jpg" TargetMode="External" /><Relationship Id="rId312" Type="http://schemas.openxmlformats.org/officeDocument/2006/relationships/hyperlink" Target="http://pbs.twimg.com/profile_images/3119861225/5ad23eba8b7647403ee993ea81abc67e_normal.jpeg" TargetMode="External" /><Relationship Id="rId313" Type="http://schemas.openxmlformats.org/officeDocument/2006/relationships/hyperlink" Target="https://twitter.com/#!/muhawia/status/1182538469102501888" TargetMode="External" /><Relationship Id="rId314" Type="http://schemas.openxmlformats.org/officeDocument/2006/relationships/hyperlink" Target="https://twitter.com/#!/jennifercreinin/status/1182707804164935680" TargetMode="External" /><Relationship Id="rId315" Type="http://schemas.openxmlformats.org/officeDocument/2006/relationships/hyperlink" Target="https://twitter.com/#!/sharonlinapearc/status/1183778041249632257" TargetMode="External" /><Relationship Id="rId316" Type="http://schemas.openxmlformats.org/officeDocument/2006/relationships/hyperlink" Target="https://twitter.com/#!/stefboettcher/status/1184179328353013762" TargetMode="External" /><Relationship Id="rId317" Type="http://schemas.openxmlformats.org/officeDocument/2006/relationships/hyperlink" Target="https://twitter.com/#!/jhonig1/status/1184216201221885954" TargetMode="External" /><Relationship Id="rId318" Type="http://schemas.openxmlformats.org/officeDocument/2006/relationships/hyperlink" Target="https://twitter.com/#!/lndconnect/status/1182559989749223424" TargetMode="External" /><Relationship Id="rId319" Type="http://schemas.openxmlformats.org/officeDocument/2006/relationships/hyperlink" Target="https://twitter.com/#!/srjf/status/1182559775210508293" TargetMode="External" /><Relationship Id="rId320" Type="http://schemas.openxmlformats.org/officeDocument/2006/relationships/hyperlink" Target="https://twitter.com/#!/srjf/status/1183006804864851968" TargetMode="External" /><Relationship Id="rId321" Type="http://schemas.openxmlformats.org/officeDocument/2006/relationships/hyperlink" Target="https://twitter.com/#!/danieldekay/status/1183996534154768384" TargetMode="External" /><Relationship Id="rId322" Type="http://schemas.openxmlformats.org/officeDocument/2006/relationships/hyperlink" Target="https://twitter.com/#!/srjf/status/1184019896478453761" TargetMode="External" /><Relationship Id="rId323" Type="http://schemas.openxmlformats.org/officeDocument/2006/relationships/hyperlink" Target="https://twitter.com/#!/srjf/status/1184136474662522880" TargetMode="External" /><Relationship Id="rId324" Type="http://schemas.openxmlformats.org/officeDocument/2006/relationships/hyperlink" Target="https://twitter.com/#!/srjf/status/1184494394591895552" TargetMode="External" /><Relationship Id="rId325" Type="http://schemas.openxmlformats.org/officeDocument/2006/relationships/hyperlink" Target="https://twitter.com/#!/valuesday/status/1184500048958296064" TargetMode="External" /><Relationship Id="rId326" Type="http://schemas.openxmlformats.org/officeDocument/2006/relationships/hyperlink" Target="https://twitter.com/#!/rainerbartl/status/1184543637105008642" TargetMode="External" /><Relationship Id="rId327" Type="http://schemas.openxmlformats.org/officeDocument/2006/relationships/hyperlink" Target="https://twitter.com/#!/kolseb/status/1184545245700247552" TargetMode="External" /><Relationship Id="rId328" Type="http://schemas.openxmlformats.org/officeDocument/2006/relationships/hyperlink" Target="https://twitter.com/#!/joellegirton/status/1184551205772480512" TargetMode="External" /><Relationship Id="rId329" Type="http://schemas.openxmlformats.org/officeDocument/2006/relationships/hyperlink" Target="https://twitter.com/#!/ferdina86443258/status/1184844510423126016" TargetMode="External" /><Relationship Id="rId330" Type="http://schemas.openxmlformats.org/officeDocument/2006/relationships/hyperlink" Target="https://twitter.com/#!/balanceroman/status/1184844769282920454" TargetMode="External" /><Relationship Id="rId331" Type="http://schemas.openxmlformats.org/officeDocument/2006/relationships/hyperlink" Target="https://twitter.com/#!/jennifercreinin/status/1182707947111178241" TargetMode="External" /><Relationship Id="rId332" Type="http://schemas.openxmlformats.org/officeDocument/2006/relationships/hyperlink" Target="https://twitter.com/#!/talentedlearn/status/1181540003102388229" TargetMode="External" /><Relationship Id="rId333" Type="http://schemas.openxmlformats.org/officeDocument/2006/relationships/hyperlink" Target="https://twitter.com/#!/talentedlearn/status/1181945633436884992" TargetMode="External" /><Relationship Id="rId334" Type="http://schemas.openxmlformats.org/officeDocument/2006/relationships/hyperlink" Target="https://twitter.com/#!/talentedlearn/status/1182743380553424896" TargetMode="External" /><Relationship Id="rId335" Type="http://schemas.openxmlformats.org/officeDocument/2006/relationships/hyperlink" Target="https://twitter.com/#!/talentedlearn/status/1183853391547469825" TargetMode="External" /><Relationship Id="rId336" Type="http://schemas.openxmlformats.org/officeDocument/2006/relationships/hyperlink" Target="https://twitter.com/#!/talentedlearn/status/1184847339460022272" TargetMode="External" /><Relationship Id="rId337" Type="http://schemas.openxmlformats.org/officeDocument/2006/relationships/hyperlink" Target="https://twitter.com/#!/andikopp2/status/1181432435814338560" TargetMode="External" /><Relationship Id="rId338" Type="http://schemas.openxmlformats.org/officeDocument/2006/relationships/hyperlink" Target="https://twitter.com/#!/jennifercreinin/status/1181320085736173569" TargetMode="External" /><Relationship Id="rId339" Type="http://schemas.openxmlformats.org/officeDocument/2006/relationships/hyperlink" Target="https://twitter.com/#!/kkruse/status/1181525691638013953" TargetMode="External" /><Relationship Id="rId340" Type="http://schemas.openxmlformats.org/officeDocument/2006/relationships/hyperlink" Target="https://twitter.com/#!/johnleh/status/1181948892641841153" TargetMode="External" /><Relationship Id="rId341" Type="http://schemas.openxmlformats.org/officeDocument/2006/relationships/hyperlink" Target="https://twitter.com/#!/kkruse/status/1184841533289160705" TargetMode="External" /><Relationship Id="rId342" Type="http://schemas.openxmlformats.org/officeDocument/2006/relationships/hyperlink" Target="https://twitter.com/#!/johnleh/status/1182742060652089344" TargetMode="External" /><Relationship Id="rId343" Type="http://schemas.openxmlformats.org/officeDocument/2006/relationships/hyperlink" Target="https://twitter.com/#!/johnleh/status/1184860296629739525" TargetMode="External" /><Relationship Id="rId344" Type="http://schemas.openxmlformats.org/officeDocument/2006/relationships/hyperlink" Target="https://twitter.com/#!/techstrasolns/status/1182294714789187584" TargetMode="External" /><Relationship Id="rId345" Type="http://schemas.openxmlformats.org/officeDocument/2006/relationships/hyperlink" Target="https://twitter.com/#!/techstrasolns/status/1182355114520018947" TargetMode="External" /><Relationship Id="rId346" Type="http://schemas.openxmlformats.org/officeDocument/2006/relationships/hyperlink" Target="https://twitter.com/#!/techstrasolns/status/1184831432163639296" TargetMode="External" /><Relationship Id="rId347" Type="http://schemas.openxmlformats.org/officeDocument/2006/relationships/hyperlink" Target="https://twitter.com/#!/techstrasolns/status/1184891828920823808" TargetMode="External" /><Relationship Id="rId348" Type="http://schemas.openxmlformats.org/officeDocument/2006/relationships/hyperlink" Target="https://twitter.com/#!/srjf/status/1182373148576112640" TargetMode="External" /><Relationship Id="rId349" Type="http://schemas.openxmlformats.org/officeDocument/2006/relationships/hyperlink" Target="https://twitter.com/#!/rainerbartl/status/1182371163751829505" TargetMode="External" /><Relationship Id="rId350" Type="http://schemas.openxmlformats.org/officeDocument/2006/relationships/hyperlink" Target="https://twitter.com/#!/thecr/status/1183832577179815936" TargetMode="External" /><Relationship Id="rId351" Type="http://schemas.openxmlformats.org/officeDocument/2006/relationships/hyperlink" Target="https://twitter.com/#!/thecr/status/1184902528414162944" TargetMode="External" /><Relationship Id="rId352" Type="http://schemas.openxmlformats.org/officeDocument/2006/relationships/hyperlink" Target="https://twitter.com/#!/socialnetweaver/status/1184904901320675329" TargetMode="External" /><Relationship Id="rId353" Type="http://schemas.openxmlformats.org/officeDocument/2006/relationships/hyperlink" Target="https://twitter.com/#!/socialnetweaver/status/1184904096706387969" TargetMode="External" /><Relationship Id="rId354" Type="http://schemas.openxmlformats.org/officeDocument/2006/relationships/hyperlink" Target="https://twitter.com/#!/dennis_pearce/status/1184905724108914689" TargetMode="External" /><Relationship Id="rId355" Type="http://schemas.openxmlformats.org/officeDocument/2006/relationships/hyperlink" Target="https://twitter.com/#!/slatts/status/1184905362291515392" TargetMode="External" /><Relationship Id="rId356" Type="http://schemas.openxmlformats.org/officeDocument/2006/relationships/hyperlink" Target="https://twitter.com/#!/slatts/status/1184905633377804289" TargetMode="External" /><Relationship Id="rId357" Type="http://schemas.openxmlformats.org/officeDocument/2006/relationships/hyperlink" Target="https://twitter.com/#!/slatts/status/1184907448232087552" TargetMode="External" /><Relationship Id="rId358" Type="http://schemas.openxmlformats.org/officeDocument/2006/relationships/hyperlink" Target="https://twitter.com/#!/srjf/status/1182365964760965120" TargetMode="External" /><Relationship Id="rId359" Type="http://schemas.openxmlformats.org/officeDocument/2006/relationships/hyperlink" Target="https://twitter.com/#!/rainerbartl/status/1182368214090702850" TargetMode="External" /><Relationship Id="rId360" Type="http://schemas.openxmlformats.org/officeDocument/2006/relationships/hyperlink" Target="https://twitter.com/#!/ritazonius/status/1182366346622853120" TargetMode="External" /><Relationship Id="rId361" Type="http://schemas.openxmlformats.org/officeDocument/2006/relationships/hyperlink" Target="https://twitter.com/#!/srjf/status/1181893238401183745" TargetMode="External" /><Relationship Id="rId362" Type="http://schemas.openxmlformats.org/officeDocument/2006/relationships/hyperlink" Target="https://twitter.com/#!/srjf/status/1182366725679013889" TargetMode="External" /><Relationship Id="rId363" Type="http://schemas.openxmlformats.org/officeDocument/2006/relationships/hyperlink" Target="https://twitter.com/#!/srjf/status/1182367254991773696" TargetMode="External" /><Relationship Id="rId364" Type="http://schemas.openxmlformats.org/officeDocument/2006/relationships/hyperlink" Target="https://twitter.com/#!/srjf/status/1182367755493883905" TargetMode="External" /><Relationship Id="rId365" Type="http://schemas.openxmlformats.org/officeDocument/2006/relationships/hyperlink" Target="https://twitter.com/#!/srjf/status/1182368894557786112" TargetMode="External" /><Relationship Id="rId366" Type="http://schemas.openxmlformats.org/officeDocument/2006/relationships/hyperlink" Target="https://twitter.com/#!/srjf/status/1182369531408334848" TargetMode="External" /><Relationship Id="rId367" Type="http://schemas.openxmlformats.org/officeDocument/2006/relationships/hyperlink" Target="https://twitter.com/#!/srjf/status/1182370583008423936" TargetMode="External" /><Relationship Id="rId368" Type="http://schemas.openxmlformats.org/officeDocument/2006/relationships/hyperlink" Target="https://twitter.com/#!/srjf/status/1182370865759096833" TargetMode="External" /><Relationship Id="rId369" Type="http://schemas.openxmlformats.org/officeDocument/2006/relationships/hyperlink" Target="https://twitter.com/#!/srjf/status/1182371787427987456" TargetMode="External" /><Relationship Id="rId370" Type="http://schemas.openxmlformats.org/officeDocument/2006/relationships/hyperlink" Target="https://twitter.com/#!/srjf/status/1182387221644619776" TargetMode="External" /><Relationship Id="rId371" Type="http://schemas.openxmlformats.org/officeDocument/2006/relationships/hyperlink" Target="https://twitter.com/#!/srjf/status/1183707683196674049" TargetMode="External" /><Relationship Id="rId372" Type="http://schemas.openxmlformats.org/officeDocument/2006/relationships/hyperlink" Target="https://twitter.com/#!/rainerbartl/status/1182369903313076224" TargetMode="External" /><Relationship Id="rId373" Type="http://schemas.openxmlformats.org/officeDocument/2006/relationships/hyperlink" Target="https://twitter.com/#!/rainerbartl/status/1182372760254910464" TargetMode="External" /><Relationship Id="rId374" Type="http://schemas.openxmlformats.org/officeDocument/2006/relationships/hyperlink" Target="https://twitter.com/#!/ahschlueter/status/1182364979745492992" TargetMode="External" /><Relationship Id="rId375" Type="http://schemas.openxmlformats.org/officeDocument/2006/relationships/hyperlink" Target="https://twitter.com/#!/ahschlueter/status/1182366930856038401" TargetMode="External" /><Relationship Id="rId376" Type="http://schemas.openxmlformats.org/officeDocument/2006/relationships/hyperlink" Target="https://twitter.com/#!/lorilea/status/1182368432223899649" TargetMode="External" /><Relationship Id="rId377" Type="http://schemas.openxmlformats.org/officeDocument/2006/relationships/hyperlink" Target="https://twitter.com/#!/rainerbartl/status/1182336478011113478" TargetMode="External" /><Relationship Id="rId378" Type="http://schemas.openxmlformats.org/officeDocument/2006/relationships/hyperlink" Target="https://twitter.com/#!/rainerbartl/status/1182356404872585219" TargetMode="External" /><Relationship Id="rId379" Type="http://schemas.openxmlformats.org/officeDocument/2006/relationships/hyperlink" Target="https://twitter.com/#!/rainerbartl/status/1182356652416274432" TargetMode="External" /><Relationship Id="rId380" Type="http://schemas.openxmlformats.org/officeDocument/2006/relationships/hyperlink" Target="https://twitter.com/#!/rainerbartl/status/1182358234897752064" TargetMode="External" /><Relationship Id="rId381" Type="http://schemas.openxmlformats.org/officeDocument/2006/relationships/hyperlink" Target="https://twitter.com/#!/rainerbartl/status/1182358763115819009" TargetMode="External" /><Relationship Id="rId382" Type="http://schemas.openxmlformats.org/officeDocument/2006/relationships/hyperlink" Target="https://twitter.com/#!/rainerbartl/status/1182359225328123905" TargetMode="External" /><Relationship Id="rId383" Type="http://schemas.openxmlformats.org/officeDocument/2006/relationships/hyperlink" Target="https://twitter.com/#!/rainerbartl/status/1182359328306745344" TargetMode="External" /><Relationship Id="rId384" Type="http://schemas.openxmlformats.org/officeDocument/2006/relationships/hyperlink" Target="https://twitter.com/#!/rainerbartl/status/1182359376897679361" TargetMode="External" /><Relationship Id="rId385" Type="http://schemas.openxmlformats.org/officeDocument/2006/relationships/hyperlink" Target="https://twitter.com/#!/rainerbartl/status/1182360563432808451" TargetMode="External" /><Relationship Id="rId386" Type="http://schemas.openxmlformats.org/officeDocument/2006/relationships/hyperlink" Target="https://twitter.com/#!/rainerbartl/status/1182361098940485633" TargetMode="External" /><Relationship Id="rId387" Type="http://schemas.openxmlformats.org/officeDocument/2006/relationships/hyperlink" Target="https://twitter.com/#!/rainerbartl/status/1182362685847080961" TargetMode="External" /><Relationship Id="rId388" Type="http://schemas.openxmlformats.org/officeDocument/2006/relationships/hyperlink" Target="https://twitter.com/#!/rainerbartl/status/1182363678584266752" TargetMode="External" /><Relationship Id="rId389" Type="http://schemas.openxmlformats.org/officeDocument/2006/relationships/hyperlink" Target="https://twitter.com/#!/rainerbartl/status/1182364983323250688" TargetMode="External" /><Relationship Id="rId390" Type="http://schemas.openxmlformats.org/officeDocument/2006/relationships/hyperlink" Target="https://twitter.com/#!/rainerbartl/status/1182365945521721346" TargetMode="External" /><Relationship Id="rId391" Type="http://schemas.openxmlformats.org/officeDocument/2006/relationships/hyperlink" Target="https://twitter.com/#!/rainerbartl/status/1182367725034921984" TargetMode="External" /><Relationship Id="rId392" Type="http://schemas.openxmlformats.org/officeDocument/2006/relationships/hyperlink" Target="https://twitter.com/#!/rainerbartl/status/1182367921168883712" TargetMode="External" /><Relationship Id="rId393" Type="http://schemas.openxmlformats.org/officeDocument/2006/relationships/hyperlink" Target="https://twitter.com/#!/rainerbartl/status/1182368371427418112" TargetMode="External" /><Relationship Id="rId394" Type="http://schemas.openxmlformats.org/officeDocument/2006/relationships/hyperlink" Target="https://twitter.com/#!/rainerbartl/status/1182368607679987712" TargetMode="External" /><Relationship Id="rId395" Type="http://schemas.openxmlformats.org/officeDocument/2006/relationships/hyperlink" Target="https://twitter.com/#!/rainerbartl/status/1182370462837497857" TargetMode="External" /><Relationship Id="rId396" Type="http://schemas.openxmlformats.org/officeDocument/2006/relationships/hyperlink" Target="https://twitter.com/#!/rainerbartl/status/1184172889156792320" TargetMode="External" /><Relationship Id="rId397" Type="http://schemas.openxmlformats.org/officeDocument/2006/relationships/hyperlink" Target="https://twitter.com/#!/esnchat/status/1182355362931990528" TargetMode="External" /><Relationship Id="rId398" Type="http://schemas.openxmlformats.org/officeDocument/2006/relationships/hyperlink" Target="https://twitter.com/#!/esnchat/status/1184892078028972041" TargetMode="External" /><Relationship Id="rId399" Type="http://schemas.openxmlformats.org/officeDocument/2006/relationships/hyperlink" Target="https://twitter.com/#!/ritazonius/status/1182366752446877696" TargetMode="External" /><Relationship Id="rId400" Type="http://schemas.openxmlformats.org/officeDocument/2006/relationships/hyperlink" Target="https://twitter.com/#!/ritazonius/status/1182367575541305344" TargetMode="External" /><Relationship Id="rId401" Type="http://schemas.openxmlformats.org/officeDocument/2006/relationships/hyperlink" Target="https://twitter.com/#!/ahschlueter/status/1182355837408415744" TargetMode="External" /><Relationship Id="rId402" Type="http://schemas.openxmlformats.org/officeDocument/2006/relationships/hyperlink" Target="https://twitter.com/#!/ahschlueter/status/1182362126071017472" TargetMode="External" /><Relationship Id="rId403" Type="http://schemas.openxmlformats.org/officeDocument/2006/relationships/hyperlink" Target="https://twitter.com/#!/ahschlueter/status/1182372100813795329" TargetMode="External" /><Relationship Id="rId404" Type="http://schemas.openxmlformats.org/officeDocument/2006/relationships/hyperlink" Target="https://twitter.com/#!/ritazonius/status/1182367296007704577" TargetMode="External" /><Relationship Id="rId405" Type="http://schemas.openxmlformats.org/officeDocument/2006/relationships/hyperlink" Target="https://twitter.com/#!/erich13/status/1184903532127801345" TargetMode="External" /><Relationship Id="rId406" Type="http://schemas.openxmlformats.org/officeDocument/2006/relationships/hyperlink" Target="https://twitter.com/#!/vivianfrancos/status/1184917097593409536" TargetMode="External" /><Relationship Id="rId407" Type="http://schemas.openxmlformats.org/officeDocument/2006/relationships/hyperlink" Target="https://twitter.com/#!/erich13/status/1182357593177518080" TargetMode="External" /><Relationship Id="rId408" Type="http://schemas.openxmlformats.org/officeDocument/2006/relationships/hyperlink" Target="https://twitter.com/#!/erich13/status/1182357750031929344" TargetMode="External" /><Relationship Id="rId409" Type="http://schemas.openxmlformats.org/officeDocument/2006/relationships/hyperlink" Target="https://twitter.com/#!/erich13/status/1183897323954298880" TargetMode="External" /><Relationship Id="rId410" Type="http://schemas.openxmlformats.org/officeDocument/2006/relationships/hyperlink" Target="https://twitter.com/#!/sorokti/status/1182500469832331264" TargetMode="External" /><Relationship Id="rId411" Type="http://schemas.openxmlformats.org/officeDocument/2006/relationships/hyperlink" Target="https://twitter.com/#!/sorokti/status/1185005067822358528" TargetMode="External" /><Relationship Id="rId412" Type="http://schemas.openxmlformats.org/officeDocument/2006/relationships/hyperlink" Target="https://twitter.com/#!/iconohash/status/1185258086421925889" TargetMode="External" /><Relationship Id="rId413" Type="http://schemas.openxmlformats.org/officeDocument/2006/relationships/hyperlink" Target="https://twitter.com/#!/lorilea/status/1182356179785342977" TargetMode="External" /><Relationship Id="rId414" Type="http://schemas.openxmlformats.org/officeDocument/2006/relationships/hyperlink" Target="https://twitter.com/#!/lorilea/status/1182357262725201920" TargetMode="External" /><Relationship Id="rId415" Type="http://schemas.openxmlformats.org/officeDocument/2006/relationships/hyperlink" Target="https://twitter.com/#!/lorilea/status/1182359850422063104" TargetMode="External" /><Relationship Id="rId416" Type="http://schemas.openxmlformats.org/officeDocument/2006/relationships/hyperlink" Target="https://twitter.com/#!/lorilea/status/1182360749831806977" TargetMode="External" /><Relationship Id="rId417" Type="http://schemas.openxmlformats.org/officeDocument/2006/relationships/hyperlink" Target="https://twitter.com/#!/lorilea/status/1182362941603155968" TargetMode="External" /><Relationship Id="rId418" Type="http://schemas.openxmlformats.org/officeDocument/2006/relationships/hyperlink" Target="https://twitter.com/#!/lorilea/status/1182368993295949824" TargetMode="External" /><Relationship Id="rId419" Type="http://schemas.openxmlformats.org/officeDocument/2006/relationships/hyperlink" Target="https://twitter.com/#!/lorilea/status/1183896770406993921" TargetMode="External" /><Relationship Id="rId420" Type="http://schemas.openxmlformats.org/officeDocument/2006/relationships/hyperlink" Target="https://twitter.com/#!/ritazonius/status/1182369279410241537" TargetMode="External" /><Relationship Id="rId421" Type="http://schemas.openxmlformats.org/officeDocument/2006/relationships/hyperlink" Target="https://twitter.com/#!/cmgrchi/status/1182478277216276480" TargetMode="External" /><Relationship Id="rId422" Type="http://schemas.openxmlformats.org/officeDocument/2006/relationships/hyperlink" Target="https://twitter.com/#!/cmgrchi/status/1183002548023779330" TargetMode="External" /><Relationship Id="rId423" Type="http://schemas.openxmlformats.org/officeDocument/2006/relationships/hyperlink" Target="https://twitter.com/#!/cmgrchi/status/1183003426705293317" TargetMode="External" /><Relationship Id="rId424" Type="http://schemas.openxmlformats.org/officeDocument/2006/relationships/hyperlink" Target="https://twitter.com/#!/ritazonius/status/1182357379754553345" TargetMode="External" /><Relationship Id="rId425" Type="http://schemas.openxmlformats.org/officeDocument/2006/relationships/hyperlink" Target="https://twitter.com/#!/ritazonius/status/1182358744073531392" TargetMode="External" /><Relationship Id="rId426" Type="http://schemas.openxmlformats.org/officeDocument/2006/relationships/hyperlink" Target="https://twitter.com/#!/ritazonius/status/1182362893028753408" TargetMode="External" /><Relationship Id="rId427" Type="http://schemas.openxmlformats.org/officeDocument/2006/relationships/hyperlink" Target="https://twitter.com/#!/ritazonius/status/1182365114969681920" TargetMode="External" /><Relationship Id="rId428" Type="http://schemas.openxmlformats.org/officeDocument/2006/relationships/hyperlink" Target="https://twitter.com/#!/ritazonius/status/1182368506811043840" TargetMode="External" /><Relationship Id="rId429" Type="http://schemas.openxmlformats.org/officeDocument/2006/relationships/hyperlink" Target="https://twitter.com/#!/ritazonius/status/1182369645719801856" TargetMode="External" /><Relationship Id="rId430" Type="http://schemas.openxmlformats.org/officeDocument/2006/relationships/hyperlink" Target="https://twitter.com/#!/ritazonius/status/1183706937487020033" TargetMode="External" /><Relationship Id="rId431" Type="http://schemas.openxmlformats.org/officeDocument/2006/relationships/hyperlink" Target="https://twitter.com/#!/ritazonius/status/1184896677544546304" TargetMode="External" /><Relationship Id="rId432" Type="http://schemas.openxmlformats.org/officeDocument/2006/relationships/hyperlink" Target="https://twitter.com/#!/ritazonius/status/1184916325660913665" TargetMode="External" /><Relationship Id="rId433" Type="http://schemas.openxmlformats.org/officeDocument/2006/relationships/hyperlink" Target="https://twitter.com/#!/cmgrchi/status/1183003520120901632" TargetMode="External" /><Relationship Id="rId434" Type="http://schemas.openxmlformats.org/officeDocument/2006/relationships/hyperlink" Target="https://twitter.com/#!/_rebeccajackson/status/1184885005148778496" TargetMode="External" /><Relationship Id="rId435" Type="http://schemas.openxmlformats.org/officeDocument/2006/relationships/hyperlink" Target="https://twitter.com/#!/_rebeccajackson/status/1184885406925377538" TargetMode="External" /><Relationship Id="rId436" Type="http://schemas.openxmlformats.org/officeDocument/2006/relationships/hyperlink" Target="https://twitter.com/#!/_rebeccajackson/status/1184892644737966080" TargetMode="External" /><Relationship Id="rId437" Type="http://schemas.openxmlformats.org/officeDocument/2006/relationships/hyperlink" Target="https://twitter.com/#!/_rebeccajackson/status/1184893165188218880" TargetMode="External" /><Relationship Id="rId438" Type="http://schemas.openxmlformats.org/officeDocument/2006/relationships/hyperlink" Target="https://twitter.com/#!/_rebeccajackson/status/1184893261804011522" TargetMode="External" /><Relationship Id="rId439" Type="http://schemas.openxmlformats.org/officeDocument/2006/relationships/hyperlink" Target="https://twitter.com/#!/_rebeccajackson/status/1184893687471337472" TargetMode="External" /><Relationship Id="rId440" Type="http://schemas.openxmlformats.org/officeDocument/2006/relationships/hyperlink" Target="https://twitter.com/#!/_rebeccajackson/status/1184896284194295808" TargetMode="External" /><Relationship Id="rId441" Type="http://schemas.openxmlformats.org/officeDocument/2006/relationships/hyperlink" Target="https://twitter.com/#!/_rebeccajackson/status/1184896632422203392" TargetMode="External" /><Relationship Id="rId442" Type="http://schemas.openxmlformats.org/officeDocument/2006/relationships/hyperlink" Target="https://twitter.com/#!/_rebeccajackson/status/1184898647944679424" TargetMode="External" /><Relationship Id="rId443" Type="http://schemas.openxmlformats.org/officeDocument/2006/relationships/hyperlink" Target="https://twitter.com/#!/_rebeccajackson/status/1184899150573256704" TargetMode="External" /><Relationship Id="rId444" Type="http://schemas.openxmlformats.org/officeDocument/2006/relationships/hyperlink" Target="https://twitter.com/#!/_rebeccajackson/status/1184899505763667969" TargetMode="External" /><Relationship Id="rId445" Type="http://schemas.openxmlformats.org/officeDocument/2006/relationships/hyperlink" Target="https://twitter.com/#!/_rebeccajackson/status/1184900646048165888" TargetMode="External" /><Relationship Id="rId446" Type="http://schemas.openxmlformats.org/officeDocument/2006/relationships/hyperlink" Target="https://twitter.com/#!/_rebeccajackson/status/1184900741170745344" TargetMode="External" /><Relationship Id="rId447" Type="http://schemas.openxmlformats.org/officeDocument/2006/relationships/hyperlink" Target="https://twitter.com/#!/_rebeccajackson/status/1184901628119306240" TargetMode="External" /><Relationship Id="rId448" Type="http://schemas.openxmlformats.org/officeDocument/2006/relationships/hyperlink" Target="https://twitter.com/#!/_rebeccajackson/status/1184902016469880832" TargetMode="External" /><Relationship Id="rId449" Type="http://schemas.openxmlformats.org/officeDocument/2006/relationships/hyperlink" Target="https://twitter.com/#!/_rebeccajackson/status/1184903701107888128" TargetMode="External" /><Relationship Id="rId450" Type="http://schemas.openxmlformats.org/officeDocument/2006/relationships/hyperlink" Target="https://twitter.com/#!/_rebeccajackson/status/1184903721521565696" TargetMode="External" /><Relationship Id="rId451" Type="http://schemas.openxmlformats.org/officeDocument/2006/relationships/hyperlink" Target="https://twitter.com/#!/_rebeccajackson/status/1184904061713149954" TargetMode="External" /><Relationship Id="rId452" Type="http://schemas.openxmlformats.org/officeDocument/2006/relationships/hyperlink" Target="https://twitter.com/#!/_rebeccajackson/status/1184905211103440897" TargetMode="External" /><Relationship Id="rId453" Type="http://schemas.openxmlformats.org/officeDocument/2006/relationships/hyperlink" Target="https://twitter.com/#!/_rebeccajackson/status/1184905815028719616" TargetMode="External" /><Relationship Id="rId454" Type="http://schemas.openxmlformats.org/officeDocument/2006/relationships/hyperlink" Target="https://twitter.com/#!/_rebeccajackson/status/1184906366718078976" TargetMode="External" /><Relationship Id="rId455" Type="http://schemas.openxmlformats.org/officeDocument/2006/relationships/hyperlink" Target="https://twitter.com/#!/_rebeccajackson/status/1184907057138266117" TargetMode="External" /><Relationship Id="rId456" Type="http://schemas.openxmlformats.org/officeDocument/2006/relationships/hyperlink" Target="https://twitter.com/#!/slatts/status/1184897250398539777" TargetMode="External" /><Relationship Id="rId457" Type="http://schemas.openxmlformats.org/officeDocument/2006/relationships/hyperlink" Target="https://twitter.com/#!/slatts/status/1184899915618705409" TargetMode="External" /><Relationship Id="rId458" Type="http://schemas.openxmlformats.org/officeDocument/2006/relationships/hyperlink" Target="https://twitter.com/#!/slatts/status/1184904499296645120" TargetMode="External" /><Relationship Id="rId459" Type="http://schemas.openxmlformats.org/officeDocument/2006/relationships/hyperlink" Target="https://twitter.com/#!/cmgrchi/status/1185408544696426496" TargetMode="External" /><Relationship Id="rId460" Type="http://schemas.openxmlformats.org/officeDocument/2006/relationships/hyperlink" Target="https://twitter.com/#!/dennis_pearce/status/1184900445166280704" TargetMode="External" /><Relationship Id="rId461" Type="http://schemas.openxmlformats.org/officeDocument/2006/relationships/hyperlink" Target="https://twitter.com/#!/dennis_pearce/status/1184907331865403392" TargetMode="External" /><Relationship Id="rId462" Type="http://schemas.openxmlformats.org/officeDocument/2006/relationships/hyperlink" Target="https://twitter.com/#!/slatts/status/1184869490577809408" TargetMode="External" /><Relationship Id="rId463" Type="http://schemas.openxmlformats.org/officeDocument/2006/relationships/hyperlink" Target="https://twitter.com/#!/slatts/status/1184892994819940352" TargetMode="External" /><Relationship Id="rId464" Type="http://schemas.openxmlformats.org/officeDocument/2006/relationships/hyperlink" Target="https://twitter.com/#!/slatts/status/1184894025758846982" TargetMode="External" /><Relationship Id="rId465" Type="http://schemas.openxmlformats.org/officeDocument/2006/relationships/hyperlink" Target="https://twitter.com/#!/slatts/status/1184894702803398658" TargetMode="External" /><Relationship Id="rId466" Type="http://schemas.openxmlformats.org/officeDocument/2006/relationships/hyperlink" Target="https://twitter.com/#!/slatts/status/1184895509854593024" TargetMode="External" /><Relationship Id="rId467" Type="http://schemas.openxmlformats.org/officeDocument/2006/relationships/hyperlink" Target="https://twitter.com/#!/slatts/status/1184896360027475973" TargetMode="External" /><Relationship Id="rId468" Type="http://schemas.openxmlformats.org/officeDocument/2006/relationships/hyperlink" Target="https://twitter.com/#!/slatts/status/1184896815667339264" TargetMode="External" /><Relationship Id="rId469" Type="http://schemas.openxmlformats.org/officeDocument/2006/relationships/hyperlink" Target="https://twitter.com/#!/slatts/status/1184898159618732032" TargetMode="External" /><Relationship Id="rId470" Type="http://schemas.openxmlformats.org/officeDocument/2006/relationships/hyperlink" Target="https://twitter.com/#!/slatts/status/1184898952346423296" TargetMode="External" /><Relationship Id="rId471" Type="http://schemas.openxmlformats.org/officeDocument/2006/relationships/hyperlink" Target="https://twitter.com/#!/slatts/status/1184899391175430144" TargetMode="External" /><Relationship Id="rId472" Type="http://schemas.openxmlformats.org/officeDocument/2006/relationships/hyperlink" Target="https://twitter.com/#!/slatts/status/1184900365029957634" TargetMode="External" /><Relationship Id="rId473" Type="http://schemas.openxmlformats.org/officeDocument/2006/relationships/hyperlink" Target="https://twitter.com/#!/slatts/status/1184901740958797825" TargetMode="External" /><Relationship Id="rId474" Type="http://schemas.openxmlformats.org/officeDocument/2006/relationships/hyperlink" Target="https://twitter.com/#!/slatts/status/1184902068856918018" TargetMode="External" /><Relationship Id="rId475" Type="http://schemas.openxmlformats.org/officeDocument/2006/relationships/hyperlink" Target="https://twitter.com/#!/slatts/status/1184903211381133313" TargetMode="External" /><Relationship Id="rId476" Type="http://schemas.openxmlformats.org/officeDocument/2006/relationships/hyperlink" Target="https://twitter.com/#!/slatts/status/1184906525279772675" TargetMode="External" /><Relationship Id="rId477" Type="http://schemas.openxmlformats.org/officeDocument/2006/relationships/hyperlink" Target="https://twitter.com/#!/slatts/status/1184907013924491264" TargetMode="External" /><Relationship Id="rId478" Type="http://schemas.openxmlformats.org/officeDocument/2006/relationships/hyperlink" Target="https://twitter.com/#!/slatts/status/1184907985518321664" TargetMode="External" /><Relationship Id="rId479" Type="http://schemas.openxmlformats.org/officeDocument/2006/relationships/hyperlink" Target="https://twitter.com/#!/cmgrchi/status/1185408158547808256" TargetMode="External" /><Relationship Id="rId480" Type="http://schemas.openxmlformats.org/officeDocument/2006/relationships/hyperlink" Target="https://twitter.com/#!/cmgrchi/status/1185408219440652288" TargetMode="External" /><Relationship Id="rId481" Type="http://schemas.openxmlformats.org/officeDocument/2006/relationships/hyperlink" Target="https://twitter.com/#!/cmgrchi/status/1185408803082256384" TargetMode="External" /><Relationship Id="rId482" Type="http://schemas.openxmlformats.org/officeDocument/2006/relationships/hyperlink" Target="https://twitter.com/#!/cmgrchi/status/1185408941267804160" TargetMode="External" /><Relationship Id="rId483" Type="http://schemas.openxmlformats.org/officeDocument/2006/relationships/hyperlink" Target="https://twitter.com/#!/dennis_pearce/status/1183725458019508224" TargetMode="External" /><Relationship Id="rId484" Type="http://schemas.openxmlformats.org/officeDocument/2006/relationships/hyperlink" Target="https://twitter.com/#!/dennis_pearce/status/1184892921998401536" TargetMode="External" /><Relationship Id="rId485" Type="http://schemas.openxmlformats.org/officeDocument/2006/relationships/hyperlink" Target="https://twitter.com/#!/dennis_pearce/status/1184893862201954306" TargetMode="External" /><Relationship Id="rId486" Type="http://schemas.openxmlformats.org/officeDocument/2006/relationships/hyperlink" Target="https://twitter.com/#!/dennis_pearce/status/1184895036334526464" TargetMode="External" /><Relationship Id="rId487" Type="http://schemas.openxmlformats.org/officeDocument/2006/relationships/hyperlink" Target="https://twitter.com/#!/dennis_pearce/status/1184896416860250113" TargetMode="External" /><Relationship Id="rId488" Type="http://schemas.openxmlformats.org/officeDocument/2006/relationships/hyperlink" Target="https://twitter.com/#!/dennis_pearce/status/1184897389536169984" TargetMode="External" /><Relationship Id="rId489" Type="http://schemas.openxmlformats.org/officeDocument/2006/relationships/hyperlink" Target="https://twitter.com/#!/dennis_pearce/status/1184898663753179137" TargetMode="External" /><Relationship Id="rId490" Type="http://schemas.openxmlformats.org/officeDocument/2006/relationships/hyperlink" Target="https://twitter.com/#!/dennis_pearce/status/1184903285007900672" TargetMode="External" /><Relationship Id="rId491" Type="http://schemas.openxmlformats.org/officeDocument/2006/relationships/hyperlink" Target="https://twitter.com/#!/cmgrchi/status/1185408995160408065" TargetMode="External" /><Relationship Id="rId492" Type="http://schemas.openxmlformats.org/officeDocument/2006/relationships/hyperlink" Target="https://twitter.com/#!/cmgrchi/status/1184959938931646464" TargetMode="External" /><Relationship Id="rId493" Type="http://schemas.openxmlformats.org/officeDocument/2006/relationships/hyperlink" Target="https://twitter.com/#!/cmgrchi/status/1185408067405598720" TargetMode="External" /><Relationship Id="rId494" Type="http://schemas.openxmlformats.org/officeDocument/2006/relationships/hyperlink" Target="https://twitter.com/#!/jeffkross/status/1183946551888097281" TargetMode="External" /><Relationship Id="rId495" Type="http://schemas.openxmlformats.org/officeDocument/2006/relationships/hyperlink" Target="https://twitter.com/#!/esnchat/status/1182347563086819328" TargetMode="External" /><Relationship Id="rId496" Type="http://schemas.openxmlformats.org/officeDocument/2006/relationships/hyperlink" Target="https://twitter.com/#!/esnchat/status/1182354607772590080" TargetMode="External" /><Relationship Id="rId497" Type="http://schemas.openxmlformats.org/officeDocument/2006/relationships/hyperlink" Target="https://twitter.com/#!/esnchat/status/1182355111042879490" TargetMode="External" /><Relationship Id="rId498" Type="http://schemas.openxmlformats.org/officeDocument/2006/relationships/hyperlink" Target="https://twitter.com/#!/esnchat/status/1182355112884203520" TargetMode="External" /><Relationship Id="rId499" Type="http://schemas.openxmlformats.org/officeDocument/2006/relationships/hyperlink" Target="https://twitter.com/#!/esnchat/status/1182355614606843905" TargetMode="External" /><Relationship Id="rId500" Type="http://schemas.openxmlformats.org/officeDocument/2006/relationships/hyperlink" Target="https://twitter.com/#!/esnchat/status/1182356119378751488" TargetMode="External" /><Relationship Id="rId501" Type="http://schemas.openxmlformats.org/officeDocument/2006/relationships/hyperlink" Target="https://twitter.com/#!/esnchat/status/1182356369711783937" TargetMode="External" /><Relationship Id="rId502" Type="http://schemas.openxmlformats.org/officeDocument/2006/relationships/hyperlink" Target="https://twitter.com/#!/esnchat/status/1182358382642003968" TargetMode="External" /><Relationship Id="rId503" Type="http://schemas.openxmlformats.org/officeDocument/2006/relationships/hyperlink" Target="https://twitter.com/#!/esnchat/status/1182358634329587712" TargetMode="External" /><Relationship Id="rId504" Type="http://schemas.openxmlformats.org/officeDocument/2006/relationships/hyperlink" Target="https://twitter.com/#!/esnchat/status/1182360647784370176" TargetMode="External" /><Relationship Id="rId505" Type="http://schemas.openxmlformats.org/officeDocument/2006/relationships/hyperlink" Target="https://twitter.com/#!/esnchat/status/1182360899287502849" TargetMode="External" /><Relationship Id="rId506" Type="http://schemas.openxmlformats.org/officeDocument/2006/relationships/hyperlink" Target="https://twitter.com/#!/esnchat/status/1182362912586960896" TargetMode="External" /><Relationship Id="rId507" Type="http://schemas.openxmlformats.org/officeDocument/2006/relationships/hyperlink" Target="https://twitter.com/#!/esnchat/status/1182363164366778370" TargetMode="External" /><Relationship Id="rId508" Type="http://schemas.openxmlformats.org/officeDocument/2006/relationships/hyperlink" Target="https://twitter.com/#!/esnchat/status/1182365177569824768" TargetMode="External" /><Relationship Id="rId509" Type="http://schemas.openxmlformats.org/officeDocument/2006/relationships/hyperlink" Target="https://twitter.com/#!/esnchat/status/1182365429156597760" TargetMode="External" /><Relationship Id="rId510" Type="http://schemas.openxmlformats.org/officeDocument/2006/relationships/hyperlink" Target="https://twitter.com/#!/esnchat/status/1182367442439430146" TargetMode="External" /><Relationship Id="rId511" Type="http://schemas.openxmlformats.org/officeDocument/2006/relationships/hyperlink" Target="https://twitter.com/#!/esnchat/status/1182367694085087237" TargetMode="External" /><Relationship Id="rId512" Type="http://schemas.openxmlformats.org/officeDocument/2006/relationships/hyperlink" Target="https://twitter.com/#!/esnchat/status/1182369204055339008" TargetMode="External" /><Relationship Id="rId513" Type="http://schemas.openxmlformats.org/officeDocument/2006/relationships/hyperlink" Target="https://twitter.com/#!/esnchat/status/1182370210499592193" TargetMode="External" /><Relationship Id="rId514" Type="http://schemas.openxmlformats.org/officeDocument/2006/relationships/hyperlink" Target="https://twitter.com/#!/esnchat/status/1183706489531187200" TargetMode="External" /><Relationship Id="rId515" Type="http://schemas.openxmlformats.org/officeDocument/2006/relationships/hyperlink" Target="https://twitter.com/#!/esnchat/status/1184884277101518848" TargetMode="External" /><Relationship Id="rId516" Type="http://schemas.openxmlformats.org/officeDocument/2006/relationships/hyperlink" Target="https://twitter.com/#!/esnchat/status/1184891322785660929" TargetMode="External" /><Relationship Id="rId517" Type="http://schemas.openxmlformats.org/officeDocument/2006/relationships/hyperlink" Target="https://twitter.com/#!/esnchat/status/1184891827742105600" TargetMode="External" /><Relationship Id="rId518" Type="http://schemas.openxmlformats.org/officeDocument/2006/relationships/hyperlink" Target="https://twitter.com/#!/esnchat/status/1184891829021478912" TargetMode="External" /><Relationship Id="rId519" Type="http://schemas.openxmlformats.org/officeDocument/2006/relationships/hyperlink" Target="https://twitter.com/#!/esnchat/status/1184892329712214016" TargetMode="External" /><Relationship Id="rId520" Type="http://schemas.openxmlformats.org/officeDocument/2006/relationships/hyperlink" Target="https://twitter.com/#!/esnchat/status/1184892832860884992" TargetMode="External" /><Relationship Id="rId521" Type="http://schemas.openxmlformats.org/officeDocument/2006/relationships/hyperlink" Target="https://twitter.com/#!/esnchat/status/1184893084674482176" TargetMode="External" /><Relationship Id="rId522" Type="http://schemas.openxmlformats.org/officeDocument/2006/relationships/hyperlink" Target="https://twitter.com/#!/esnchat/status/1184895097797787648" TargetMode="External" /><Relationship Id="rId523" Type="http://schemas.openxmlformats.org/officeDocument/2006/relationships/hyperlink" Target="https://twitter.com/#!/esnchat/status/1184895349443514369" TargetMode="External" /><Relationship Id="rId524" Type="http://schemas.openxmlformats.org/officeDocument/2006/relationships/hyperlink" Target="https://twitter.com/#!/esnchat/status/1184897362650513408" TargetMode="External" /><Relationship Id="rId525" Type="http://schemas.openxmlformats.org/officeDocument/2006/relationships/hyperlink" Target="https://twitter.com/#!/esnchat/status/1184897614367612929" TargetMode="External" /><Relationship Id="rId526" Type="http://schemas.openxmlformats.org/officeDocument/2006/relationships/hyperlink" Target="https://twitter.com/#!/esnchat/status/1184899627813867523" TargetMode="External" /><Relationship Id="rId527" Type="http://schemas.openxmlformats.org/officeDocument/2006/relationships/hyperlink" Target="https://twitter.com/#!/esnchat/status/1184899879279190017" TargetMode="External" /><Relationship Id="rId528" Type="http://schemas.openxmlformats.org/officeDocument/2006/relationships/hyperlink" Target="https://twitter.com/#!/esnchat/status/1184901892586885121" TargetMode="External" /><Relationship Id="rId529" Type="http://schemas.openxmlformats.org/officeDocument/2006/relationships/hyperlink" Target="https://twitter.com/#!/esnchat/status/1184902144136138753" TargetMode="External" /><Relationship Id="rId530" Type="http://schemas.openxmlformats.org/officeDocument/2006/relationships/hyperlink" Target="https://twitter.com/#!/esnchat/status/1184904157683171329" TargetMode="External" /><Relationship Id="rId531" Type="http://schemas.openxmlformats.org/officeDocument/2006/relationships/hyperlink" Target="https://twitter.com/#!/esnchat/status/1184904409286791168" TargetMode="External" /><Relationship Id="rId532" Type="http://schemas.openxmlformats.org/officeDocument/2006/relationships/hyperlink" Target="https://twitter.com/#!/esnchat/status/1184905919035039744" TargetMode="External" /><Relationship Id="rId533" Type="http://schemas.openxmlformats.org/officeDocument/2006/relationships/hyperlink" Target="https://twitter.com/#!/esnchat/status/1184906926221447168" TargetMode="External" /><Relationship Id="rId534" Type="http://schemas.openxmlformats.org/officeDocument/2006/relationships/hyperlink" Target="https://twitter.com/#!/cronycle/status/1185474239119450112" TargetMode="External" /><Relationship Id="rId535" Type="http://schemas.openxmlformats.org/officeDocument/2006/relationships/hyperlink" Target="https://twitter.com/#!/swoopanalytics/status/1184002579404976129" TargetMode="External" /><Relationship Id="rId536" Type="http://schemas.openxmlformats.org/officeDocument/2006/relationships/hyperlink" Target="https://twitter.com/#!/jeffkross/status/1184892358573395968" TargetMode="External" /><Relationship Id="rId537" Type="http://schemas.openxmlformats.org/officeDocument/2006/relationships/hyperlink" Target="https://twitter.com/#!/swoopanalytics/status/1184950460576194565" TargetMode="External" /><Relationship Id="rId538" Type="http://schemas.openxmlformats.org/officeDocument/2006/relationships/hyperlink" Target="https://twitter.com/#!/nfgoetz/status/1186195948290084864" TargetMode="External" /><Relationship Id="rId539" Type="http://schemas.openxmlformats.org/officeDocument/2006/relationships/hyperlink" Target="https://twitter.com/#!/swoopanalytics/status/1184950489294630912" TargetMode="External" /><Relationship Id="rId540" Type="http://schemas.openxmlformats.org/officeDocument/2006/relationships/hyperlink" Target="https://twitter.com/#!/caikjaer/status/1185240090278273026" TargetMode="External" /><Relationship Id="rId541" Type="http://schemas.openxmlformats.org/officeDocument/2006/relationships/hyperlink" Target="https://twitter.com/#!/caikjaer/status/1186202535771557888" TargetMode="External" /><Relationship Id="rId542" Type="http://schemas.openxmlformats.org/officeDocument/2006/relationships/hyperlink" Target="https://twitter.com/#!/swoopanalytics/status/1186088283299696642" TargetMode="External" /><Relationship Id="rId543" Type="http://schemas.openxmlformats.org/officeDocument/2006/relationships/hyperlink" Target="https://twitter.com/#!/simplycomm/status/1186210985612320769" TargetMode="External" /><Relationship Id="rId544" Type="http://schemas.openxmlformats.org/officeDocument/2006/relationships/hyperlink" Target="https://twitter.com/#!/peterstaal/status/1186224067852095489" TargetMode="External" /><Relationship Id="rId545" Type="http://schemas.openxmlformats.org/officeDocument/2006/relationships/hyperlink" Target="https://api.twitter.com/1.1/geo/id/01864a8a64df9dc4.json" TargetMode="External" /><Relationship Id="rId546" Type="http://schemas.openxmlformats.org/officeDocument/2006/relationships/comments" Target="../comments13.xml" /><Relationship Id="rId547" Type="http://schemas.openxmlformats.org/officeDocument/2006/relationships/vmlDrawing" Target="../drawings/vmlDrawing6.vml" /><Relationship Id="rId548" Type="http://schemas.openxmlformats.org/officeDocument/2006/relationships/table" Target="../tables/table23.xml" /><Relationship Id="rId54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ZIgC7vN0w" TargetMode="External" /><Relationship Id="rId2" Type="http://schemas.openxmlformats.org/officeDocument/2006/relationships/hyperlink" Target="http://au.linkedin.com/in/ritazonius" TargetMode="External" /><Relationship Id="rId3" Type="http://schemas.openxmlformats.org/officeDocument/2006/relationships/hyperlink" Target="https://t.co/SUrUncXo54" TargetMode="External" /><Relationship Id="rId4" Type="http://schemas.openxmlformats.org/officeDocument/2006/relationships/hyperlink" Target="https://t.co/hNjsrPQVEr" TargetMode="External" /><Relationship Id="rId5" Type="http://schemas.openxmlformats.org/officeDocument/2006/relationships/hyperlink" Target="http://www.techstrasolutions.com/" TargetMode="External" /><Relationship Id="rId6" Type="http://schemas.openxmlformats.org/officeDocument/2006/relationships/hyperlink" Target="https://t.co/eQnzBaapRA" TargetMode="External" /><Relationship Id="rId7" Type="http://schemas.openxmlformats.org/officeDocument/2006/relationships/hyperlink" Target="http://threegood.podbean.com/" TargetMode="External" /><Relationship Id="rId8" Type="http://schemas.openxmlformats.org/officeDocument/2006/relationships/hyperlink" Target="https://t.co/Y7Ca0bOAk6" TargetMode="External" /><Relationship Id="rId9" Type="http://schemas.openxmlformats.org/officeDocument/2006/relationships/hyperlink" Target="https://t.co/PC9kYoAQ8c" TargetMode="External" /><Relationship Id="rId10" Type="http://schemas.openxmlformats.org/officeDocument/2006/relationships/hyperlink" Target="https://t.co/ucF84oDrcr" TargetMode="External" /><Relationship Id="rId11" Type="http://schemas.openxmlformats.org/officeDocument/2006/relationships/hyperlink" Target="http://t.co/jqblElfw9E" TargetMode="External" /><Relationship Id="rId12" Type="http://schemas.openxmlformats.org/officeDocument/2006/relationships/hyperlink" Target="https://t.co/LMS2f0bSTo" TargetMode="External" /><Relationship Id="rId13" Type="http://schemas.openxmlformats.org/officeDocument/2006/relationships/hyperlink" Target="http://www.alanlepofsky.com/" TargetMode="External" /><Relationship Id="rId14" Type="http://schemas.openxmlformats.org/officeDocument/2006/relationships/hyperlink" Target="http://t.co/sur9v4mW2G" TargetMode="External" /><Relationship Id="rId15" Type="http://schemas.openxmlformats.org/officeDocument/2006/relationships/hyperlink" Target="https://t.co/c4bLbnq78I" TargetMode="External" /><Relationship Id="rId16" Type="http://schemas.openxmlformats.org/officeDocument/2006/relationships/hyperlink" Target="https://t.co/8LAdyOElE9" TargetMode="External" /><Relationship Id="rId17" Type="http://schemas.openxmlformats.org/officeDocument/2006/relationships/hyperlink" Target="https://jarche.com/" TargetMode="External" /><Relationship Id="rId18" Type="http://schemas.openxmlformats.org/officeDocument/2006/relationships/hyperlink" Target="https://t.co/jA998aXanF" TargetMode="External" /><Relationship Id="rId19" Type="http://schemas.openxmlformats.org/officeDocument/2006/relationships/hyperlink" Target="https://t.co/jYlXbOmmIl" TargetMode="External" /><Relationship Id="rId20" Type="http://schemas.openxmlformats.org/officeDocument/2006/relationships/hyperlink" Target="https://t.co/OmpHvQsLL8" TargetMode="External" /><Relationship Id="rId21" Type="http://schemas.openxmlformats.org/officeDocument/2006/relationships/hyperlink" Target="https://t.co/eZomiYlrXL" TargetMode="External" /><Relationship Id="rId22" Type="http://schemas.openxmlformats.org/officeDocument/2006/relationships/hyperlink" Target="http://www.deloitte.com/global" TargetMode="External" /><Relationship Id="rId23" Type="http://schemas.openxmlformats.org/officeDocument/2006/relationships/hyperlink" Target="https://de.linkedin.com/in/sebastiankolberg/de" TargetMode="External" /><Relationship Id="rId24" Type="http://schemas.openxmlformats.org/officeDocument/2006/relationships/hyperlink" Target="http://www.sloanreview.mit.edu/" TargetMode="External" /><Relationship Id="rId25" Type="http://schemas.openxmlformats.org/officeDocument/2006/relationships/hyperlink" Target="https://t.co/CDFoo8Ioff" TargetMode="External" /><Relationship Id="rId26" Type="http://schemas.openxmlformats.org/officeDocument/2006/relationships/hyperlink" Target="https://t.co/G7ClRNZ5yv" TargetMode="External" /><Relationship Id="rId27" Type="http://schemas.openxmlformats.org/officeDocument/2006/relationships/hyperlink" Target="http://t.co/uRfKuxdvvv" TargetMode="External" /><Relationship Id="rId28" Type="http://schemas.openxmlformats.org/officeDocument/2006/relationships/hyperlink" Target="https://t.co/e3xMtZ8cJj" TargetMode="External" /><Relationship Id="rId29" Type="http://schemas.openxmlformats.org/officeDocument/2006/relationships/hyperlink" Target="http://www.talentedlearning.com/" TargetMode="External" /><Relationship Id="rId30" Type="http://schemas.openxmlformats.org/officeDocument/2006/relationships/hyperlink" Target="https://t.co/XPp8tCNctb" TargetMode="External" /><Relationship Id="rId31" Type="http://schemas.openxmlformats.org/officeDocument/2006/relationships/hyperlink" Target="http://t.co/Hfk9VjxtWA" TargetMode="External" /><Relationship Id="rId32" Type="http://schemas.openxmlformats.org/officeDocument/2006/relationships/hyperlink" Target="https://t.co/INMlVpKN0W" TargetMode="External" /><Relationship Id="rId33" Type="http://schemas.openxmlformats.org/officeDocument/2006/relationships/hyperlink" Target="https://t.co/RiFLzsiqmH" TargetMode="External" /><Relationship Id="rId34" Type="http://schemas.openxmlformats.org/officeDocument/2006/relationships/hyperlink" Target="https://t.co/mNby0YfUPg" TargetMode="External" /><Relationship Id="rId35" Type="http://schemas.openxmlformats.org/officeDocument/2006/relationships/hyperlink" Target="https://blogs.icrc.org/inspired/" TargetMode="External" /><Relationship Id="rId36" Type="http://schemas.openxmlformats.org/officeDocument/2006/relationships/hyperlink" Target="http://www.linkedin.com/in/shaunslattery" TargetMode="External" /><Relationship Id="rId37" Type="http://schemas.openxmlformats.org/officeDocument/2006/relationships/hyperlink" Target="http://www.claritas-solutions.com/Home/HomeOverview?contentID=44" TargetMode="External" /><Relationship Id="rId38" Type="http://schemas.openxmlformats.org/officeDocument/2006/relationships/hyperlink" Target="https://t.co/cGVedYbgDq" TargetMode="External" /><Relationship Id="rId39" Type="http://schemas.openxmlformats.org/officeDocument/2006/relationships/hyperlink" Target="https://www.linkedin.com/in/ksorokti/" TargetMode="External" /><Relationship Id="rId40" Type="http://schemas.openxmlformats.org/officeDocument/2006/relationships/hyperlink" Target="https://smrfoundation.org/" TargetMode="External" /><Relationship Id="rId41" Type="http://schemas.openxmlformats.org/officeDocument/2006/relationships/hyperlink" Target="https://vivianfrancos.com/" TargetMode="External" /><Relationship Id="rId42" Type="http://schemas.openxmlformats.org/officeDocument/2006/relationships/hyperlink" Target="http://iconohash.com/" TargetMode="External" /><Relationship Id="rId43" Type="http://schemas.openxmlformats.org/officeDocument/2006/relationships/hyperlink" Target="https://t.co/6E6zJ2Bxsg" TargetMode="External" /><Relationship Id="rId44" Type="http://schemas.openxmlformats.org/officeDocument/2006/relationships/hyperlink" Target="https://t.co/KNyYNoa0x6" TargetMode="External" /><Relationship Id="rId45" Type="http://schemas.openxmlformats.org/officeDocument/2006/relationships/hyperlink" Target="https://t.co/adqJO08EVS" TargetMode="External" /><Relationship Id="rId46" Type="http://schemas.openxmlformats.org/officeDocument/2006/relationships/hyperlink" Target="http://t.co/BAuuCZOZDr" TargetMode="External" /><Relationship Id="rId47" Type="http://schemas.openxmlformats.org/officeDocument/2006/relationships/hyperlink" Target="https://t.co/si6Y4OlFiN" TargetMode="External" /><Relationship Id="rId48" Type="http://schemas.openxmlformats.org/officeDocument/2006/relationships/hyperlink" Target="https://t.co/fa4VtOOBfc" TargetMode="External" /><Relationship Id="rId49" Type="http://schemas.openxmlformats.org/officeDocument/2006/relationships/hyperlink" Target="https://t.co/qczVKmnHcJ" TargetMode="External" /><Relationship Id="rId50" Type="http://schemas.openxmlformats.org/officeDocument/2006/relationships/hyperlink" Target="https://t.co/IN5ujA2OAk" TargetMode="External" /><Relationship Id="rId51" Type="http://schemas.openxmlformats.org/officeDocument/2006/relationships/hyperlink" Target="https://t.co/rhw0TDkVr3" TargetMode="External" /><Relationship Id="rId52" Type="http://schemas.openxmlformats.org/officeDocument/2006/relationships/hyperlink" Target="https://t.co/IN5ujA2OAk" TargetMode="External" /><Relationship Id="rId53" Type="http://schemas.openxmlformats.org/officeDocument/2006/relationships/hyperlink" Target="https://t.co/3ceeFmbBll" TargetMode="External" /><Relationship Id="rId54" Type="http://schemas.openxmlformats.org/officeDocument/2006/relationships/hyperlink" Target="https://t.co/7D7gNdU7R3" TargetMode="External" /><Relationship Id="rId55" Type="http://schemas.openxmlformats.org/officeDocument/2006/relationships/hyperlink" Target="https://pbs.twimg.com/profile_banners/1434992078/1561530962" TargetMode="External" /><Relationship Id="rId56" Type="http://schemas.openxmlformats.org/officeDocument/2006/relationships/hyperlink" Target="https://pbs.twimg.com/profile_banners/169922611/1560342846" TargetMode="External" /><Relationship Id="rId57" Type="http://schemas.openxmlformats.org/officeDocument/2006/relationships/hyperlink" Target="https://pbs.twimg.com/profile_banners/1227487442/1537555130" TargetMode="External" /><Relationship Id="rId58" Type="http://schemas.openxmlformats.org/officeDocument/2006/relationships/hyperlink" Target="https://pbs.twimg.com/profile_banners/1608010104/1443547178" TargetMode="External" /><Relationship Id="rId59" Type="http://schemas.openxmlformats.org/officeDocument/2006/relationships/hyperlink" Target="https://pbs.twimg.com/profile_banners/43662027/1468756327" TargetMode="External" /><Relationship Id="rId60" Type="http://schemas.openxmlformats.org/officeDocument/2006/relationships/hyperlink" Target="https://pbs.twimg.com/profile_banners/110436020/1398351627" TargetMode="External" /><Relationship Id="rId61" Type="http://schemas.openxmlformats.org/officeDocument/2006/relationships/hyperlink" Target="https://pbs.twimg.com/profile_banners/83215347/1468264430" TargetMode="External" /><Relationship Id="rId62" Type="http://schemas.openxmlformats.org/officeDocument/2006/relationships/hyperlink" Target="https://pbs.twimg.com/profile_banners/61323/1504381341" TargetMode="External" /><Relationship Id="rId63" Type="http://schemas.openxmlformats.org/officeDocument/2006/relationships/hyperlink" Target="https://pbs.twimg.com/profile_banners/4471181/1449885608" TargetMode="External" /><Relationship Id="rId64" Type="http://schemas.openxmlformats.org/officeDocument/2006/relationships/hyperlink" Target="https://pbs.twimg.com/profile_banners/11461102/1565582557" TargetMode="External" /><Relationship Id="rId65" Type="http://schemas.openxmlformats.org/officeDocument/2006/relationships/hyperlink" Target="https://pbs.twimg.com/profile_banners/757990409016479744/1469555399" TargetMode="External" /><Relationship Id="rId66" Type="http://schemas.openxmlformats.org/officeDocument/2006/relationships/hyperlink" Target="https://pbs.twimg.com/profile_banners/10458822/1560367602" TargetMode="External" /><Relationship Id="rId67" Type="http://schemas.openxmlformats.org/officeDocument/2006/relationships/hyperlink" Target="https://pbs.twimg.com/profile_banners/14185733/1358655238" TargetMode="External" /><Relationship Id="rId68" Type="http://schemas.openxmlformats.org/officeDocument/2006/relationships/hyperlink" Target="https://pbs.twimg.com/profile_banners/21969011/1489183824" TargetMode="External" /><Relationship Id="rId69" Type="http://schemas.openxmlformats.org/officeDocument/2006/relationships/hyperlink" Target="https://pbs.twimg.com/profile_banners/16644993/1570200266" TargetMode="External" /><Relationship Id="rId70" Type="http://schemas.openxmlformats.org/officeDocument/2006/relationships/hyperlink" Target="https://pbs.twimg.com/profile_banners/11698322/1555430718" TargetMode="External" /><Relationship Id="rId71" Type="http://schemas.openxmlformats.org/officeDocument/2006/relationships/hyperlink" Target="https://pbs.twimg.com/profile_banners/9853212/1547589829" TargetMode="External" /><Relationship Id="rId72" Type="http://schemas.openxmlformats.org/officeDocument/2006/relationships/hyperlink" Target="https://pbs.twimg.com/profile_banners/72982024/1559318584" TargetMode="External" /><Relationship Id="rId73" Type="http://schemas.openxmlformats.org/officeDocument/2006/relationships/hyperlink" Target="https://pbs.twimg.com/profile_banners/747867955292078080/1568045260" TargetMode="External" /><Relationship Id="rId74" Type="http://schemas.openxmlformats.org/officeDocument/2006/relationships/hyperlink" Target="https://pbs.twimg.com/profile_banners/80351430/1560631090" TargetMode="External" /><Relationship Id="rId75" Type="http://schemas.openxmlformats.org/officeDocument/2006/relationships/hyperlink" Target="https://pbs.twimg.com/profile_banners/8457092/1567094581" TargetMode="External" /><Relationship Id="rId76" Type="http://schemas.openxmlformats.org/officeDocument/2006/relationships/hyperlink" Target="https://pbs.twimg.com/profile_banners/327238607/1569782454" TargetMode="External" /><Relationship Id="rId77" Type="http://schemas.openxmlformats.org/officeDocument/2006/relationships/hyperlink" Target="https://pbs.twimg.com/profile_banners/15692087/1571142694" TargetMode="External" /><Relationship Id="rId78" Type="http://schemas.openxmlformats.org/officeDocument/2006/relationships/hyperlink" Target="https://pbs.twimg.com/profile_banners/2466102318/1398900296" TargetMode="External" /><Relationship Id="rId79" Type="http://schemas.openxmlformats.org/officeDocument/2006/relationships/hyperlink" Target="https://pbs.twimg.com/profile_banners/1184393513380859904/1571217223" TargetMode="External" /><Relationship Id="rId80" Type="http://schemas.openxmlformats.org/officeDocument/2006/relationships/hyperlink" Target="https://pbs.twimg.com/profile_banners/731489975909355521/1565275367" TargetMode="External" /><Relationship Id="rId81" Type="http://schemas.openxmlformats.org/officeDocument/2006/relationships/hyperlink" Target="https://pbs.twimg.com/profile_banners/2367919621/1518043263" TargetMode="External" /><Relationship Id="rId82" Type="http://schemas.openxmlformats.org/officeDocument/2006/relationships/hyperlink" Target="https://pbs.twimg.com/profile_banners/808456754883416064/1481586666" TargetMode="External" /><Relationship Id="rId83" Type="http://schemas.openxmlformats.org/officeDocument/2006/relationships/hyperlink" Target="https://pbs.twimg.com/profile_banners/2327740840/1394885062" TargetMode="External" /><Relationship Id="rId84" Type="http://schemas.openxmlformats.org/officeDocument/2006/relationships/hyperlink" Target="https://pbs.twimg.com/profile_banners/2295726283/1558325103" TargetMode="External" /><Relationship Id="rId85" Type="http://schemas.openxmlformats.org/officeDocument/2006/relationships/hyperlink" Target="https://pbs.twimg.com/profile_banners/84590845/1538090778" TargetMode="External" /><Relationship Id="rId86" Type="http://schemas.openxmlformats.org/officeDocument/2006/relationships/hyperlink" Target="https://pbs.twimg.com/profile_banners/21110060/1354839152" TargetMode="External" /><Relationship Id="rId87" Type="http://schemas.openxmlformats.org/officeDocument/2006/relationships/hyperlink" Target="https://pbs.twimg.com/profile_banners/30864653/1539362165" TargetMode="External" /><Relationship Id="rId88" Type="http://schemas.openxmlformats.org/officeDocument/2006/relationships/hyperlink" Target="https://pbs.twimg.com/profile_banners/21363868/1447266902" TargetMode="External" /><Relationship Id="rId89" Type="http://schemas.openxmlformats.org/officeDocument/2006/relationships/hyperlink" Target="https://pbs.twimg.com/profile_banners/15307206/1570172829" TargetMode="External" /><Relationship Id="rId90" Type="http://schemas.openxmlformats.org/officeDocument/2006/relationships/hyperlink" Target="https://pbs.twimg.com/profile_banners/6419372/1503346611" TargetMode="External" /><Relationship Id="rId91" Type="http://schemas.openxmlformats.org/officeDocument/2006/relationships/hyperlink" Target="https://pbs.twimg.com/profile_banners/3743621/1546095477" TargetMode="External" /><Relationship Id="rId92" Type="http://schemas.openxmlformats.org/officeDocument/2006/relationships/hyperlink" Target="https://pbs.twimg.com/profile_banners/588400012/1475042353" TargetMode="External" /><Relationship Id="rId93" Type="http://schemas.openxmlformats.org/officeDocument/2006/relationships/hyperlink" Target="https://pbs.twimg.com/profile_banners/3822506009/1444221647" TargetMode="External" /><Relationship Id="rId94" Type="http://schemas.openxmlformats.org/officeDocument/2006/relationships/hyperlink" Target="https://pbs.twimg.com/profile_banners/15239217/1537315422" TargetMode="External" /><Relationship Id="rId95" Type="http://schemas.openxmlformats.org/officeDocument/2006/relationships/hyperlink" Target="https://pbs.twimg.com/profile_banners/46653048/1500989069" TargetMode="External" /><Relationship Id="rId96" Type="http://schemas.openxmlformats.org/officeDocument/2006/relationships/hyperlink" Target="https://pbs.twimg.com/profile_banners/751054209345347585/1492513423" TargetMode="External" /><Relationship Id="rId97" Type="http://schemas.openxmlformats.org/officeDocument/2006/relationships/hyperlink" Target="https://pbs.twimg.com/profile_banners/51319116/1563740930" TargetMode="External" /><Relationship Id="rId98" Type="http://schemas.openxmlformats.org/officeDocument/2006/relationships/hyperlink" Target="https://pbs.twimg.com/profile_banners/87606674/1405285356" TargetMode="External" /><Relationship Id="rId99" Type="http://schemas.openxmlformats.org/officeDocument/2006/relationships/hyperlink" Target="https://pbs.twimg.com/profile_banners/76935934/1571052477" TargetMode="External" /><Relationship Id="rId100" Type="http://schemas.openxmlformats.org/officeDocument/2006/relationships/hyperlink" Target="https://pbs.twimg.com/profile_banners/807285197200879616/1490992098" TargetMode="External" /><Relationship Id="rId101" Type="http://schemas.openxmlformats.org/officeDocument/2006/relationships/hyperlink" Target="https://pbs.twimg.com/profile_banners/1022935783404126208/1539387833" TargetMode="External" /><Relationship Id="rId102" Type="http://schemas.openxmlformats.org/officeDocument/2006/relationships/hyperlink" Target="https://pbs.twimg.com/profile_banners/199256987/1503661400" TargetMode="External" /><Relationship Id="rId103" Type="http://schemas.openxmlformats.org/officeDocument/2006/relationships/hyperlink" Target="https://pbs.twimg.com/profile_banners/817461289081409536/1496693898" TargetMode="External" /><Relationship Id="rId104" Type="http://schemas.openxmlformats.org/officeDocument/2006/relationships/hyperlink" Target="https://pbs.twimg.com/profile_banners/16049723/1449166119" TargetMode="External" /><Relationship Id="rId105" Type="http://schemas.openxmlformats.org/officeDocument/2006/relationships/hyperlink" Target="https://pbs.twimg.com/profile_banners/4439270533/1556054682" TargetMode="External" /><Relationship Id="rId106" Type="http://schemas.openxmlformats.org/officeDocument/2006/relationships/hyperlink" Target="https://pbs.twimg.com/profile_banners/1197315655/1511776425" TargetMode="External" /><Relationship Id="rId107" Type="http://schemas.openxmlformats.org/officeDocument/2006/relationships/hyperlink" Target="https://pbs.twimg.com/profile_banners/4493195241/1450216759" TargetMode="External" /><Relationship Id="rId108" Type="http://schemas.openxmlformats.org/officeDocument/2006/relationships/hyperlink" Target="https://pbs.twimg.com/profile_banners/100474303/1561986962" TargetMode="External" /><Relationship Id="rId109" Type="http://schemas.openxmlformats.org/officeDocument/2006/relationships/hyperlink" Target="https://pbs.twimg.com/profile_banners/23085995/1493799727" TargetMode="External" /><Relationship Id="rId110" Type="http://schemas.openxmlformats.org/officeDocument/2006/relationships/hyperlink" Target="https://pbs.twimg.com/profile_banners/165254467/1398636282" TargetMode="External" /><Relationship Id="rId111" Type="http://schemas.openxmlformats.org/officeDocument/2006/relationships/hyperlink" Target="https://pbs.twimg.com/profile_banners/22497779/1568200826" TargetMode="External" /><Relationship Id="rId112" Type="http://schemas.openxmlformats.org/officeDocument/2006/relationships/hyperlink" Target="https://pbs.twimg.com/profile_banners/157627819/1445770507"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6/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3/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3/bg.gif"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3/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5/bg.gif" TargetMode="External" /><Relationship Id="rId150" Type="http://schemas.openxmlformats.org/officeDocument/2006/relationships/hyperlink" Target="http://abs.twimg.com/images/themes/theme18/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3/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9/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9/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6/bg.gif" TargetMode="External" /><Relationship Id="rId170" Type="http://schemas.openxmlformats.org/officeDocument/2006/relationships/hyperlink" Target="http://pbs.twimg.com/profile_images/1134266047/E123_normal.jpg" TargetMode="External" /><Relationship Id="rId171" Type="http://schemas.openxmlformats.org/officeDocument/2006/relationships/hyperlink" Target="http://pbs.twimg.com/profile_images/1081338501507891200/HyPlnXDi_normal.jpg" TargetMode="External" /><Relationship Id="rId172" Type="http://schemas.openxmlformats.org/officeDocument/2006/relationships/hyperlink" Target="http://pbs.twimg.com/profile_images/989588220345106432/LJSFf4dE_normal.jpg" TargetMode="External" /><Relationship Id="rId173" Type="http://schemas.openxmlformats.org/officeDocument/2006/relationships/hyperlink" Target="http://pbs.twimg.com/profile_images/1138473610513977344/ZziVrnr6_normal.png" TargetMode="External" /><Relationship Id="rId174" Type="http://schemas.openxmlformats.org/officeDocument/2006/relationships/hyperlink" Target="http://pbs.twimg.com/profile_images/844273943469080576/5L5Czks-_normal.jpg" TargetMode="External" /><Relationship Id="rId175" Type="http://schemas.openxmlformats.org/officeDocument/2006/relationships/hyperlink" Target="http://pbs.twimg.com/profile_images/648941293436059648/uQRNsx3e_normal.png" TargetMode="External" /><Relationship Id="rId176" Type="http://schemas.openxmlformats.org/officeDocument/2006/relationships/hyperlink" Target="http://pbs.twimg.com/profile_images/1126469294387335168/JJ8JEC-t_normal.png" TargetMode="External" /><Relationship Id="rId177" Type="http://schemas.openxmlformats.org/officeDocument/2006/relationships/hyperlink" Target="http://pbs.twimg.com/profile_images/672411689485144064/GkMlclmx_normal.jpg" TargetMode="External" /><Relationship Id="rId178" Type="http://schemas.openxmlformats.org/officeDocument/2006/relationships/hyperlink" Target="http://pbs.twimg.com/profile_images/1899733959/L_D_Logo_2_normal.jpg" TargetMode="External" /><Relationship Id="rId179" Type="http://schemas.openxmlformats.org/officeDocument/2006/relationships/hyperlink" Target="http://pbs.twimg.com/profile_images/1149054290566230016/l1pimSHA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659130371779465216/yP1bYl9b_normal.png" TargetMode="External" /><Relationship Id="rId182" Type="http://schemas.openxmlformats.org/officeDocument/2006/relationships/hyperlink" Target="http://pbs.twimg.com/profile_images/1076359437479100417/MaZv7LhA_normal.jpg" TargetMode="External" /><Relationship Id="rId183" Type="http://schemas.openxmlformats.org/officeDocument/2006/relationships/hyperlink" Target="http://pbs.twimg.com/profile_images/574401738196680704/Rrrt4Re9_normal.jpeg" TargetMode="External" /><Relationship Id="rId184" Type="http://schemas.openxmlformats.org/officeDocument/2006/relationships/hyperlink" Target="http://pbs.twimg.com/profile_images/757996704670978048/MMdyRmwv_normal.jpg" TargetMode="External" /><Relationship Id="rId185" Type="http://schemas.openxmlformats.org/officeDocument/2006/relationships/hyperlink" Target="http://pbs.twimg.com/profile_images/1095785814489997319/oB0tLKv8_normal.png" TargetMode="External" /><Relationship Id="rId186" Type="http://schemas.openxmlformats.org/officeDocument/2006/relationships/hyperlink" Target="http://pbs.twimg.com/profile_images/1449215397/scott-avatar_normal.jpg" TargetMode="External" /><Relationship Id="rId187" Type="http://schemas.openxmlformats.org/officeDocument/2006/relationships/hyperlink" Target="http://pbs.twimg.com/profile_images/1151970563080052737/SHxLs4mD_normal.jpg" TargetMode="External" /><Relationship Id="rId188" Type="http://schemas.openxmlformats.org/officeDocument/2006/relationships/hyperlink" Target="http://pbs.twimg.com/profile_images/1017547076131885057/RSedct3B_normal.jpg" TargetMode="External" /><Relationship Id="rId189" Type="http://schemas.openxmlformats.org/officeDocument/2006/relationships/hyperlink" Target="http://pbs.twimg.com/profile_images/852854320600985600/l94FQVBp_normal.png" TargetMode="External" /><Relationship Id="rId190" Type="http://schemas.openxmlformats.org/officeDocument/2006/relationships/hyperlink" Target="http://pbs.twimg.com/profile_images/823546547451228161/TREK2P9E_normal.jpg" TargetMode="External" /><Relationship Id="rId191" Type="http://schemas.openxmlformats.org/officeDocument/2006/relationships/hyperlink" Target="http://pbs.twimg.com/profile_images/725086769121775617/x69C43cc_normal.jpg" TargetMode="External" /><Relationship Id="rId192" Type="http://schemas.openxmlformats.org/officeDocument/2006/relationships/hyperlink" Target="http://pbs.twimg.com/profile_images/1050070831605272576/HfeiBy-D_normal.jpg" TargetMode="External" /><Relationship Id="rId193" Type="http://schemas.openxmlformats.org/officeDocument/2006/relationships/hyperlink" Target="http://pbs.twimg.com/profile_images/747870602342596608/ggm5-Vzx_normal.jpg" TargetMode="External" /><Relationship Id="rId194" Type="http://schemas.openxmlformats.org/officeDocument/2006/relationships/hyperlink" Target="http://pbs.twimg.com/profile_images/1174811571681464320/I686qIHR_normal.jpg" TargetMode="External" /><Relationship Id="rId195" Type="http://schemas.openxmlformats.org/officeDocument/2006/relationships/hyperlink" Target="http://pbs.twimg.com/profile_images/1145702050921144321/YNTN3TsO_normal.png" TargetMode="External" /><Relationship Id="rId196" Type="http://schemas.openxmlformats.org/officeDocument/2006/relationships/hyperlink" Target="http://pbs.twimg.com/profile_images/1176838971533463552/N6o5dzin_normal.jpg" TargetMode="External" /><Relationship Id="rId197" Type="http://schemas.openxmlformats.org/officeDocument/2006/relationships/hyperlink" Target="http://pbs.twimg.com/profile_images/3452689563/ffb59d35c9e15d02f28df0fff6ef8c72_normal.png" TargetMode="External" /><Relationship Id="rId198" Type="http://schemas.openxmlformats.org/officeDocument/2006/relationships/hyperlink" Target="http://pbs.twimg.com/profile_images/460410643179245569/O6G2kJGT_normal.jpeg" TargetMode="External" /><Relationship Id="rId199" Type="http://schemas.openxmlformats.org/officeDocument/2006/relationships/hyperlink" Target="http://pbs.twimg.com/profile_images/1184397001716391937/ylWjAJCo_normal.jpg" TargetMode="External" /><Relationship Id="rId200" Type="http://schemas.openxmlformats.org/officeDocument/2006/relationships/hyperlink" Target="http://pbs.twimg.com/profile_images/1182589235850858501/ADCsVomE_normal.jpg" TargetMode="External" /><Relationship Id="rId201" Type="http://schemas.openxmlformats.org/officeDocument/2006/relationships/hyperlink" Target="http://pbs.twimg.com/profile_images/877670345657860097/Q4UFgzpn_normal.jpg" TargetMode="External" /><Relationship Id="rId202" Type="http://schemas.openxmlformats.org/officeDocument/2006/relationships/hyperlink" Target="http://pbs.twimg.com/profile_images/791740843723894784/AC8WRmoZ_normal.jpg" TargetMode="External" /><Relationship Id="rId203" Type="http://schemas.openxmlformats.org/officeDocument/2006/relationships/hyperlink" Target="http://pbs.twimg.com/profile_images/808457701860601856/GkTiF9ek_normal.jpg" TargetMode="External" /><Relationship Id="rId204" Type="http://schemas.openxmlformats.org/officeDocument/2006/relationships/hyperlink" Target="http://pbs.twimg.com/profile_images/821091469561917441/v2h9cL4a_normal.jpg" TargetMode="External" /><Relationship Id="rId205" Type="http://schemas.openxmlformats.org/officeDocument/2006/relationships/hyperlink" Target="http://pbs.twimg.com/profile_images/1128886130697314305/hfLc9PR9_normal.jpg" TargetMode="External" /><Relationship Id="rId206" Type="http://schemas.openxmlformats.org/officeDocument/2006/relationships/hyperlink" Target="http://pbs.twimg.com/profile_images/1045455833646039041/_0fE8_c5_normal.jpg" TargetMode="External" /><Relationship Id="rId207" Type="http://schemas.openxmlformats.org/officeDocument/2006/relationships/hyperlink" Target="http://pbs.twimg.com/profile_images/492962854979395584/Hd8rp_en_normal.jpeg" TargetMode="External" /><Relationship Id="rId208" Type="http://schemas.openxmlformats.org/officeDocument/2006/relationships/hyperlink" Target="http://pbs.twimg.com/profile_images/137276315/Logo_Square_normal.jpg" TargetMode="External" /><Relationship Id="rId209" Type="http://schemas.openxmlformats.org/officeDocument/2006/relationships/hyperlink" Target="http://pbs.twimg.com/profile_images/1175497411239845888/YnIUidd8_normal.jpg" TargetMode="External" /><Relationship Id="rId210" Type="http://schemas.openxmlformats.org/officeDocument/2006/relationships/hyperlink" Target="http://pbs.twimg.com/profile_images/1180016483969228800/8lJr4sVp_normal.jpg" TargetMode="External" /><Relationship Id="rId211" Type="http://schemas.openxmlformats.org/officeDocument/2006/relationships/hyperlink" Target="http://pbs.twimg.com/profile_images/1121065862520279041/0gGa0BuF_normal.jpg" TargetMode="External" /><Relationship Id="rId212" Type="http://schemas.openxmlformats.org/officeDocument/2006/relationships/hyperlink" Target="http://pbs.twimg.com/profile_images/955579372961873920/kXWQh-RW_normal.jpg" TargetMode="External" /><Relationship Id="rId213" Type="http://schemas.openxmlformats.org/officeDocument/2006/relationships/hyperlink" Target="http://pbs.twimg.com/profile_images/3644185273/c329f1118e127e55255dac20fead4a5b_normal.jpeg" TargetMode="External" /><Relationship Id="rId214" Type="http://schemas.openxmlformats.org/officeDocument/2006/relationships/hyperlink" Target="http://pbs.twimg.com/profile_images/887301015107710976/JjO4Zgs4_normal.jpg" TargetMode="External" /><Relationship Id="rId215" Type="http://schemas.openxmlformats.org/officeDocument/2006/relationships/hyperlink" Target="http://pbs.twimg.com/profile_images/1181206687111372801/oilZlnXk_normal.jpg" TargetMode="External" /><Relationship Id="rId216" Type="http://schemas.openxmlformats.org/officeDocument/2006/relationships/hyperlink" Target="http://pbs.twimg.com/profile_images/889842655231959040/yUI1uBHx_normal.jpg" TargetMode="External" /><Relationship Id="rId217" Type="http://schemas.openxmlformats.org/officeDocument/2006/relationships/hyperlink" Target="http://pbs.twimg.com/profile_images/785528530000023552/H9S7xkSU_normal.jpg" TargetMode="External" /><Relationship Id="rId218" Type="http://schemas.openxmlformats.org/officeDocument/2006/relationships/hyperlink" Target="http://pbs.twimg.com/profile_images/1082011274635030528/r7Jq-dlj_normal.jpg" TargetMode="External" /><Relationship Id="rId219" Type="http://schemas.openxmlformats.org/officeDocument/2006/relationships/hyperlink" Target="http://pbs.twimg.com/profile_images/849132774661308416/pa2Uplq1_normal.jpg" TargetMode="External" /><Relationship Id="rId220" Type="http://schemas.openxmlformats.org/officeDocument/2006/relationships/hyperlink" Target="http://pbs.twimg.com/profile_images/1184702192336490499/xiuYhert_normal.jpg" TargetMode="External" /><Relationship Id="rId221" Type="http://schemas.openxmlformats.org/officeDocument/2006/relationships/hyperlink" Target="http://pbs.twimg.com/profile_images/808383733468430336/XvlWPew-_normal.jpg" TargetMode="External" /><Relationship Id="rId222" Type="http://schemas.openxmlformats.org/officeDocument/2006/relationships/hyperlink" Target="http://pbs.twimg.com/profile_images/1022958968841195520/R8ahjyV5_normal.jpg" TargetMode="External" /><Relationship Id="rId223" Type="http://schemas.openxmlformats.org/officeDocument/2006/relationships/hyperlink" Target="http://pbs.twimg.com/profile_images/1094388845263519745/_FHcG_-x_normal.jpg" TargetMode="External" /><Relationship Id="rId224" Type="http://schemas.openxmlformats.org/officeDocument/2006/relationships/hyperlink" Target="http://pbs.twimg.com/profile_images/1128330992328921090/nVNqd5QP_normal.png" TargetMode="External" /><Relationship Id="rId225" Type="http://schemas.openxmlformats.org/officeDocument/2006/relationships/hyperlink" Target="http://pbs.twimg.com/profile_images/1130908504875683840/J8G5k0df_normal.png" TargetMode="External" /><Relationship Id="rId226" Type="http://schemas.openxmlformats.org/officeDocument/2006/relationships/hyperlink" Target="http://pbs.twimg.com/profile_images/925907541522911237/XTsze1Br_normal.jpg" TargetMode="External" /><Relationship Id="rId227" Type="http://schemas.openxmlformats.org/officeDocument/2006/relationships/hyperlink" Target="http://pbs.twimg.com/profile_images/932948713236041728/ypz-uuu-_normal.jpg" TargetMode="External" /><Relationship Id="rId228" Type="http://schemas.openxmlformats.org/officeDocument/2006/relationships/hyperlink" Target="http://pbs.twimg.com/profile_images/1115332193818161154/D50o007f_normal.jpg" TargetMode="External" /><Relationship Id="rId229" Type="http://schemas.openxmlformats.org/officeDocument/2006/relationships/hyperlink" Target="http://pbs.twimg.com/profile_images/466500761359503360/tz9q3b2J_normal.jpeg" TargetMode="External" /><Relationship Id="rId230" Type="http://schemas.openxmlformats.org/officeDocument/2006/relationships/hyperlink" Target="http://pbs.twimg.com/profile_images/1002472549773709312/B_17xohH_normal.jpg" TargetMode="External" /><Relationship Id="rId231" Type="http://schemas.openxmlformats.org/officeDocument/2006/relationships/hyperlink" Target="http://pbs.twimg.com/profile_images/1043406771107385345/6eOi0CAb_normal.jpg" TargetMode="External" /><Relationship Id="rId232" Type="http://schemas.openxmlformats.org/officeDocument/2006/relationships/hyperlink" Target="http://pbs.twimg.com/profile_images/972062363976458240/QDoIUGlf_normal.jpg" TargetMode="External" /><Relationship Id="rId233" Type="http://schemas.openxmlformats.org/officeDocument/2006/relationships/hyperlink" Target="http://pbs.twimg.com/profile_images/3119861225/5ad23eba8b7647403ee993ea81abc67e_normal.jpeg" TargetMode="External" /><Relationship Id="rId234" Type="http://schemas.openxmlformats.org/officeDocument/2006/relationships/hyperlink" Target="https://twitter.com/muhawia" TargetMode="External" /><Relationship Id="rId235" Type="http://schemas.openxmlformats.org/officeDocument/2006/relationships/hyperlink" Target="https://twitter.com/ritazonius" TargetMode="External" /><Relationship Id="rId236" Type="http://schemas.openxmlformats.org/officeDocument/2006/relationships/hyperlink" Target="https://twitter.com/jennifercreinin" TargetMode="External" /><Relationship Id="rId237" Type="http://schemas.openxmlformats.org/officeDocument/2006/relationships/hyperlink" Target="https://twitter.com/wakelet" TargetMode="External" /><Relationship Id="rId238" Type="http://schemas.openxmlformats.org/officeDocument/2006/relationships/hyperlink" Target="https://twitter.com/sharonlinapearc" TargetMode="External" /><Relationship Id="rId239" Type="http://schemas.openxmlformats.org/officeDocument/2006/relationships/hyperlink" Target="https://twitter.com/esnchat" TargetMode="External" /><Relationship Id="rId240" Type="http://schemas.openxmlformats.org/officeDocument/2006/relationships/hyperlink" Target="https://twitter.com/stefboettcher" TargetMode="External" /><Relationship Id="rId241" Type="http://schemas.openxmlformats.org/officeDocument/2006/relationships/hyperlink" Target="https://twitter.com/jhonig1" TargetMode="External" /><Relationship Id="rId242" Type="http://schemas.openxmlformats.org/officeDocument/2006/relationships/hyperlink" Target="https://twitter.com/lndconnect" TargetMode="External" /><Relationship Id="rId243" Type="http://schemas.openxmlformats.org/officeDocument/2006/relationships/hyperlink" Target="https://twitter.com/sukhpabial" TargetMode="External" /><Relationship Id="rId244" Type="http://schemas.openxmlformats.org/officeDocument/2006/relationships/hyperlink" Target="https://twitter.com/srjf" TargetMode="External" /><Relationship Id="rId245" Type="http://schemas.openxmlformats.org/officeDocument/2006/relationships/hyperlink" Target="https://twitter.com/fabrider" TargetMode="External" /><Relationship Id="rId246" Type="http://schemas.openxmlformats.org/officeDocument/2006/relationships/hyperlink" Target="https://twitter.com/jamileh" TargetMode="External" /><Relationship Id="rId247" Type="http://schemas.openxmlformats.org/officeDocument/2006/relationships/hyperlink" Target="https://twitter.com/wvosch1" TargetMode="External" /><Relationship Id="rId248" Type="http://schemas.openxmlformats.org/officeDocument/2006/relationships/hyperlink" Target="https://twitter.com/pleonardi1" TargetMode="External" /><Relationship Id="rId249" Type="http://schemas.openxmlformats.org/officeDocument/2006/relationships/hyperlink" Target="https://twitter.com/alanlepo" TargetMode="External" /><Relationship Id="rId250" Type="http://schemas.openxmlformats.org/officeDocument/2006/relationships/hyperlink" Target="https://twitter.com/scottmoore" TargetMode="External" /><Relationship Id="rId251" Type="http://schemas.openxmlformats.org/officeDocument/2006/relationships/hyperlink" Target="https://twitter.com/jeffmerrell" TargetMode="External" /><Relationship Id="rId252" Type="http://schemas.openxmlformats.org/officeDocument/2006/relationships/hyperlink" Target="https://twitter.com/ericakuhl" TargetMode="External" /><Relationship Id="rId253" Type="http://schemas.openxmlformats.org/officeDocument/2006/relationships/hyperlink" Target="https://twitter.com/hjarche" TargetMode="External" /><Relationship Id="rId254" Type="http://schemas.openxmlformats.org/officeDocument/2006/relationships/hyperlink" Target="https://twitter.com/rhappe" TargetMode="External" /><Relationship Id="rId255" Type="http://schemas.openxmlformats.org/officeDocument/2006/relationships/hyperlink" Target="https://twitter.com/danieldekay" TargetMode="External" /><Relationship Id="rId256" Type="http://schemas.openxmlformats.org/officeDocument/2006/relationships/hyperlink" Target="https://twitter.com/gapingvoid" TargetMode="External" /><Relationship Id="rId257" Type="http://schemas.openxmlformats.org/officeDocument/2006/relationships/hyperlink" Target="https://twitter.com/valuesday" TargetMode="External" /><Relationship Id="rId258" Type="http://schemas.openxmlformats.org/officeDocument/2006/relationships/hyperlink" Target="https://twitter.com/rainerbartl" TargetMode="External" /><Relationship Id="rId259" Type="http://schemas.openxmlformats.org/officeDocument/2006/relationships/hyperlink" Target="https://twitter.com/deloitte" TargetMode="External" /><Relationship Id="rId260" Type="http://schemas.openxmlformats.org/officeDocument/2006/relationships/hyperlink" Target="https://twitter.com/kolseb" TargetMode="External" /><Relationship Id="rId261" Type="http://schemas.openxmlformats.org/officeDocument/2006/relationships/hyperlink" Target="https://twitter.com/mitsmr" TargetMode="External" /><Relationship Id="rId262" Type="http://schemas.openxmlformats.org/officeDocument/2006/relationships/hyperlink" Target="https://twitter.com/joellegirton" TargetMode="External" /><Relationship Id="rId263" Type="http://schemas.openxmlformats.org/officeDocument/2006/relationships/hyperlink" Target="https://twitter.com/ferdina86443258" TargetMode="External" /><Relationship Id="rId264" Type="http://schemas.openxmlformats.org/officeDocument/2006/relationships/hyperlink" Target="https://twitter.com/balanceroman" TargetMode="External" /><Relationship Id="rId265" Type="http://schemas.openxmlformats.org/officeDocument/2006/relationships/hyperlink" Target="https://twitter.com/talentedlearn" TargetMode="External" /><Relationship Id="rId266" Type="http://schemas.openxmlformats.org/officeDocument/2006/relationships/hyperlink" Target="https://twitter.com/dennis_pearce" TargetMode="External" /><Relationship Id="rId267" Type="http://schemas.openxmlformats.org/officeDocument/2006/relationships/hyperlink" Target="https://twitter.com/techstrasolns" TargetMode="External" /><Relationship Id="rId268" Type="http://schemas.openxmlformats.org/officeDocument/2006/relationships/hyperlink" Target="https://twitter.com/ahschlueter" TargetMode="External" /><Relationship Id="rId269" Type="http://schemas.openxmlformats.org/officeDocument/2006/relationships/hyperlink" Target="https://twitter.com/collabital" TargetMode="External" /><Relationship Id="rId270" Type="http://schemas.openxmlformats.org/officeDocument/2006/relationships/hyperlink" Target="https://twitter.com/johnleh" TargetMode="External" /><Relationship Id="rId271" Type="http://schemas.openxmlformats.org/officeDocument/2006/relationships/hyperlink" Target="https://twitter.com/kkruse" TargetMode="External" /><Relationship Id="rId272" Type="http://schemas.openxmlformats.org/officeDocument/2006/relationships/hyperlink" Target="https://twitter.com/thecr" TargetMode="External" /><Relationship Id="rId273" Type="http://schemas.openxmlformats.org/officeDocument/2006/relationships/hyperlink" Target="https://twitter.com/jeffkross" TargetMode="External" /><Relationship Id="rId274" Type="http://schemas.openxmlformats.org/officeDocument/2006/relationships/hyperlink" Target="https://twitter.com/andikopp2" TargetMode="External" /><Relationship Id="rId275" Type="http://schemas.openxmlformats.org/officeDocument/2006/relationships/hyperlink" Target="https://twitter.com/lorilea" TargetMode="External" /><Relationship Id="rId276" Type="http://schemas.openxmlformats.org/officeDocument/2006/relationships/hyperlink" Target="https://twitter.com/erich13" TargetMode="External" /><Relationship Id="rId277" Type="http://schemas.openxmlformats.org/officeDocument/2006/relationships/hyperlink" Target="https://twitter.com/socialnetweaver" TargetMode="External" /><Relationship Id="rId278" Type="http://schemas.openxmlformats.org/officeDocument/2006/relationships/hyperlink" Target="https://twitter.com/icrc_innovation" TargetMode="External" /><Relationship Id="rId279" Type="http://schemas.openxmlformats.org/officeDocument/2006/relationships/hyperlink" Target="https://twitter.com/slatts" TargetMode="External" /><Relationship Id="rId280" Type="http://schemas.openxmlformats.org/officeDocument/2006/relationships/hyperlink" Target="https://twitter.com/claritassol" TargetMode="External" /><Relationship Id="rId281" Type="http://schemas.openxmlformats.org/officeDocument/2006/relationships/hyperlink" Target="https://twitter.com/workplacebyfb" TargetMode="External" /><Relationship Id="rId282" Type="http://schemas.openxmlformats.org/officeDocument/2006/relationships/hyperlink" Target="https://twitter.com/sorokti" TargetMode="External" /><Relationship Id="rId283" Type="http://schemas.openxmlformats.org/officeDocument/2006/relationships/hyperlink" Target="https://twitter.com/nodexl" TargetMode="External" /><Relationship Id="rId284" Type="http://schemas.openxmlformats.org/officeDocument/2006/relationships/hyperlink" Target="https://twitter.com/vivianfrancos" TargetMode="External" /><Relationship Id="rId285" Type="http://schemas.openxmlformats.org/officeDocument/2006/relationships/hyperlink" Target="https://twitter.com/iconohash" TargetMode="External" /><Relationship Id="rId286" Type="http://schemas.openxmlformats.org/officeDocument/2006/relationships/hyperlink" Target="https://twitter.com/cmgrchi" TargetMode="External" /><Relationship Id="rId287" Type="http://schemas.openxmlformats.org/officeDocument/2006/relationships/hyperlink" Target="https://twitter.com/_rebeccajackson" TargetMode="External" /><Relationship Id="rId288" Type="http://schemas.openxmlformats.org/officeDocument/2006/relationships/hyperlink" Target="https://twitter.com/microsoftteams" TargetMode="External" /><Relationship Id="rId289" Type="http://schemas.openxmlformats.org/officeDocument/2006/relationships/hyperlink" Target="https://twitter.com/yammer" TargetMode="External" /><Relationship Id="rId290" Type="http://schemas.openxmlformats.org/officeDocument/2006/relationships/hyperlink" Target="https://twitter.com/swoopanalytics" TargetMode="External" /><Relationship Id="rId291" Type="http://schemas.openxmlformats.org/officeDocument/2006/relationships/hyperlink" Target="https://twitter.com/cronycle" TargetMode="External" /><Relationship Id="rId292" Type="http://schemas.openxmlformats.org/officeDocument/2006/relationships/hyperlink" Target="https://twitter.com/tomorrowspope" TargetMode="External" /><Relationship Id="rId293" Type="http://schemas.openxmlformats.org/officeDocument/2006/relationships/hyperlink" Target="https://twitter.com/nfgoetz" TargetMode="External" /><Relationship Id="rId294" Type="http://schemas.openxmlformats.org/officeDocument/2006/relationships/hyperlink" Target="https://twitter.com/nestle" TargetMode="External" /><Relationship Id="rId295" Type="http://schemas.openxmlformats.org/officeDocument/2006/relationships/hyperlink" Target="https://twitter.com/caikjaer" TargetMode="External" /><Relationship Id="rId296" Type="http://schemas.openxmlformats.org/officeDocument/2006/relationships/hyperlink" Target="https://twitter.com/simplycomm" TargetMode="External" /><Relationship Id="rId297" Type="http://schemas.openxmlformats.org/officeDocument/2006/relationships/hyperlink" Target="https://twitter.com/peterstaal" TargetMode="External" /><Relationship Id="rId298" Type="http://schemas.openxmlformats.org/officeDocument/2006/relationships/comments" Target="../comments2.xml" /><Relationship Id="rId299" Type="http://schemas.openxmlformats.org/officeDocument/2006/relationships/vmlDrawing" Target="../drawings/vmlDrawing2.vml" /><Relationship Id="rId300" Type="http://schemas.openxmlformats.org/officeDocument/2006/relationships/table" Target="../tables/table2.xml" /><Relationship Id="rId3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jeffrossblog.com/2015/09/28/want-an-esn-playbook-here-is-ours/" TargetMode="External" /><Relationship Id="rId2" Type="http://schemas.openxmlformats.org/officeDocument/2006/relationships/hyperlink" Target="https://wakelet.com/wake/b0d3683d-c7b6-4e6c-a3d0-70c02905ed6d" TargetMode="External" /><Relationship Id="rId3" Type="http://schemas.openxmlformats.org/officeDocument/2006/relationships/hyperlink" Target="https://twitter.com/ESNchat/status/1183706489531187200" TargetMode="External" /><Relationship Id="rId4" Type="http://schemas.openxmlformats.org/officeDocument/2006/relationships/hyperlink" Target="https://wakelet.com/wake/36d1dfe4-b885-4478-bf6f-5e0ff875c4c8" TargetMode="External" /><Relationship Id="rId5" Type="http://schemas.openxmlformats.org/officeDocument/2006/relationships/hyperlink" Target="https://twitter.com/ESNchat/status/1182360899287502849" TargetMode="External" /><Relationship Id="rId6" Type="http://schemas.openxmlformats.org/officeDocument/2006/relationships/hyperlink" Target="https://twitter.com/ESNchat/status/1182358634329587712" TargetMode="External" /><Relationship Id="rId7" Type="http://schemas.openxmlformats.org/officeDocument/2006/relationships/hyperlink" Target="http://www.pewinternet.org/2014/02/20/mapping-twitter-topic-networks-from-polarized-crowds-to-community-clusters/" TargetMode="External" /><Relationship Id="rId8" Type="http://schemas.openxmlformats.org/officeDocument/2006/relationships/hyperlink" Target="https://twitter.com/ESNchat/status/1182356369711783937" TargetMode="External" /><Relationship Id="rId9" Type="http://schemas.openxmlformats.org/officeDocument/2006/relationships/hyperlink" Target="https://wakelet.com/wake/36d1dfe4-b885-4478-bf6f-5e0ff875c4c8?utm_medium=social&amp;utm_source=linkedin.company&amp;utm_campaign=postfity&amp;utm_content=postfityd5d72" TargetMode="External" /><Relationship Id="rId10" Type="http://schemas.openxmlformats.org/officeDocument/2006/relationships/hyperlink" Target="https://twitter.com/ESNchat/status/1182363164366778370" TargetMode="External" /><Relationship Id="rId11" Type="http://schemas.openxmlformats.org/officeDocument/2006/relationships/hyperlink" Target="https://mailchi.mp/gapingvoid/maybe-too-mammoth" TargetMode="External" /><Relationship Id="rId12" Type="http://schemas.openxmlformats.org/officeDocument/2006/relationships/hyperlink" Target="http://srjf.blogspot.com/2019/10/my-definition-of-community.html" TargetMode="External" /><Relationship Id="rId13" Type="http://schemas.openxmlformats.org/officeDocument/2006/relationships/hyperlink" Target="https://wenger-trayner.com/resources/communities-versus-networks/" TargetMode="External" /><Relationship Id="rId14" Type="http://schemas.openxmlformats.org/officeDocument/2006/relationships/hyperlink" Target="https://wakelet.com/wake/7b32b2cf-b99e-41f8-bf37-3d6852f572f4" TargetMode="External" /><Relationship Id="rId15" Type="http://schemas.openxmlformats.org/officeDocument/2006/relationships/hyperlink" Target="https://jeffrossblog.com/2015/09/28/want-an-esn-playbook-here-is-ours/" TargetMode="External" /><Relationship Id="rId16" Type="http://schemas.openxmlformats.org/officeDocument/2006/relationships/hyperlink" Target="https://docs.microsoft.com/en-us/dynamics365/sales-enterprise/manage-playbook-templates" TargetMode="External" /><Relationship Id="rId17" Type="http://schemas.openxmlformats.org/officeDocument/2006/relationships/hyperlink" Target="https://www.worldvaluesday.com/tools-and-resources/values-guide-for-individuals/" TargetMode="External" /><Relationship Id="rId18" Type="http://schemas.openxmlformats.org/officeDocument/2006/relationships/hyperlink" Target="https://www.youtube.com/watch?v=iQQEmuyinoA&amp;feature=youtu.be" TargetMode="External" /><Relationship Id="rId19" Type="http://schemas.openxmlformats.org/officeDocument/2006/relationships/hyperlink" Target="https://photos.google.com/share/AF1QipMq-XMNYsPOlcyTc0xoOGUut_r1Ufuey5wXx0S5hafLNux3EwnVj_nIPquZXtw6kQ?key=WWxzdHJVMWhPY0lqMXNzRy1pc0IwX3RYSTZ6NTJR" TargetMode="External" /><Relationship Id="rId20" Type="http://schemas.openxmlformats.org/officeDocument/2006/relationships/hyperlink" Target="https://jeffrossblog.com/2015/09/28/want-an-esn-playbook-here-is-ours/" TargetMode="External" /><Relationship Id="rId21" Type="http://schemas.openxmlformats.org/officeDocument/2006/relationships/hyperlink" Target="https://wakelet.com/wake/b0d3683d-c7b6-4e6c-a3d0-70c02905ed6d" TargetMode="External" /><Relationship Id="rId22" Type="http://schemas.openxmlformats.org/officeDocument/2006/relationships/hyperlink" Target="https://twitter.com/ESNchat/status/1182356369711783937" TargetMode="External" /><Relationship Id="rId23" Type="http://schemas.openxmlformats.org/officeDocument/2006/relationships/hyperlink" Target="https://twitter.com/ESNchat/status/1182358634329587712" TargetMode="External" /><Relationship Id="rId24" Type="http://schemas.openxmlformats.org/officeDocument/2006/relationships/hyperlink" Target="https://twitter.com/ESNchat/status/1182360899287502849" TargetMode="External" /><Relationship Id="rId25" Type="http://schemas.openxmlformats.org/officeDocument/2006/relationships/hyperlink" Target="https://wakelet.com/wake/36d1dfe4-b885-4478-bf6f-5e0ff875c4c8" TargetMode="External" /><Relationship Id="rId26" Type="http://schemas.openxmlformats.org/officeDocument/2006/relationships/hyperlink" Target="https://wakelet.com/wake/36d1dfe4-b885-4478-bf6f-5e0ff875c4c8?utm_medium=social&amp;utm_source=linkedin.company&amp;utm_campaign=postfity&amp;utm_content=postfityd5d72" TargetMode="External" /><Relationship Id="rId27" Type="http://schemas.openxmlformats.org/officeDocument/2006/relationships/hyperlink" Target="https://www.eventbrite.com.au/e/swoop-chat-chicago-2019-tickets-70227258621" TargetMode="External" /><Relationship Id="rId28" Type="http://schemas.openxmlformats.org/officeDocument/2006/relationships/hyperlink" Target="https://twitter.com/ESNchat/status/1182363164366778370" TargetMode="External" /><Relationship Id="rId29" Type="http://schemas.openxmlformats.org/officeDocument/2006/relationships/hyperlink" Target="https://twitter.com/ESNchat/status/1182367694085087237" TargetMode="External" /><Relationship Id="rId30" Type="http://schemas.openxmlformats.org/officeDocument/2006/relationships/hyperlink" Target="https://wakelet.com/wake/b0d3683d-c7b6-4e6c-a3d0-70c02905ed6d" TargetMode="External" /><Relationship Id="rId31" Type="http://schemas.openxmlformats.org/officeDocument/2006/relationships/hyperlink" Target="https://wakelet.com/wake/36d1dfe4-b885-4478-bf6f-5e0ff875c4c8" TargetMode="External" /><Relationship Id="rId32" Type="http://schemas.openxmlformats.org/officeDocument/2006/relationships/hyperlink" Target="https://jeffrossblog.com/2015/09/28/want-an-esn-playbook-here-is-ours/" TargetMode="External" /><Relationship Id="rId33" Type="http://schemas.openxmlformats.org/officeDocument/2006/relationships/hyperlink" Target="https://www.slideshare.net/jivesoftware/how-to-use-social-to-innovate-your-business" TargetMode="External" /><Relationship Id="rId34" Type="http://schemas.openxmlformats.org/officeDocument/2006/relationships/hyperlink" Target="https://twitter.com/ESNchat/status/1183706489531187200" TargetMode="External" /><Relationship Id="rId35" Type="http://schemas.openxmlformats.org/officeDocument/2006/relationships/hyperlink" Target="https://twitter.com/slatts/status/1181606316860678144" TargetMode="External" /><Relationship Id="rId36" Type="http://schemas.openxmlformats.org/officeDocument/2006/relationships/hyperlink" Target="https://twitter.com/slatts/status/1184898952346423296" TargetMode="External" /><Relationship Id="rId37" Type="http://schemas.openxmlformats.org/officeDocument/2006/relationships/hyperlink" Target="https://www.linkedin.com/pulse/how-create-innovation-stew-dennis-pearce/" TargetMode="External" /><Relationship Id="rId38" Type="http://schemas.openxmlformats.org/officeDocument/2006/relationships/hyperlink" Target="https://www.youtube.com/watch?v=oSs6DcA6dFI" TargetMode="External" /><Relationship Id="rId39" Type="http://schemas.openxmlformats.org/officeDocument/2006/relationships/hyperlink" Target="https://twitter.com/Dennis_Pearce/status/1184898663753179137" TargetMode="External" /><Relationship Id="rId40" Type="http://schemas.openxmlformats.org/officeDocument/2006/relationships/hyperlink" Target="https://simply-communicate.com/nestle-connects-210000-employees-with-workplace-by-facebook/" TargetMode="External" /><Relationship Id="rId41"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42" Type="http://schemas.openxmlformats.org/officeDocument/2006/relationships/hyperlink" Target="http://www.pewinternet.org/2014/02/20/mapping-twitter-topic-networks-from-polarized-crowds-to-community-clusters/" TargetMode="External" /><Relationship Id="rId43" Type="http://schemas.openxmlformats.org/officeDocument/2006/relationships/hyperlink" Target="https://twitter.com/ESNchat/status/1181342035065765888" TargetMode="External" /><Relationship Id="rId44" Type="http://schemas.openxmlformats.org/officeDocument/2006/relationships/hyperlink" Target="https://twitter.com/Nachrichten_muc/status/1181602667560353792?s=20" TargetMode="External" /><Relationship Id="rId45" Type="http://schemas.openxmlformats.org/officeDocument/2006/relationships/hyperlink" Target="https://twitter.com/ESNchat/status/1182358634329587712" TargetMode="External" /><Relationship Id="rId46" Type="http://schemas.openxmlformats.org/officeDocument/2006/relationships/hyperlink" Target="https://twitter.com/ESNchat/status/1182360899287502849" TargetMode="External" /><Relationship Id="rId47" Type="http://schemas.openxmlformats.org/officeDocument/2006/relationships/hyperlink" Target="https://twitter.com/ESNchat/status/1182363164366778370" TargetMode="External" /><Relationship Id="rId48" Type="http://schemas.openxmlformats.org/officeDocument/2006/relationships/hyperlink" Target="https://twitter.com/ESNchat/status/1182365429156597760" TargetMode="External" /><Relationship Id="rId49" Type="http://schemas.openxmlformats.org/officeDocument/2006/relationships/hyperlink" Target="https://twitter.com/ESNchat/status/1183706489531187200" TargetMode="External" /><Relationship Id="rId50" Type="http://schemas.openxmlformats.org/officeDocument/2006/relationships/hyperlink" Target="https://jeffrossblog.com/2015/09/28/want-an-esn-playbook-here-is-ours/" TargetMode="External" /><Relationship Id="rId51" Type="http://schemas.openxmlformats.org/officeDocument/2006/relationships/hyperlink" Target="https://twitter.com/ESNchat/status/1183706489531187200" TargetMode="External" /><Relationship Id="rId52" Type="http://schemas.openxmlformats.org/officeDocument/2006/relationships/hyperlink" Target="http://iconohash.com/ESNchat/2019-10-17" TargetMode="External" /><Relationship Id="rId53" Type="http://schemas.openxmlformats.org/officeDocument/2006/relationships/table" Target="../tables/table11.xm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1658</v>
      </c>
      <c r="BB2" s="13" t="s">
        <v>1672</v>
      </c>
      <c r="BC2" s="13" t="s">
        <v>1673</v>
      </c>
      <c r="BD2" s="119" t="s">
        <v>2518</v>
      </c>
      <c r="BE2" s="119" t="s">
        <v>2519</v>
      </c>
      <c r="BF2" s="119" t="s">
        <v>2520</v>
      </c>
      <c r="BG2" s="119" t="s">
        <v>2521</v>
      </c>
      <c r="BH2" s="119" t="s">
        <v>2522</v>
      </c>
      <c r="BI2" s="119" t="s">
        <v>2523</v>
      </c>
      <c r="BJ2" s="119" t="s">
        <v>2524</v>
      </c>
      <c r="BK2" s="119" t="s">
        <v>2525</v>
      </c>
      <c r="BL2" s="119" t="s">
        <v>2526</v>
      </c>
    </row>
    <row r="3" spans="1:64" ht="15" customHeight="1">
      <c r="A3" s="64" t="s">
        <v>212</v>
      </c>
      <c r="B3" s="64" t="s">
        <v>235</v>
      </c>
      <c r="C3" s="65" t="s">
        <v>2598</v>
      </c>
      <c r="D3" s="66">
        <v>3</v>
      </c>
      <c r="E3" s="67" t="s">
        <v>132</v>
      </c>
      <c r="F3" s="68">
        <v>35</v>
      </c>
      <c r="G3" s="65"/>
      <c r="H3" s="69"/>
      <c r="I3" s="70"/>
      <c r="J3" s="70"/>
      <c r="K3" s="34" t="s">
        <v>65</v>
      </c>
      <c r="L3" s="71">
        <v>3</v>
      </c>
      <c r="M3" s="71"/>
      <c r="N3" s="72"/>
      <c r="O3" s="78" t="s">
        <v>276</v>
      </c>
      <c r="P3" s="80">
        <v>43749.25597222222</v>
      </c>
      <c r="Q3" s="78" t="s">
        <v>278</v>
      </c>
      <c r="R3" s="78"/>
      <c r="S3" s="78"/>
      <c r="T3" s="78" t="s">
        <v>518</v>
      </c>
      <c r="U3" s="78"/>
      <c r="V3" s="83" t="s">
        <v>603</v>
      </c>
      <c r="W3" s="80">
        <v>43749.25597222222</v>
      </c>
      <c r="X3" s="83" t="s">
        <v>642</v>
      </c>
      <c r="Y3" s="78"/>
      <c r="Z3" s="78"/>
      <c r="AA3" s="84" t="s">
        <v>874</v>
      </c>
      <c r="AB3" s="78"/>
      <c r="AC3" s="78" t="b">
        <v>0</v>
      </c>
      <c r="AD3" s="78">
        <v>0</v>
      </c>
      <c r="AE3" s="84" t="s">
        <v>1113</v>
      </c>
      <c r="AF3" s="78" t="b">
        <v>1</v>
      </c>
      <c r="AG3" s="78" t="s">
        <v>1129</v>
      </c>
      <c r="AH3" s="78"/>
      <c r="AI3" s="84" t="s">
        <v>1068</v>
      </c>
      <c r="AJ3" s="78" t="b">
        <v>0</v>
      </c>
      <c r="AK3" s="78">
        <v>2</v>
      </c>
      <c r="AL3" s="84" t="s">
        <v>989</v>
      </c>
      <c r="AM3" s="78" t="s">
        <v>1134</v>
      </c>
      <c r="AN3" s="78" t="b">
        <v>0</v>
      </c>
      <c r="AO3" s="84" t="s">
        <v>989</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23</v>
      </c>
      <c r="BK3" s="49">
        <v>100</v>
      </c>
      <c r="BL3" s="48">
        <v>23</v>
      </c>
    </row>
    <row r="4" spans="1:64" ht="15" customHeight="1">
      <c r="A4" s="64" t="s">
        <v>213</v>
      </c>
      <c r="B4" s="64" t="s">
        <v>252</v>
      </c>
      <c r="C4" s="65" t="s">
        <v>2598</v>
      </c>
      <c r="D4" s="66">
        <v>3</v>
      </c>
      <c r="E4" s="67" t="s">
        <v>132</v>
      </c>
      <c r="F4" s="68">
        <v>35</v>
      </c>
      <c r="G4" s="65"/>
      <c r="H4" s="69"/>
      <c r="I4" s="70"/>
      <c r="J4" s="70"/>
      <c r="K4" s="34" t="s">
        <v>65</v>
      </c>
      <c r="L4" s="77">
        <v>4</v>
      </c>
      <c r="M4" s="77"/>
      <c r="N4" s="72"/>
      <c r="O4" s="79" t="s">
        <v>276</v>
      </c>
      <c r="P4" s="81">
        <v>43749.72324074074</v>
      </c>
      <c r="Q4" s="79" t="s">
        <v>279</v>
      </c>
      <c r="R4" s="82" t="s">
        <v>468</v>
      </c>
      <c r="S4" s="79" t="s">
        <v>500</v>
      </c>
      <c r="T4" s="79" t="s">
        <v>238</v>
      </c>
      <c r="U4" s="79"/>
      <c r="V4" s="82" t="s">
        <v>604</v>
      </c>
      <c r="W4" s="81">
        <v>43749.72324074074</v>
      </c>
      <c r="X4" s="82" t="s">
        <v>643</v>
      </c>
      <c r="Y4" s="79"/>
      <c r="Z4" s="79"/>
      <c r="AA4" s="85" t="s">
        <v>875</v>
      </c>
      <c r="AB4" s="79"/>
      <c r="AC4" s="79" t="b">
        <v>0</v>
      </c>
      <c r="AD4" s="79">
        <v>1</v>
      </c>
      <c r="AE4" s="85" t="s">
        <v>1113</v>
      </c>
      <c r="AF4" s="79" t="b">
        <v>0</v>
      </c>
      <c r="AG4" s="79" t="s">
        <v>1129</v>
      </c>
      <c r="AH4" s="79"/>
      <c r="AI4" s="85" t="s">
        <v>1113</v>
      </c>
      <c r="AJ4" s="79" t="b">
        <v>0</v>
      </c>
      <c r="AK4" s="79">
        <v>0</v>
      </c>
      <c r="AL4" s="85" t="s">
        <v>1113</v>
      </c>
      <c r="AM4" s="79" t="s">
        <v>1135</v>
      </c>
      <c r="AN4" s="79" t="b">
        <v>0</v>
      </c>
      <c r="AO4" s="85" t="s">
        <v>875</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15</v>
      </c>
      <c r="BK4" s="49">
        <v>100</v>
      </c>
      <c r="BL4" s="48">
        <v>15</v>
      </c>
    </row>
    <row r="5" spans="1:64" ht="15">
      <c r="A5" s="64" t="s">
        <v>214</v>
      </c>
      <c r="B5" s="64" t="s">
        <v>238</v>
      </c>
      <c r="C5" s="65" t="s">
        <v>2598</v>
      </c>
      <c r="D5" s="66">
        <v>3</v>
      </c>
      <c r="E5" s="67" t="s">
        <v>132</v>
      </c>
      <c r="F5" s="68">
        <v>35</v>
      </c>
      <c r="G5" s="65"/>
      <c r="H5" s="69"/>
      <c r="I5" s="70"/>
      <c r="J5" s="70"/>
      <c r="K5" s="34" t="s">
        <v>65</v>
      </c>
      <c r="L5" s="77">
        <v>5</v>
      </c>
      <c r="M5" s="77"/>
      <c r="N5" s="72"/>
      <c r="O5" s="79" t="s">
        <v>276</v>
      </c>
      <c r="P5" s="81">
        <v>43752.67653935185</v>
      </c>
      <c r="Q5" s="79" t="s">
        <v>280</v>
      </c>
      <c r="R5" s="79"/>
      <c r="S5" s="79"/>
      <c r="T5" s="79" t="s">
        <v>519</v>
      </c>
      <c r="U5" s="79"/>
      <c r="V5" s="82" t="s">
        <v>605</v>
      </c>
      <c r="W5" s="81">
        <v>43752.67653935185</v>
      </c>
      <c r="X5" s="82" t="s">
        <v>644</v>
      </c>
      <c r="Y5" s="79"/>
      <c r="Z5" s="79"/>
      <c r="AA5" s="85" t="s">
        <v>876</v>
      </c>
      <c r="AB5" s="79"/>
      <c r="AC5" s="79" t="b">
        <v>0</v>
      </c>
      <c r="AD5" s="79">
        <v>0</v>
      </c>
      <c r="AE5" s="85" t="s">
        <v>1113</v>
      </c>
      <c r="AF5" s="79" t="b">
        <v>0</v>
      </c>
      <c r="AG5" s="79" t="s">
        <v>1129</v>
      </c>
      <c r="AH5" s="79"/>
      <c r="AI5" s="85" t="s">
        <v>1113</v>
      </c>
      <c r="AJ5" s="79" t="b">
        <v>0</v>
      </c>
      <c r="AK5" s="79">
        <v>9</v>
      </c>
      <c r="AL5" s="85" t="s">
        <v>1075</v>
      </c>
      <c r="AM5" s="79" t="s">
        <v>1136</v>
      </c>
      <c r="AN5" s="79" t="b">
        <v>0</v>
      </c>
      <c r="AO5" s="85" t="s">
        <v>1075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2</v>
      </c>
      <c r="BE5" s="49">
        <v>7.6923076923076925</v>
      </c>
      <c r="BF5" s="48">
        <v>1</v>
      </c>
      <c r="BG5" s="49">
        <v>3.8461538461538463</v>
      </c>
      <c r="BH5" s="48">
        <v>0</v>
      </c>
      <c r="BI5" s="49">
        <v>0</v>
      </c>
      <c r="BJ5" s="48">
        <v>23</v>
      </c>
      <c r="BK5" s="49">
        <v>88.46153846153847</v>
      </c>
      <c r="BL5" s="48">
        <v>26</v>
      </c>
    </row>
    <row r="6" spans="1:64" ht="15">
      <c r="A6" s="64" t="s">
        <v>215</v>
      </c>
      <c r="B6" s="64" t="s">
        <v>238</v>
      </c>
      <c r="C6" s="65" t="s">
        <v>2598</v>
      </c>
      <c r="D6" s="66">
        <v>3</v>
      </c>
      <c r="E6" s="67" t="s">
        <v>132</v>
      </c>
      <c r="F6" s="68">
        <v>35</v>
      </c>
      <c r="G6" s="65"/>
      <c r="H6" s="69"/>
      <c r="I6" s="70"/>
      <c r="J6" s="70"/>
      <c r="K6" s="34" t="s">
        <v>65</v>
      </c>
      <c r="L6" s="77">
        <v>6</v>
      </c>
      <c r="M6" s="77"/>
      <c r="N6" s="72"/>
      <c r="O6" s="79" t="s">
        <v>276</v>
      </c>
      <c r="P6" s="81">
        <v>43753.78387731482</v>
      </c>
      <c r="Q6" s="79" t="s">
        <v>280</v>
      </c>
      <c r="R6" s="79"/>
      <c r="S6" s="79"/>
      <c r="T6" s="79" t="s">
        <v>519</v>
      </c>
      <c r="U6" s="79"/>
      <c r="V6" s="82" t="s">
        <v>606</v>
      </c>
      <c r="W6" s="81">
        <v>43753.78387731482</v>
      </c>
      <c r="X6" s="82" t="s">
        <v>645</v>
      </c>
      <c r="Y6" s="79"/>
      <c r="Z6" s="79"/>
      <c r="AA6" s="85" t="s">
        <v>877</v>
      </c>
      <c r="AB6" s="79"/>
      <c r="AC6" s="79" t="b">
        <v>0</v>
      </c>
      <c r="AD6" s="79">
        <v>0</v>
      </c>
      <c r="AE6" s="85" t="s">
        <v>1113</v>
      </c>
      <c r="AF6" s="79" t="b">
        <v>0</v>
      </c>
      <c r="AG6" s="79" t="s">
        <v>1129</v>
      </c>
      <c r="AH6" s="79"/>
      <c r="AI6" s="85" t="s">
        <v>1113</v>
      </c>
      <c r="AJ6" s="79" t="b">
        <v>0</v>
      </c>
      <c r="AK6" s="79">
        <v>11</v>
      </c>
      <c r="AL6" s="85" t="s">
        <v>1075</v>
      </c>
      <c r="AM6" s="79" t="s">
        <v>1136</v>
      </c>
      <c r="AN6" s="79" t="b">
        <v>0</v>
      </c>
      <c r="AO6" s="85" t="s">
        <v>1075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2</v>
      </c>
      <c r="BE6" s="49">
        <v>7.6923076923076925</v>
      </c>
      <c r="BF6" s="48">
        <v>1</v>
      </c>
      <c r="BG6" s="49">
        <v>3.8461538461538463</v>
      </c>
      <c r="BH6" s="48">
        <v>0</v>
      </c>
      <c r="BI6" s="49">
        <v>0</v>
      </c>
      <c r="BJ6" s="48">
        <v>23</v>
      </c>
      <c r="BK6" s="49">
        <v>88.46153846153847</v>
      </c>
      <c r="BL6" s="48">
        <v>26</v>
      </c>
    </row>
    <row r="7" spans="1:64" ht="15">
      <c r="A7" s="64" t="s">
        <v>216</v>
      </c>
      <c r="B7" s="64" t="s">
        <v>216</v>
      </c>
      <c r="C7" s="65" t="s">
        <v>2598</v>
      </c>
      <c r="D7" s="66">
        <v>3</v>
      </c>
      <c r="E7" s="67" t="s">
        <v>132</v>
      </c>
      <c r="F7" s="68">
        <v>35</v>
      </c>
      <c r="G7" s="65"/>
      <c r="H7" s="69"/>
      <c r="I7" s="70"/>
      <c r="J7" s="70"/>
      <c r="K7" s="34" t="s">
        <v>65</v>
      </c>
      <c r="L7" s="77">
        <v>7</v>
      </c>
      <c r="M7" s="77"/>
      <c r="N7" s="72"/>
      <c r="O7" s="79" t="s">
        <v>176</v>
      </c>
      <c r="P7" s="81">
        <v>43753.885625</v>
      </c>
      <c r="Q7" s="79" t="s">
        <v>281</v>
      </c>
      <c r="R7" s="82" t="s">
        <v>469</v>
      </c>
      <c r="S7" s="79" t="s">
        <v>501</v>
      </c>
      <c r="T7" s="79" t="s">
        <v>520</v>
      </c>
      <c r="U7" s="79"/>
      <c r="V7" s="82" t="s">
        <v>607</v>
      </c>
      <c r="W7" s="81">
        <v>43753.885625</v>
      </c>
      <c r="X7" s="82" t="s">
        <v>646</v>
      </c>
      <c r="Y7" s="79"/>
      <c r="Z7" s="79"/>
      <c r="AA7" s="85" t="s">
        <v>878</v>
      </c>
      <c r="AB7" s="79"/>
      <c r="AC7" s="79" t="b">
        <v>0</v>
      </c>
      <c r="AD7" s="79">
        <v>0</v>
      </c>
      <c r="AE7" s="85" t="s">
        <v>1113</v>
      </c>
      <c r="AF7" s="79" t="b">
        <v>1</v>
      </c>
      <c r="AG7" s="79" t="s">
        <v>1129</v>
      </c>
      <c r="AH7" s="79"/>
      <c r="AI7" s="85" t="s">
        <v>1075</v>
      </c>
      <c r="AJ7" s="79" t="b">
        <v>0</v>
      </c>
      <c r="AK7" s="79">
        <v>0</v>
      </c>
      <c r="AL7" s="85" t="s">
        <v>1113</v>
      </c>
      <c r="AM7" s="79" t="s">
        <v>1137</v>
      </c>
      <c r="AN7" s="79" t="b">
        <v>0</v>
      </c>
      <c r="AO7" s="85" t="s">
        <v>878</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1</v>
      </c>
      <c r="BE7" s="49">
        <v>7.6923076923076925</v>
      </c>
      <c r="BF7" s="48">
        <v>0</v>
      </c>
      <c r="BG7" s="49">
        <v>0</v>
      </c>
      <c r="BH7" s="48">
        <v>0</v>
      </c>
      <c r="BI7" s="49">
        <v>0</v>
      </c>
      <c r="BJ7" s="48">
        <v>12</v>
      </c>
      <c r="BK7" s="49">
        <v>92.3076923076923</v>
      </c>
      <c r="BL7" s="48">
        <v>13</v>
      </c>
    </row>
    <row r="8" spans="1:64" ht="15">
      <c r="A8" s="64" t="s">
        <v>217</v>
      </c>
      <c r="B8" s="64" t="s">
        <v>253</v>
      </c>
      <c r="C8" s="65" t="s">
        <v>2598</v>
      </c>
      <c r="D8" s="66">
        <v>3</v>
      </c>
      <c r="E8" s="67" t="s">
        <v>132</v>
      </c>
      <c r="F8" s="68">
        <v>35</v>
      </c>
      <c r="G8" s="65"/>
      <c r="H8" s="69"/>
      <c r="I8" s="70"/>
      <c r="J8" s="70"/>
      <c r="K8" s="34" t="s">
        <v>65</v>
      </c>
      <c r="L8" s="77">
        <v>8</v>
      </c>
      <c r="M8" s="77"/>
      <c r="N8" s="72"/>
      <c r="O8" s="79" t="s">
        <v>276</v>
      </c>
      <c r="P8" s="81">
        <v>43749.315358796295</v>
      </c>
      <c r="Q8" s="79" t="s">
        <v>282</v>
      </c>
      <c r="R8" s="79"/>
      <c r="S8" s="79"/>
      <c r="T8" s="79"/>
      <c r="U8" s="79"/>
      <c r="V8" s="82" t="s">
        <v>608</v>
      </c>
      <c r="W8" s="81">
        <v>43749.315358796295</v>
      </c>
      <c r="X8" s="82" t="s">
        <v>647</v>
      </c>
      <c r="Y8" s="79"/>
      <c r="Z8" s="79"/>
      <c r="AA8" s="85" t="s">
        <v>879</v>
      </c>
      <c r="AB8" s="79"/>
      <c r="AC8" s="79" t="b">
        <v>0</v>
      </c>
      <c r="AD8" s="79">
        <v>0</v>
      </c>
      <c r="AE8" s="85" t="s">
        <v>1113</v>
      </c>
      <c r="AF8" s="79" t="b">
        <v>0</v>
      </c>
      <c r="AG8" s="79" t="s">
        <v>1129</v>
      </c>
      <c r="AH8" s="79"/>
      <c r="AI8" s="85" t="s">
        <v>1113</v>
      </c>
      <c r="AJ8" s="79" t="b">
        <v>0</v>
      </c>
      <c r="AK8" s="79">
        <v>1</v>
      </c>
      <c r="AL8" s="85" t="s">
        <v>880</v>
      </c>
      <c r="AM8" s="79" t="s">
        <v>1136</v>
      </c>
      <c r="AN8" s="79" t="b">
        <v>0</v>
      </c>
      <c r="AO8" s="85" t="s">
        <v>880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218</v>
      </c>
      <c r="C9" s="65" t="s">
        <v>2598</v>
      </c>
      <c r="D9" s="66">
        <v>3</v>
      </c>
      <c r="E9" s="67" t="s">
        <v>132</v>
      </c>
      <c r="F9" s="68">
        <v>35</v>
      </c>
      <c r="G9" s="65"/>
      <c r="H9" s="69"/>
      <c r="I9" s="70"/>
      <c r="J9" s="70"/>
      <c r="K9" s="34" t="s">
        <v>66</v>
      </c>
      <c r="L9" s="77">
        <v>9</v>
      </c>
      <c r="M9" s="77"/>
      <c r="N9" s="72"/>
      <c r="O9" s="79" t="s">
        <v>276</v>
      </c>
      <c r="P9" s="81">
        <v>43749.315358796295</v>
      </c>
      <c r="Q9" s="79" t="s">
        <v>282</v>
      </c>
      <c r="R9" s="79"/>
      <c r="S9" s="79"/>
      <c r="T9" s="79"/>
      <c r="U9" s="79"/>
      <c r="V9" s="82" t="s">
        <v>608</v>
      </c>
      <c r="W9" s="81">
        <v>43749.315358796295</v>
      </c>
      <c r="X9" s="82" t="s">
        <v>647</v>
      </c>
      <c r="Y9" s="79"/>
      <c r="Z9" s="79"/>
      <c r="AA9" s="85" t="s">
        <v>879</v>
      </c>
      <c r="AB9" s="79"/>
      <c r="AC9" s="79" t="b">
        <v>0</v>
      </c>
      <c r="AD9" s="79">
        <v>0</v>
      </c>
      <c r="AE9" s="85" t="s">
        <v>1113</v>
      </c>
      <c r="AF9" s="79" t="b">
        <v>0</v>
      </c>
      <c r="AG9" s="79" t="s">
        <v>1129</v>
      </c>
      <c r="AH9" s="79"/>
      <c r="AI9" s="85" t="s">
        <v>1113</v>
      </c>
      <c r="AJ9" s="79" t="b">
        <v>0</v>
      </c>
      <c r="AK9" s="79">
        <v>1</v>
      </c>
      <c r="AL9" s="85" t="s">
        <v>880</v>
      </c>
      <c r="AM9" s="79" t="s">
        <v>1136</v>
      </c>
      <c r="AN9" s="79" t="b">
        <v>0</v>
      </c>
      <c r="AO9" s="85" t="s">
        <v>880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23</v>
      </c>
      <c r="BK9" s="49">
        <v>100</v>
      </c>
      <c r="BL9" s="48">
        <v>23</v>
      </c>
    </row>
    <row r="10" spans="1:64" ht="15">
      <c r="A10" s="64" t="s">
        <v>218</v>
      </c>
      <c r="B10" s="64" t="s">
        <v>217</v>
      </c>
      <c r="C10" s="65" t="s">
        <v>2598</v>
      </c>
      <c r="D10" s="66">
        <v>3</v>
      </c>
      <c r="E10" s="67" t="s">
        <v>132</v>
      </c>
      <c r="F10" s="68">
        <v>35</v>
      </c>
      <c r="G10" s="65"/>
      <c r="H10" s="69"/>
      <c r="I10" s="70"/>
      <c r="J10" s="70"/>
      <c r="K10" s="34" t="s">
        <v>66</v>
      </c>
      <c r="L10" s="77">
        <v>10</v>
      </c>
      <c r="M10" s="77"/>
      <c r="N10" s="72"/>
      <c r="O10" s="79" t="s">
        <v>276</v>
      </c>
      <c r="P10" s="81">
        <v>43749.31475694444</v>
      </c>
      <c r="Q10" s="79" t="s">
        <v>283</v>
      </c>
      <c r="R10" s="79"/>
      <c r="S10" s="79"/>
      <c r="T10" s="79" t="s">
        <v>521</v>
      </c>
      <c r="U10" s="79"/>
      <c r="V10" s="82" t="s">
        <v>609</v>
      </c>
      <c r="W10" s="81">
        <v>43749.31475694444</v>
      </c>
      <c r="X10" s="82" t="s">
        <v>648</v>
      </c>
      <c r="Y10" s="79"/>
      <c r="Z10" s="79"/>
      <c r="AA10" s="85" t="s">
        <v>880</v>
      </c>
      <c r="AB10" s="85" t="s">
        <v>1106</v>
      </c>
      <c r="AC10" s="79" t="b">
        <v>0</v>
      </c>
      <c r="AD10" s="79">
        <v>2</v>
      </c>
      <c r="AE10" s="85" t="s">
        <v>1114</v>
      </c>
      <c r="AF10" s="79" t="b">
        <v>0</v>
      </c>
      <c r="AG10" s="79" t="s">
        <v>1129</v>
      </c>
      <c r="AH10" s="79"/>
      <c r="AI10" s="85" t="s">
        <v>1113</v>
      </c>
      <c r="AJ10" s="79" t="b">
        <v>0</v>
      </c>
      <c r="AK10" s="79">
        <v>1</v>
      </c>
      <c r="AL10" s="85" t="s">
        <v>1113</v>
      </c>
      <c r="AM10" s="79" t="s">
        <v>1136</v>
      </c>
      <c r="AN10" s="79" t="b">
        <v>0</v>
      </c>
      <c r="AO10" s="85" t="s">
        <v>1106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253</v>
      </c>
      <c r="C11" s="65" t="s">
        <v>2598</v>
      </c>
      <c r="D11" s="66">
        <v>3</v>
      </c>
      <c r="E11" s="67" t="s">
        <v>132</v>
      </c>
      <c r="F11" s="68">
        <v>35</v>
      </c>
      <c r="G11" s="65"/>
      <c r="H11" s="69"/>
      <c r="I11" s="70"/>
      <c r="J11" s="70"/>
      <c r="K11" s="34" t="s">
        <v>65</v>
      </c>
      <c r="L11" s="77">
        <v>11</v>
      </c>
      <c r="M11" s="77"/>
      <c r="N11" s="72"/>
      <c r="O11" s="79" t="s">
        <v>277</v>
      </c>
      <c r="P11" s="81">
        <v>43749.31475694444</v>
      </c>
      <c r="Q11" s="79" t="s">
        <v>283</v>
      </c>
      <c r="R11" s="79"/>
      <c r="S11" s="79"/>
      <c r="T11" s="79" t="s">
        <v>521</v>
      </c>
      <c r="U11" s="79"/>
      <c r="V11" s="82" t="s">
        <v>609</v>
      </c>
      <c r="W11" s="81">
        <v>43749.31475694444</v>
      </c>
      <c r="X11" s="82" t="s">
        <v>648</v>
      </c>
      <c r="Y11" s="79"/>
      <c r="Z11" s="79"/>
      <c r="AA11" s="85" t="s">
        <v>880</v>
      </c>
      <c r="AB11" s="85" t="s">
        <v>1106</v>
      </c>
      <c r="AC11" s="79" t="b">
        <v>0</v>
      </c>
      <c r="AD11" s="79">
        <v>2</v>
      </c>
      <c r="AE11" s="85" t="s">
        <v>1114</v>
      </c>
      <c r="AF11" s="79" t="b">
        <v>0</v>
      </c>
      <c r="AG11" s="79" t="s">
        <v>1129</v>
      </c>
      <c r="AH11" s="79"/>
      <c r="AI11" s="85" t="s">
        <v>1113</v>
      </c>
      <c r="AJ11" s="79" t="b">
        <v>0</v>
      </c>
      <c r="AK11" s="79">
        <v>1</v>
      </c>
      <c r="AL11" s="85" t="s">
        <v>1113</v>
      </c>
      <c r="AM11" s="79" t="s">
        <v>1136</v>
      </c>
      <c r="AN11" s="79" t="b">
        <v>0</v>
      </c>
      <c r="AO11" s="85" t="s">
        <v>1106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1</v>
      </c>
      <c r="BG11" s="49">
        <v>2.7777777777777777</v>
      </c>
      <c r="BH11" s="48">
        <v>0</v>
      </c>
      <c r="BI11" s="49">
        <v>0</v>
      </c>
      <c r="BJ11" s="48">
        <v>35</v>
      </c>
      <c r="BK11" s="49">
        <v>97.22222222222223</v>
      </c>
      <c r="BL11" s="48">
        <v>36</v>
      </c>
    </row>
    <row r="12" spans="1:64" ht="15">
      <c r="A12" s="64" t="s">
        <v>218</v>
      </c>
      <c r="B12" s="64" t="s">
        <v>254</v>
      </c>
      <c r="C12" s="65" t="s">
        <v>2598</v>
      </c>
      <c r="D12" s="66">
        <v>3</v>
      </c>
      <c r="E12" s="67" t="s">
        <v>132</v>
      </c>
      <c r="F12" s="68">
        <v>35</v>
      </c>
      <c r="G12" s="65"/>
      <c r="H12" s="69"/>
      <c r="I12" s="70"/>
      <c r="J12" s="70"/>
      <c r="K12" s="34" t="s">
        <v>65</v>
      </c>
      <c r="L12" s="77">
        <v>12</v>
      </c>
      <c r="M12" s="77"/>
      <c r="N12" s="72"/>
      <c r="O12" s="79" t="s">
        <v>276</v>
      </c>
      <c r="P12" s="81">
        <v>43750.54833333333</v>
      </c>
      <c r="Q12" s="79" t="s">
        <v>284</v>
      </c>
      <c r="R12" s="79" t="s">
        <v>470</v>
      </c>
      <c r="S12" s="79" t="s">
        <v>502</v>
      </c>
      <c r="T12" s="79" t="s">
        <v>522</v>
      </c>
      <c r="U12" s="79"/>
      <c r="V12" s="82" t="s">
        <v>609</v>
      </c>
      <c r="W12" s="81">
        <v>43750.54833333333</v>
      </c>
      <c r="X12" s="82" t="s">
        <v>649</v>
      </c>
      <c r="Y12" s="79"/>
      <c r="Z12" s="79"/>
      <c r="AA12" s="85" t="s">
        <v>881</v>
      </c>
      <c r="AB12" s="85" t="s">
        <v>1107</v>
      </c>
      <c r="AC12" s="79" t="b">
        <v>0</v>
      </c>
      <c r="AD12" s="79">
        <v>2</v>
      </c>
      <c r="AE12" s="85" t="s">
        <v>1115</v>
      </c>
      <c r="AF12" s="79" t="b">
        <v>0</v>
      </c>
      <c r="AG12" s="79" t="s">
        <v>1129</v>
      </c>
      <c r="AH12" s="79"/>
      <c r="AI12" s="85" t="s">
        <v>1113</v>
      </c>
      <c r="AJ12" s="79" t="b">
        <v>0</v>
      </c>
      <c r="AK12" s="79">
        <v>0</v>
      </c>
      <c r="AL12" s="85" t="s">
        <v>1113</v>
      </c>
      <c r="AM12" s="79" t="s">
        <v>1136</v>
      </c>
      <c r="AN12" s="79" t="b">
        <v>0</v>
      </c>
      <c r="AO12" s="85" t="s">
        <v>1107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255</v>
      </c>
      <c r="C13" s="65" t="s">
        <v>2598</v>
      </c>
      <c r="D13" s="66">
        <v>3</v>
      </c>
      <c r="E13" s="67" t="s">
        <v>132</v>
      </c>
      <c r="F13" s="68">
        <v>35</v>
      </c>
      <c r="G13" s="65"/>
      <c r="H13" s="69"/>
      <c r="I13" s="70"/>
      <c r="J13" s="70"/>
      <c r="K13" s="34" t="s">
        <v>65</v>
      </c>
      <c r="L13" s="77">
        <v>13</v>
      </c>
      <c r="M13" s="77"/>
      <c r="N13" s="72"/>
      <c r="O13" s="79" t="s">
        <v>276</v>
      </c>
      <c r="P13" s="81">
        <v>43750.54833333333</v>
      </c>
      <c r="Q13" s="79" t="s">
        <v>284</v>
      </c>
      <c r="R13" s="79" t="s">
        <v>470</v>
      </c>
      <c r="S13" s="79" t="s">
        <v>502</v>
      </c>
      <c r="T13" s="79" t="s">
        <v>522</v>
      </c>
      <c r="U13" s="79"/>
      <c r="V13" s="82" t="s">
        <v>609</v>
      </c>
      <c r="W13" s="81">
        <v>43750.54833333333</v>
      </c>
      <c r="X13" s="82" t="s">
        <v>649</v>
      </c>
      <c r="Y13" s="79"/>
      <c r="Z13" s="79"/>
      <c r="AA13" s="85" t="s">
        <v>881</v>
      </c>
      <c r="AB13" s="85" t="s">
        <v>1107</v>
      </c>
      <c r="AC13" s="79" t="b">
        <v>0</v>
      </c>
      <c r="AD13" s="79">
        <v>2</v>
      </c>
      <c r="AE13" s="85" t="s">
        <v>1115</v>
      </c>
      <c r="AF13" s="79" t="b">
        <v>0</v>
      </c>
      <c r="AG13" s="79" t="s">
        <v>1129</v>
      </c>
      <c r="AH13" s="79"/>
      <c r="AI13" s="85" t="s">
        <v>1113</v>
      </c>
      <c r="AJ13" s="79" t="b">
        <v>0</v>
      </c>
      <c r="AK13" s="79">
        <v>0</v>
      </c>
      <c r="AL13" s="85" t="s">
        <v>1113</v>
      </c>
      <c r="AM13" s="79" t="s">
        <v>1136</v>
      </c>
      <c r="AN13" s="79" t="b">
        <v>0</v>
      </c>
      <c r="AO13" s="85" t="s">
        <v>1107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256</v>
      </c>
      <c r="C14" s="65" t="s">
        <v>2598</v>
      </c>
      <c r="D14" s="66">
        <v>3</v>
      </c>
      <c r="E14" s="67" t="s">
        <v>132</v>
      </c>
      <c r="F14" s="68">
        <v>35</v>
      </c>
      <c r="G14" s="65"/>
      <c r="H14" s="69"/>
      <c r="I14" s="70"/>
      <c r="J14" s="70"/>
      <c r="K14" s="34" t="s">
        <v>65</v>
      </c>
      <c r="L14" s="77">
        <v>14</v>
      </c>
      <c r="M14" s="77"/>
      <c r="N14" s="72"/>
      <c r="O14" s="79" t="s">
        <v>276</v>
      </c>
      <c r="P14" s="81">
        <v>43750.54833333333</v>
      </c>
      <c r="Q14" s="79" t="s">
        <v>284</v>
      </c>
      <c r="R14" s="79" t="s">
        <v>470</v>
      </c>
      <c r="S14" s="79" t="s">
        <v>502</v>
      </c>
      <c r="T14" s="79" t="s">
        <v>522</v>
      </c>
      <c r="U14" s="79"/>
      <c r="V14" s="82" t="s">
        <v>609</v>
      </c>
      <c r="W14" s="81">
        <v>43750.54833333333</v>
      </c>
      <c r="X14" s="82" t="s">
        <v>649</v>
      </c>
      <c r="Y14" s="79"/>
      <c r="Z14" s="79"/>
      <c r="AA14" s="85" t="s">
        <v>881</v>
      </c>
      <c r="AB14" s="85" t="s">
        <v>1107</v>
      </c>
      <c r="AC14" s="79" t="b">
        <v>0</v>
      </c>
      <c r="AD14" s="79">
        <v>2</v>
      </c>
      <c r="AE14" s="85" t="s">
        <v>1115</v>
      </c>
      <c r="AF14" s="79" t="b">
        <v>0</v>
      </c>
      <c r="AG14" s="79" t="s">
        <v>1129</v>
      </c>
      <c r="AH14" s="79"/>
      <c r="AI14" s="85" t="s">
        <v>1113</v>
      </c>
      <c r="AJ14" s="79" t="b">
        <v>0</v>
      </c>
      <c r="AK14" s="79">
        <v>0</v>
      </c>
      <c r="AL14" s="85" t="s">
        <v>1113</v>
      </c>
      <c r="AM14" s="79" t="s">
        <v>1136</v>
      </c>
      <c r="AN14" s="79" t="b">
        <v>0</v>
      </c>
      <c r="AO14" s="85" t="s">
        <v>1107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218</v>
      </c>
      <c r="B15" s="64" t="s">
        <v>257</v>
      </c>
      <c r="C15" s="65" t="s">
        <v>2598</v>
      </c>
      <c r="D15" s="66">
        <v>3</v>
      </c>
      <c r="E15" s="67" t="s">
        <v>132</v>
      </c>
      <c r="F15" s="68">
        <v>35</v>
      </c>
      <c r="G15" s="65"/>
      <c r="H15" s="69"/>
      <c r="I15" s="70"/>
      <c r="J15" s="70"/>
      <c r="K15" s="34" t="s">
        <v>65</v>
      </c>
      <c r="L15" s="77">
        <v>15</v>
      </c>
      <c r="M15" s="77"/>
      <c r="N15" s="72"/>
      <c r="O15" s="79" t="s">
        <v>276</v>
      </c>
      <c r="P15" s="81">
        <v>43750.54833333333</v>
      </c>
      <c r="Q15" s="79" t="s">
        <v>284</v>
      </c>
      <c r="R15" s="79" t="s">
        <v>470</v>
      </c>
      <c r="S15" s="79" t="s">
        <v>502</v>
      </c>
      <c r="T15" s="79" t="s">
        <v>522</v>
      </c>
      <c r="U15" s="79"/>
      <c r="V15" s="82" t="s">
        <v>609</v>
      </c>
      <c r="W15" s="81">
        <v>43750.54833333333</v>
      </c>
      <c r="X15" s="82" t="s">
        <v>649</v>
      </c>
      <c r="Y15" s="79"/>
      <c r="Z15" s="79"/>
      <c r="AA15" s="85" t="s">
        <v>881</v>
      </c>
      <c r="AB15" s="85" t="s">
        <v>1107</v>
      </c>
      <c r="AC15" s="79" t="b">
        <v>0</v>
      </c>
      <c r="AD15" s="79">
        <v>2</v>
      </c>
      <c r="AE15" s="85" t="s">
        <v>1115</v>
      </c>
      <c r="AF15" s="79" t="b">
        <v>0</v>
      </c>
      <c r="AG15" s="79" t="s">
        <v>1129</v>
      </c>
      <c r="AH15" s="79"/>
      <c r="AI15" s="85" t="s">
        <v>1113</v>
      </c>
      <c r="AJ15" s="79" t="b">
        <v>0</v>
      </c>
      <c r="AK15" s="79">
        <v>0</v>
      </c>
      <c r="AL15" s="85" t="s">
        <v>1113</v>
      </c>
      <c r="AM15" s="79" t="s">
        <v>1136</v>
      </c>
      <c r="AN15" s="79" t="b">
        <v>0</v>
      </c>
      <c r="AO15" s="85" t="s">
        <v>1107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258</v>
      </c>
      <c r="C16" s="65" t="s">
        <v>2598</v>
      </c>
      <c r="D16" s="66">
        <v>3</v>
      </c>
      <c r="E16" s="67" t="s">
        <v>132</v>
      </c>
      <c r="F16" s="68">
        <v>35</v>
      </c>
      <c r="G16" s="65"/>
      <c r="H16" s="69"/>
      <c r="I16" s="70"/>
      <c r="J16" s="70"/>
      <c r="K16" s="34" t="s">
        <v>65</v>
      </c>
      <c r="L16" s="77">
        <v>16</v>
      </c>
      <c r="M16" s="77"/>
      <c r="N16" s="72"/>
      <c r="O16" s="79" t="s">
        <v>276</v>
      </c>
      <c r="P16" s="81">
        <v>43750.54833333333</v>
      </c>
      <c r="Q16" s="79" t="s">
        <v>284</v>
      </c>
      <c r="R16" s="79" t="s">
        <v>470</v>
      </c>
      <c r="S16" s="79" t="s">
        <v>502</v>
      </c>
      <c r="T16" s="79" t="s">
        <v>522</v>
      </c>
      <c r="U16" s="79"/>
      <c r="V16" s="82" t="s">
        <v>609</v>
      </c>
      <c r="W16" s="81">
        <v>43750.54833333333</v>
      </c>
      <c r="X16" s="82" t="s">
        <v>649</v>
      </c>
      <c r="Y16" s="79"/>
      <c r="Z16" s="79"/>
      <c r="AA16" s="85" t="s">
        <v>881</v>
      </c>
      <c r="AB16" s="85" t="s">
        <v>1107</v>
      </c>
      <c r="AC16" s="79" t="b">
        <v>0</v>
      </c>
      <c r="AD16" s="79">
        <v>2</v>
      </c>
      <c r="AE16" s="85" t="s">
        <v>1115</v>
      </c>
      <c r="AF16" s="79" t="b">
        <v>0</v>
      </c>
      <c r="AG16" s="79" t="s">
        <v>1129</v>
      </c>
      <c r="AH16" s="79"/>
      <c r="AI16" s="85" t="s">
        <v>1113</v>
      </c>
      <c r="AJ16" s="79" t="b">
        <v>0</v>
      </c>
      <c r="AK16" s="79">
        <v>0</v>
      </c>
      <c r="AL16" s="85" t="s">
        <v>1113</v>
      </c>
      <c r="AM16" s="79" t="s">
        <v>1136</v>
      </c>
      <c r="AN16" s="79" t="b">
        <v>0</v>
      </c>
      <c r="AO16" s="85" t="s">
        <v>1107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218</v>
      </c>
      <c r="B17" s="64" t="s">
        <v>259</v>
      </c>
      <c r="C17" s="65" t="s">
        <v>2598</v>
      </c>
      <c r="D17" s="66">
        <v>3</v>
      </c>
      <c r="E17" s="67" t="s">
        <v>132</v>
      </c>
      <c r="F17" s="68">
        <v>35</v>
      </c>
      <c r="G17" s="65"/>
      <c r="H17" s="69"/>
      <c r="I17" s="70"/>
      <c r="J17" s="70"/>
      <c r="K17" s="34" t="s">
        <v>65</v>
      </c>
      <c r="L17" s="77">
        <v>17</v>
      </c>
      <c r="M17" s="77"/>
      <c r="N17" s="72"/>
      <c r="O17" s="79" t="s">
        <v>276</v>
      </c>
      <c r="P17" s="81">
        <v>43750.54833333333</v>
      </c>
      <c r="Q17" s="79" t="s">
        <v>284</v>
      </c>
      <c r="R17" s="79" t="s">
        <v>470</v>
      </c>
      <c r="S17" s="79" t="s">
        <v>502</v>
      </c>
      <c r="T17" s="79" t="s">
        <v>522</v>
      </c>
      <c r="U17" s="79"/>
      <c r="V17" s="82" t="s">
        <v>609</v>
      </c>
      <c r="W17" s="81">
        <v>43750.54833333333</v>
      </c>
      <c r="X17" s="82" t="s">
        <v>649</v>
      </c>
      <c r="Y17" s="79"/>
      <c r="Z17" s="79"/>
      <c r="AA17" s="85" t="s">
        <v>881</v>
      </c>
      <c r="AB17" s="85" t="s">
        <v>1107</v>
      </c>
      <c r="AC17" s="79" t="b">
        <v>0</v>
      </c>
      <c r="AD17" s="79">
        <v>2</v>
      </c>
      <c r="AE17" s="85" t="s">
        <v>1115</v>
      </c>
      <c r="AF17" s="79" t="b">
        <v>0</v>
      </c>
      <c r="AG17" s="79" t="s">
        <v>1129</v>
      </c>
      <c r="AH17" s="79"/>
      <c r="AI17" s="85" t="s">
        <v>1113</v>
      </c>
      <c r="AJ17" s="79" t="b">
        <v>0</v>
      </c>
      <c r="AK17" s="79">
        <v>0</v>
      </c>
      <c r="AL17" s="85" t="s">
        <v>1113</v>
      </c>
      <c r="AM17" s="79" t="s">
        <v>1136</v>
      </c>
      <c r="AN17" s="79" t="b">
        <v>0</v>
      </c>
      <c r="AO17" s="85" t="s">
        <v>1107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260</v>
      </c>
      <c r="C18" s="65" t="s">
        <v>2598</v>
      </c>
      <c r="D18" s="66">
        <v>3</v>
      </c>
      <c r="E18" s="67" t="s">
        <v>132</v>
      </c>
      <c r="F18" s="68">
        <v>35</v>
      </c>
      <c r="G18" s="65"/>
      <c r="H18" s="69"/>
      <c r="I18" s="70"/>
      <c r="J18" s="70"/>
      <c r="K18" s="34" t="s">
        <v>65</v>
      </c>
      <c r="L18" s="77">
        <v>18</v>
      </c>
      <c r="M18" s="77"/>
      <c r="N18" s="72"/>
      <c r="O18" s="79" t="s">
        <v>276</v>
      </c>
      <c r="P18" s="81">
        <v>43750.54833333333</v>
      </c>
      <c r="Q18" s="79" t="s">
        <v>284</v>
      </c>
      <c r="R18" s="79" t="s">
        <v>470</v>
      </c>
      <c r="S18" s="79" t="s">
        <v>502</v>
      </c>
      <c r="T18" s="79" t="s">
        <v>522</v>
      </c>
      <c r="U18" s="79"/>
      <c r="V18" s="82" t="s">
        <v>609</v>
      </c>
      <c r="W18" s="81">
        <v>43750.54833333333</v>
      </c>
      <c r="X18" s="82" t="s">
        <v>649</v>
      </c>
      <c r="Y18" s="79"/>
      <c r="Z18" s="79"/>
      <c r="AA18" s="85" t="s">
        <v>881</v>
      </c>
      <c r="AB18" s="85" t="s">
        <v>1107</v>
      </c>
      <c r="AC18" s="79" t="b">
        <v>0</v>
      </c>
      <c r="AD18" s="79">
        <v>2</v>
      </c>
      <c r="AE18" s="85" t="s">
        <v>1115</v>
      </c>
      <c r="AF18" s="79" t="b">
        <v>0</v>
      </c>
      <c r="AG18" s="79" t="s">
        <v>1129</v>
      </c>
      <c r="AH18" s="79"/>
      <c r="AI18" s="85" t="s">
        <v>1113</v>
      </c>
      <c r="AJ18" s="79" t="b">
        <v>0</v>
      </c>
      <c r="AK18" s="79">
        <v>0</v>
      </c>
      <c r="AL18" s="85" t="s">
        <v>1113</v>
      </c>
      <c r="AM18" s="79" t="s">
        <v>1136</v>
      </c>
      <c r="AN18" s="79" t="b">
        <v>0</v>
      </c>
      <c r="AO18" s="85" t="s">
        <v>1107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261</v>
      </c>
      <c r="C19" s="65" t="s">
        <v>2598</v>
      </c>
      <c r="D19" s="66">
        <v>3</v>
      </c>
      <c r="E19" s="67" t="s">
        <v>132</v>
      </c>
      <c r="F19" s="68">
        <v>35</v>
      </c>
      <c r="G19" s="65"/>
      <c r="H19" s="69"/>
      <c r="I19" s="70"/>
      <c r="J19" s="70"/>
      <c r="K19" s="34" t="s">
        <v>65</v>
      </c>
      <c r="L19" s="77">
        <v>19</v>
      </c>
      <c r="M19" s="77"/>
      <c r="N19" s="72"/>
      <c r="O19" s="79" t="s">
        <v>276</v>
      </c>
      <c r="P19" s="81">
        <v>43750.54833333333</v>
      </c>
      <c r="Q19" s="79" t="s">
        <v>284</v>
      </c>
      <c r="R19" s="79" t="s">
        <v>470</v>
      </c>
      <c r="S19" s="79" t="s">
        <v>502</v>
      </c>
      <c r="T19" s="79" t="s">
        <v>522</v>
      </c>
      <c r="U19" s="79"/>
      <c r="V19" s="82" t="s">
        <v>609</v>
      </c>
      <c r="W19" s="81">
        <v>43750.54833333333</v>
      </c>
      <c r="X19" s="82" t="s">
        <v>649</v>
      </c>
      <c r="Y19" s="79"/>
      <c r="Z19" s="79"/>
      <c r="AA19" s="85" t="s">
        <v>881</v>
      </c>
      <c r="AB19" s="85" t="s">
        <v>1107</v>
      </c>
      <c r="AC19" s="79" t="b">
        <v>0</v>
      </c>
      <c r="AD19" s="79">
        <v>2</v>
      </c>
      <c r="AE19" s="85" t="s">
        <v>1115</v>
      </c>
      <c r="AF19" s="79" t="b">
        <v>0</v>
      </c>
      <c r="AG19" s="79" t="s">
        <v>1129</v>
      </c>
      <c r="AH19" s="79"/>
      <c r="AI19" s="85" t="s">
        <v>1113</v>
      </c>
      <c r="AJ19" s="79" t="b">
        <v>0</v>
      </c>
      <c r="AK19" s="79">
        <v>0</v>
      </c>
      <c r="AL19" s="85" t="s">
        <v>1113</v>
      </c>
      <c r="AM19" s="79" t="s">
        <v>1136</v>
      </c>
      <c r="AN19" s="79" t="b">
        <v>0</v>
      </c>
      <c r="AO19" s="85" t="s">
        <v>1107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218</v>
      </c>
      <c r="B20" s="64" t="s">
        <v>262</v>
      </c>
      <c r="C20" s="65" t="s">
        <v>2598</v>
      </c>
      <c r="D20" s="66">
        <v>3</v>
      </c>
      <c r="E20" s="67" t="s">
        <v>132</v>
      </c>
      <c r="F20" s="68">
        <v>35</v>
      </c>
      <c r="G20" s="65"/>
      <c r="H20" s="69"/>
      <c r="I20" s="70"/>
      <c r="J20" s="70"/>
      <c r="K20" s="34" t="s">
        <v>65</v>
      </c>
      <c r="L20" s="77">
        <v>20</v>
      </c>
      <c r="M20" s="77"/>
      <c r="N20" s="72"/>
      <c r="O20" s="79" t="s">
        <v>276</v>
      </c>
      <c r="P20" s="81">
        <v>43750.54833333333</v>
      </c>
      <c r="Q20" s="79" t="s">
        <v>284</v>
      </c>
      <c r="R20" s="79" t="s">
        <v>470</v>
      </c>
      <c r="S20" s="79" t="s">
        <v>502</v>
      </c>
      <c r="T20" s="79" t="s">
        <v>522</v>
      </c>
      <c r="U20" s="79"/>
      <c r="V20" s="82" t="s">
        <v>609</v>
      </c>
      <c r="W20" s="81">
        <v>43750.54833333333</v>
      </c>
      <c r="X20" s="82" t="s">
        <v>649</v>
      </c>
      <c r="Y20" s="79"/>
      <c r="Z20" s="79"/>
      <c r="AA20" s="85" t="s">
        <v>881</v>
      </c>
      <c r="AB20" s="85" t="s">
        <v>1107</v>
      </c>
      <c r="AC20" s="79" t="b">
        <v>0</v>
      </c>
      <c r="AD20" s="79">
        <v>2</v>
      </c>
      <c r="AE20" s="85" t="s">
        <v>1115</v>
      </c>
      <c r="AF20" s="79" t="b">
        <v>0</v>
      </c>
      <c r="AG20" s="79" t="s">
        <v>1129</v>
      </c>
      <c r="AH20" s="79"/>
      <c r="AI20" s="85" t="s">
        <v>1113</v>
      </c>
      <c r="AJ20" s="79" t="b">
        <v>0</v>
      </c>
      <c r="AK20" s="79">
        <v>0</v>
      </c>
      <c r="AL20" s="85" t="s">
        <v>1113</v>
      </c>
      <c r="AM20" s="79" t="s">
        <v>1136</v>
      </c>
      <c r="AN20" s="79" t="b">
        <v>0</v>
      </c>
      <c r="AO20" s="85" t="s">
        <v>1107</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218</v>
      </c>
      <c r="B21" s="64" t="s">
        <v>263</v>
      </c>
      <c r="C21" s="65" t="s">
        <v>2598</v>
      </c>
      <c r="D21" s="66">
        <v>3</v>
      </c>
      <c r="E21" s="67" t="s">
        <v>132</v>
      </c>
      <c r="F21" s="68">
        <v>35</v>
      </c>
      <c r="G21" s="65"/>
      <c r="H21" s="69"/>
      <c r="I21" s="70"/>
      <c r="J21" s="70"/>
      <c r="K21" s="34" t="s">
        <v>65</v>
      </c>
      <c r="L21" s="77">
        <v>21</v>
      </c>
      <c r="M21" s="77"/>
      <c r="N21" s="72"/>
      <c r="O21" s="79" t="s">
        <v>276</v>
      </c>
      <c r="P21" s="81">
        <v>43750.54833333333</v>
      </c>
      <c r="Q21" s="79" t="s">
        <v>284</v>
      </c>
      <c r="R21" s="79" t="s">
        <v>470</v>
      </c>
      <c r="S21" s="79" t="s">
        <v>502</v>
      </c>
      <c r="T21" s="79" t="s">
        <v>522</v>
      </c>
      <c r="U21" s="79"/>
      <c r="V21" s="82" t="s">
        <v>609</v>
      </c>
      <c r="W21" s="81">
        <v>43750.54833333333</v>
      </c>
      <c r="X21" s="82" t="s">
        <v>649</v>
      </c>
      <c r="Y21" s="79"/>
      <c r="Z21" s="79"/>
      <c r="AA21" s="85" t="s">
        <v>881</v>
      </c>
      <c r="AB21" s="85" t="s">
        <v>1107</v>
      </c>
      <c r="AC21" s="79" t="b">
        <v>0</v>
      </c>
      <c r="AD21" s="79">
        <v>2</v>
      </c>
      <c r="AE21" s="85" t="s">
        <v>1115</v>
      </c>
      <c r="AF21" s="79" t="b">
        <v>0</v>
      </c>
      <c r="AG21" s="79" t="s">
        <v>1129</v>
      </c>
      <c r="AH21" s="79"/>
      <c r="AI21" s="85" t="s">
        <v>1113</v>
      </c>
      <c r="AJ21" s="79" t="b">
        <v>0</v>
      </c>
      <c r="AK21" s="79">
        <v>0</v>
      </c>
      <c r="AL21" s="85" t="s">
        <v>1113</v>
      </c>
      <c r="AM21" s="79" t="s">
        <v>1136</v>
      </c>
      <c r="AN21" s="79" t="b">
        <v>0</v>
      </c>
      <c r="AO21" s="85" t="s">
        <v>1107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238</v>
      </c>
      <c r="C22" s="65" t="s">
        <v>2598</v>
      </c>
      <c r="D22" s="66">
        <v>3</v>
      </c>
      <c r="E22" s="67" t="s">
        <v>132</v>
      </c>
      <c r="F22" s="68">
        <v>35</v>
      </c>
      <c r="G22" s="65"/>
      <c r="H22" s="69"/>
      <c r="I22" s="70"/>
      <c r="J22" s="70"/>
      <c r="K22" s="34" t="s">
        <v>65</v>
      </c>
      <c r="L22" s="77">
        <v>22</v>
      </c>
      <c r="M22" s="77"/>
      <c r="N22" s="72"/>
      <c r="O22" s="79" t="s">
        <v>277</v>
      </c>
      <c r="P22" s="81">
        <v>43753.27945601852</v>
      </c>
      <c r="Q22" s="79" t="s">
        <v>285</v>
      </c>
      <c r="R22" s="79"/>
      <c r="S22" s="79"/>
      <c r="T22" s="79" t="s">
        <v>238</v>
      </c>
      <c r="U22" s="79"/>
      <c r="V22" s="82" t="s">
        <v>610</v>
      </c>
      <c r="W22" s="81">
        <v>43753.27945601852</v>
      </c>
      <c r="X22" s="82" t="s">
        <v>650</v>
      </c>
      <c r="Y22" s="79"/>
      <c r="Z22" s="79"/>
      <c r="AA22" s="85" t="s">
        <v>882</v>
      </c>
      <c r="AB22" s="79"/>
      <c r="AC22" s="79" t="b">
        <v>0</v>
      </c>
      <c r="AD22" s="79">
        <v>0</v>
      </c>
      <c r="AE22" s="85" t="s">
        <v>1116</v>
      </c>
      <c r="AF22" s="79" t="b">
        <v>0</v>
      </c>
      <c r="AG22" s="79" t="s">
        <v>1129</v>
      </c>
      <c r="AH22" s="79"/>
      <c r="AI22" s="85" t="s">
        <v>1113</v>
      </c>
      <c r="AJ22" s="79" t="b">
        <v>0</v>
      </c>
      <c r="AK22" s="79">
        <v>0</v>
      </c>
      <c r="AL22" s="85" t="s">
        <v>1113</v>
      </c>
      <c r="AM22" s="79" t="s">
        <v>1138</v>
      </c>
      <c r="AN22" s="79" t="b">
        <v>0</v>
      </c>
      <c r="AO22" s="85" t="s">
        <v>882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3</v>
      </c>
      <c r="BD22" s="48">
        <v>1</v>
      </c>
      <c r="BE22" s="49">
        <v>6.666666666666667</v>
      </c>
      <c r="BF22" s="48">
        <v>0</v>
      </c>
      <c r="BG22" s="49">
        <v>0</v>
      </c>
      <c r="BH22" s="48">
        <v>0</v>
      </c>
      <c r="BI22" s="49">
        <v>0</v>
      </c>
      <c r="BJ22" s="48">
        <v>14</v>
      </c>
      <c r="BK22" s="49">
        <v>93.33333333333333</v>
      </c>
      <c r="BL22" s="48">
        <v>15</v>
      </c>
    </row>
    <row r="23" spans="1:64" ht="15">
      <c r="A23" s="64" t="s">
        <v>218</v>
      </c>
      <c r="B23" s="64" t="s">
        <v>219</v>
      </c>
      <c r="C23" s="65" t="s">
        <v>2598</v>
      </c>
      <c r="D23" s="66">
        <v>3</v>
      </c>
      <c r="E23" s="67" t="s">
        <v>132</v>
      </c>
      <c r="F23" s="68">
        <v>35</v>
      </c>
      <c r="G23" s="65"/>
      <c r="H23" s="69"/>
      <c r="I23" s="70"/>
      <c r="J23" s="70"/>
      <c r="K23" s="34" t="s">
        <v>65</v>
      </c>
      <c r="L23" s="77">
        <v>23</v>
      </c>
      <c r="M23" s="77"/>
      <c r="N23" s="72"/>
      <c r="O23" s="79" t="s">
        <v>276</v>
      </c>
      <c r="P23" s="81">
        <v>43750.54833333333</v>
      </c>
      <c r="Q23" s="79" t="s">
        <v>284</v>
      </c>
      <c r="R23" s="79" t="s">
        <v>470</v>
      </c>
      <c r="S23" s="79" t="s">
        <v>502</v>
      </c>
      <c r="T23" s="79" t="s">
        <v>522</v>
      </c>
      <c r="U23" s="79"/>
      <c r="V23" s="82" t="s">
        <v>609</v>
      </c>
      <c r="W23" s="81">
        <v>43750.54833333333</v>
      </c>
      <c r="X23" s="82" t="s">
        <v>649</v>
      </c>
      <c r="Y23" s="79"/>
      <c r="Z23" s="79"/>
      <c r="AA23" s="85" t="s">
        <v>881</v>
      </c>
      <c r="AB23" s="85" t="s">
        <v>1107</v>
      </c>
      <c r="AC23" s="79" t="b">
        <v>0</v>
      </c>
      <c r="AD23" s="79">
        <v>2</v>
      </c>
      <c r="AE23" s="85" t="s">
        <v>1115</v>
      </c>
      <c r="AF23" s="79" t="b">
        <v>0</v>
      </c>
      <c r="AG23" s="79" t="s">
        <v>1129</v>
      </c>
      <c r="AH23" s="79"/>
      <c r="AI23" s="85" t="s">
        <v>1113</v>
      </c>
      <c r="AJ23" s="79" t="b">
        <v>0</v>
      </c>
      <c r="AK23" s="79">
        <v>0</v>
      </c>
      <c r="AL23" s="85" t="s">
        <v>1113</v>
      </c>
      <c r="AM23" s="79" t="s">
        <v>1136</v>
      </c>
      <c r="AN23" s="79" t="b">
        <v>0</v>
      </c>
      <c r="AO23" s="85" t="s">
        <v>1107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218</v>
      </c>
      <c r="B24" s="64" t="s">
        <v>264</v>
      </c>
      <c r="C24" s="65" t="s">
        <v>2599</v>
      </c>
      <c r="D24" s="66">
        <v>3.7</v>
      </c>
      <c r="E24" s="67" t="s">
        <v>136</v>
      </c>
      <c r="F24" s="68">
        <v>32.7</v>
      </c>
      <c r="G24" s="65"/>
      <c r="H24" s="69"/>
      <c r="I24" s="70"/>
      <c r="J24" s="70"/>
      <c r="K24" s="34" t="s">
        <v>65</v>
      </c>
      <c r="L24" s="77">
        <v>24</v>
      </c>
      <c r="M24" s="77"/>
      <c r="N24" s="72"/>
      <c r="O24" s="79" t="s">
        <v>276</v>
      </c>
      <c r="P24" s="81">
        <v>43753.343935185185</v>
      </c>
      <c r="Q24" s="79" t="s">
        <v>286</v>
      </c>
      <c r="R24" s="82" t="s">
        <v>471</v>
      </c>
      <c r="S24" s="79" t="s">
        <v>503</v>
      </c>
      <c r="T24" s="79" t="s">
        <v>523</v>
      </c>
      <c r="U24" s="79"/>
      <c r="V24" s="82" t="s">
        <v>609</v>
      </c>
      <c r="W24" s="81">
        <v>43753.343935185185</v>
      </c>
      <c r="X24" s="82" t="s">
        <v>651</v>
      </c>
      <c r="Y24" s="79"/>
      <c r="Z24" s="79"/>
      <c r="AA24" s="85" t="s">
        <v>883</v>
      </c>
      <c r="AB24" s="79"/>
      <c r="AC24" s="79" t="b">
        <v>0</v>
      </c>
      <c r="AD24" s="79">
        <v>1</v>
      </c>
      <c r="AE24" s="85" t="s">
        <v>1113</v>
      </c>
      <c r="AF24" s="79" t="b">
        <v>0</v>
      </c>
      <c r="AG24" s="79" t="s">
        <v>1129</v>
      </c>
      <c r="AH24" s="79"/>
      <c r="AI24" s="85" t="s">
        <v>1113</v>
      </c>
      <c r="AJ24" s="79" t="b">
        <v>0</v>
      </c>
      <c r="AK24" s="79">
        <v>0</v>
      </c>
      <c r="AL24" s="85" t="s">
        <v>1113</v>
      </c>
      <c r="AM24" s="79" t="s">
        <v>1136</v>
      </c>
      <c r="AN24" s="79" t="b">
        <v>0</v>
      </c>
      <c r="AO24" s="85" t="s">
        <v>883</v>
      </c>
      <c r="AP24" s="79" t="s">
        <v>176</v>
      </c>
      <c r="AQ24" s="79">
        <v>0</v>
      </c>
      <c r="AR24" s="79">
        <v>0</v>
      </c>
      <c r="AS24" s="79"/>
      <c r="AT24" s="79"/>
      <c r="AU24" s="79"/>
      <c r="AV24" s="79"/>
      <c r="AW24" s="79"/>
      <c r="AX24" s="79"/>
      <c r="AY24" s="79"/>
      <c r="AZ24" s="79"/>
      <c r="BA24">
        <v>2</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13</v>
      </c>
      <c r="BK24" s="49">
        <v>100</v>
      </c>
      <c r="BL24" s="48">
        <v>13</v>
      </c>
    </row>
    <row r="25" spans="1:64" ht="15">
      <c r="A25" s="64" t="s">
        <v>218</v>
      </c>
      <c r="B25" s="64" t="s">
        <v>264</v>
      </c>
      <c r="C25" s="65" t="s">
        <v>2599</v>
      </c>
      <c r="D25" s="66">
        <v>3.7</v>
      </c>
      <c r="E25" s="67" t="s">
        <v>136</v>
      </c>
      <c r="F25" s="68">
        <v>32.7</v>
      </c>
      <c r="G25" s="65"/>
      <c r="H25" s="69"/>
      <c r="I25" s="70"/>
      <c r="J25" s="70"/>
      <c r="K25" s="34" t="s">
        <v>65</v>
      </c>
      <c r="L25" s="77">
        <v>25</v>
      </c>
      <c r="M25" s="77"/>
      <c r="N25" s="72"/>
      <c r="O25" s="79" t="s">
        <v>276</v>
      </c>
      <c r="P25" s="81">
        <v>43753.665625</v>
      </c>
      <c r="Q25" s="79" t="s">
        <v>287</v>
      </c>
      <c r="R25" s="82" t="s">
        <v>471</v>
      </c>
      <c r="S25" s="79" t="s">
        <v>503</v>
      </c>
      <c r="T25" s="79" t="s">
        <v>524</v>
      </c>
      <c r="U25" s="79"/>
      <c r="V25" s="82" t="s">
        <v>609</v>
      </c>
      <c r="W25" s="81">
        <v>43753.665625</v>
      </c>
      <c r="X25" s="82" t="s">
        <v>652</v>
      </c>
      <c r="Y25" s="79"/>
      <c r="Z25" s="79"/>
      <c r="AA25" s="85" t="s">
        <v>884</v>
      </c>
      <c r="AB25" s="79"/>
      <c r="AC25" s="79" t="b">
        <v>0</v>
      </c>
      <c r="AD25" s="79">
        <v>0</v>
      </c>
      <c r="AE25" s="85" t="s">
        <v>1113</v>
      </c>
      <c r="AF25" s="79" t="b">
        <v>0</v>
      </c>
      <c r="AG25" s="79" t="s">
        <v>1129</v>
      </c>
      <c r="AH25" s="79"/>
      <c r="AI25" s="85" t="s">
        <v>1113</v>
      </c>
      <c r="AJ25" s="79" t="b">
        <v>0</v>
      </c>
      <c r="AK25" s="79">
        <v>0</v>
      </c>
      <c r="AL25" s="85" t="s">
        <v>1113</v>
      </c>
      <c r="AM25" s="79" t="s">
        <v>1136</v>
      </c>
      <c r="AN25" s="79" t="b">
        <v>0</v>
      </c>
      <c r="AO25" s="85" t="s">
        <v>884</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13</v>
      </c>
      <c r="BK25" s="49">
        <v>100</v>
      </c>
      <c r="BL25" s="48">
        <v>13</v>
      </c>
    </row>
    <row r="26" spans="1:64" ht="15">
      <c r="A26" s="64" t="s">
        <v>218</v>
      </c>
      <c r="B26" s="64" t="s">
        <v>220</v>
      </c>
      <c r="C26" s="65" t="s">
        <v>2598</v>
      </c>
      <c r="D26" s="66">
        <v>3</v>
      </c>
      <c r="E26" s="67" t="s">
        <v>132</v>
      </c>
      <c r="F26" s="68">
        <v>35</v>
      </c>
      <c r="G26" s="65"/>
      <c r="H26" s="69"/>
      <c r="I26" s="70"/>
      <c r="J26" s="70"/>
      <c r="K26" s="34" t="s">
        <v>66</v>
      </c>
      <c r="L26" s="77">
        <v>26</v>
      </c>
      <c r="M26" s="77"/>
      <c r="N26" s="72"/>
      <c r="O26" s="79" t="s">
        <v>276</v>
      </c>
      <c r="P26" s="81">
        <v>43754.65329861111</v>
      </c>
      <c r="Q26" s="79" t="s">
        <v>288</v>
      </c>
      <c r="R26" s="79" t="s">
        <v>472</v>
      </c>
      <c r="S26" s="79" t="s">
        <v>504</v>
      </c>
      <c r="T26" s="79" t="s">
        <v>525</v>
      </c>
      <c r="U26" s="79"/>
      <c r="V26" s="82" t="s">
        <v>609</v>
      </c>
      <c r="W26" s="81">
        <v>43754.65329861111</v>
      </c>
      <c r="X26" s="82" t="s">
        <v>653</v>
      </c>
      <c r="Y26" s="79"/>
      <c r="Z26" s="79"/>
      <c r="AA26" s="85" t="s">
        <v>885</v>
      </c>
      <c r="AB26" s="79"/>
      <c r="AC26" s="79" t="b">
        <v>0</v>
      </c>
      <c r="AD26" s="79">
        <v>0</v>
      </c>
      <c r="AE26" s="85" t="s">
        <v>1113</v>
      </c>
      <c r="AF26" s="79" t="b">
        <v>0</v>
      </c>
      <c r="AG26" s="79" t="s">
        <v>1129</v>
      </c>
      <c r="AH26" s="79"/>
      <c r="AI26" s="85" t="s">
        <v>1113</v>
      </c>
      <c r="AJ26" s="79" t="b">
        <v>0</v>
      </c>
      <c r="AK26" s="79">
        <v>0</v>
      </c>
      <c r="AL26" s="85" t="s">
        <v>1113</v>
      </c>
      <c r="AM26" s="79" t="s">
        <v>1136</v>
      </c>
      <c r="AN26" s="79" t="b">
        <v>0</v>
      </c>
      <c r="AO26" s="85" t="s">
        <v>885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2</v>
      </c>
      <c r="BE26" s="49">
        <v>6.0606060606060606</v>
      </c>
      <c r="BF26" s="48">
        <v>0</v>
      </c>
      <c r="BG26" s="49">
        <v>0</v>
      </c>
      <c r="BH26" s="48">
        <v>0</v>
      </c>
      <c r="BI26" s="49">
        <v>0</v>
      </c>
      <c r="BJ26" s="48">
        <v>31</v>
      </c>
      <c r="BK26" s="49">
        <v>93.93939393939394</v>
      </c>
      <c r="BL26" s="48">
        <v>33</v>
      </c>
    </row>
    <row r="27" spans="1:64" ht="15">
      <c r="A27" s="64" t="s">
        <v>220</v>
      </c>
      <c r="B27" s="64" t="s">
        <v>218</v>
      </c>
      <c r="C27" s="65" t="s">
        <v>2598</v>
      </c>
      <c r="D27" s="66">
        <v>3</v>
      </c>
      <c r="E27" s="67" t="s">
        <v>132</v>
      </c>
      <c r="F27" s="68">
        <v>35</v>
      </c>
      <c r="G27" s="65"/>
      <c r="H27" s="69"/>
      <c r="I27" s="70"/>
      <c r="J27" s="70"/>
      <c r="K27" s="34" t="s">
        <v>66</v>
      </c>
      <c r="L27" s="77">
        <v>27</v>
      </c>
      <c r="M27" s="77"/>
      <c r="N27" s="72"/>
      <c r="O27" s="79" t="s">
        <v>276</v>
      </c>
      <c r="P27" s="81">
        <v>43754.668900462966</v>
      </c>
      <c r="Q27" s="79" t="s">
        <v>289</v>
      </c>
      <c r="R27" s="79"/>
      <c r="S27" s="79"/>
      <c r="T27" s="79" t="s">
        <v>526</v>
      </c>
      <c r="U27" s="79"/>
      <c r="V27" s="82" t="s">
        <v>611</v>
      </c>
      <c r="W27" s="81">
        <v>43754.668900462966</v>
      </c>
      <c r="X27" s="82" t="s">
        <v>654</v>
      </c>
      <c r="Y27" s="79"/>
      <c r="Z27" s="79"/>
      <c r="AA27" s="85" t="s">
        <v>886</v>
      </c>
      <c r="AB27" s="79"/>
      <c r="AC27" s="79" t="b">
        <v>0</v>
      </c>
      <c r="AD27" s="79">
        <v>0</v>
      </c>
      <c r="AE27" s="85" t="s">
        <v>1113</v>
      </c>
      <c r="AF27" s="79" t="b">
        <v>0</v>
      </c>
      <c r="AG27" s="79" t="s">
        <v>1129</v>
      </c>
      <c r="AH27" s="79"/>
      <c r="AI27" s="85" t="s">
        <v>1113</v>
      </c>
      <c r="AJ27" s="79" t="b">
        <v>0</v>
      </c>
      <c r="AK27" s="79">
        <v>1</v>
      </c>
      <c r="AL27" s="85" t="s">
        <v>885</v>
      </c>
      <c r="AM27" s="79" t="s">
        <v>1136</v>
      </c>
      <c r="AN27" s="79" t="b">
        <v>0</v>
      </c>
      <c r="AO27" s="85" t="s">
        <v>885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2</v>
      </c>
      <c r="BE27" s="49">
        <v>7.6923076923076925</v>
      </c>
      <c r="BF27" s="48">
        <v>0</v>
      </c>
      <c r="BG27" s="49">
        <v>0</v>
      </c>
      <c r="BH27" s="48">
        <v>0</v>
      </c>
      <c r="BI27" s="49">
        <v>0</v>
      </c>
      <c r="BJ27" s="48">
        <v>24</v>
      </c>
      <c r="BK27" s="49">
        <v>92.3076923076923</v>
      </c>
      <c r="BL27" s="48">
        <v>26</v>
      </c>
    </row>
    <row r="28" spans="1:64" ht="15">
      <c r="A28" s="64" t="s">
        <v>221</v>
      </c>
      <c r="B28" s="64" t="s">
        <v>265</v>
      </c>
      <c r="C28" s="65" t="s">
        <v>2598</v>
      </c>
      <c r="D28" s="66">
        <v>3</v>
      </c>
      <c r="E28" s="67" t="s">
        <v>132</v>
      </c>
      <c r="F28" s="68">
        <v>35</v>
      </c>
      <c r="G28" s="65"/>
      <c r="H28" s="69"/>
      <c r="I28" s="70"/>
      <c r="J28" s="70"/>
      <c r="K28" s="34" t="s">
        <v>65</v>
      </c>
      <c r="L28" s="77">
        <v>28</v>
      </c>
      <c r="M28" s="77"/>
      <c r="N28" s="72"/>
      <c r="O28" s="79" t="s">
        <v>276</v>
      </c>
      <c r="P28" s="81">
        <v>43754.78917824074</v>
      </c>
      <c r="Q28" s="79" t="s">
        <v>290</v>
      </c>
      <c r="R28" s="82" t="s">
        <v>469</v>
      </c>
      <c r="S28" s="79" t="s">
        <v>501</v>
      </c>
      <c r="T28" s="79" t="s">
        <v>527</v>
      </c>
      <c r="U28" s="79"/>
      <c r="V28" s="82" t="s">
        <v>612</v>
      </c>
      <c r="W28" s="81">
        <v>43754.78917824074</v>
      </c>
      <c r="X28" s="82" t="s">
        <v>655</v>
      </c>
      <c r="Y28" s="79"/>
      <c r="Z28" s="79"/>
      <c r="AA28" s="85" t="s">
        <v>887</v>
      </c>
      <c r="AB28" s="79"/>
      <c r="AC28" s="79" t="b">
        <v>0</v>
      </c>
      <c r="AD28" s="79">
        <v>7</v>
      </c>
      <c r="AE28" s="85" t="s">
        <v>1113</v>
      </c>
      <c r="AF28" s="79" t="b">
        <v>1</v>
      </c>
      <c r="AG28" s="79" t="s">
        <v>1129</v>
      </c>
      <c r="AH28" s="79"/>
      <c r="AI28" s="85" t="s">
        <v>1075</v>
      </c>
      <c r="AJ28" s="79" t="b">
        <v>0</v>
      </c>
      <c r="AK28" s="79">
        <v>1</v>
      </c>
      <c r="AL28" s="85" t="s">
        <v>1113</v>
      </c>
      <c r="AM28" s="79" t="s">
        <v>1136</v>
      </c>
      <c r="AN28" s="79" t="b">
        <v>0</v>
      </c>
      <c r="AO28" s="85" t="s">
        <v>887</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222</v>
      </c>
      <c r="B29" s="64" t="s">
        <v>265</v>
      </c>
      <c r="C29" s="65" t="s">
        <v>2598</v>
      </c>
      <c r="D29" s="66">
        <v>3</v>
      </c>
      <c r="E29" s="67" t="s">
        <v>132</v>
      </c>
      <c r="F29" s="68">
        <v>35</v>
      </c>
      <c r="G29" s="65"/>
      <c r="H29" s="69"/>
      <c r="I29" s="70"/>
      <c r="J29" s="70"/>
      <c r="K29" s="34" t="s">
        <v>65</v>
      </c>
      <c r="L29" s="77">
        <v>29</v>
      </c>
      <c r="M29" s="77"/>
      <c r="N29" s="72"/>
      <c r="O29" s="79" t="s">
        <v>276</v>
      </c>
      <c r="P29" s="81">
        <v>43754.79362268518</v>
      </c>
      <c r="Q29" s="79" t="s">
        <v>291</v>
      </c>
      <c r="R29" s="79"/>
      <c r="S29" s="79"/>
      <c r="T29" s="79" t="s">
        <v>238</v>
      </c>
      <c r="U29" s="79"/>
      <c r="V29" s="82" t="s">
        <v>613</v>
      </c>
      <c r="W29" s="81">
        <v>43754.79362268518</v>
      </c>
      <c r="X29" s="82" t="s">
        <v>656</v>
      </c>
      <c r="Y29" s="79"/>
      <c r="Z29" s="79"/>
      <c r="AA29" s="85" t="s">
        <v>888</v>
      </c>
      <c r="AB29" s="85" t="s">
        <v>887</v>
      </c>
      <c r="AC29" s="79" t="b">
        <v>0</v>
      </c>
      <c r="AD29" s="79">
        <v>0</v>
      </c>
      <c r="AE29" s="85" t="s">
        <v>1117</v>
      </c>
      <c r="AF29" s="79" t="b">
        <v>0</v>
      </c>
      <c r="AG29" s="79" t="s">
        <v>1129</v>
      </c>
      <c r="AH29" s="79"/>
      <c r="AI29" s="85" t="s">
        <v>1113</v>
      </c>
      <c r="AJ29" s="79" t="b">
        <v>0</v>
      </c>
      <c r="AK29" s="79">
        <v>0</v>
      </c>
      <c r="AL29" s="85" t="s">
        <v>1113</v>
      </c>
      <c r="AM29" s="79" t="s">
        <v>1139</v>
      </c>
      <c r="AN29" s="79" t="b">
        <v>0</v>
      </c>
      <c r="AO29" s="85" t="s">
        <v>887</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222</v>
      </c>
      <c r="B30" s="64" t="s">
        <v>266</v>
      </c>
      <c r="C30" s="65" t="s">
        <v>2598</v>
      </c>
      <c r="D30" s="66">
        <v>3</v>
      </c>
      <c r="E30" s="67" t="s">
        <v>132</v>
      </c>
      <c r="F30" s="68">
        <v>35</v>
      </c>
      <c r="G30" s="65"/>
      <c r="H30" s="69"/>
      <c r="I30" s="70"/>
      <c r="J30" s="70"/>
      <c r="K30" s="34" t="s">
        <v>65</v>
      </c>
      <c r="L30" s="77">
        <v>30</v>
      </c>
      <c r="M30" s="77"/>
      <c r="N30" s="72"/>
      <c r="O30" s="79" t="s">
        <v>276</v>
      </c>
      <c r="P30" s="81">
        <v>43754.79362268518</v>
      </c>
      <c r="Q30" s="79" t="s">
        <v>291</v>
      </c>
      <c r="R30" s="79"/>
      <c r="S30" s="79"/>
      <c r="T30" s="79" t="s">
        <v>238</v>
      </c>
      <c r="U30" s="79"/>
      <c r="V30" s="82" t="s">
        <v>613</v>
      </c>
      <c r="W30" s="81">
        <v>43754.79362268518</v>
      </c>
      <c r="X30" s="82" t="s">
        <v>656</v>
      </c>
      <c r="Y30" s="79"/>
      <c r="Z30" s="79"/>
      <c r="AA30" s="85" t="s">
        <v>888</v>
      </c>
      <c r="AB30" s="85" t="s">
        <v>887</v>
      </c>
      <c r="AC30" s="79" t="b">
        <v>0</v>
      </c>
      <c r="AD30" s="79">
        <v>0</v>
      </c>
      <c r="AE30" s="85" t="s">
        <v>1117</v>
      </c>
      <c r="AF30" s="79" t="b">
        <v>0</v>
      </c>
      <c r="AG30" s="79" t="s">
        <v>1129</v>
      </c>
      <c r="AH30" s="79"/>
      <c r="AI30" s="85" t="s">
        <v>1113</v>
      </c>
      <c r="AJ30" s="79" t="b">
        <v>0</v>
      </c>
      <c r="AK30" s="79">
        <v>0</v>
      </c>
      <c r="AL30" s="85" t="s">
        <v>1113</v>
      </c>
      <c r="AM30" s="79" t="s">
        <v>1139</v>
      </c>
      <c r="AN30" s="79" t="b">
        <v>0</v>
      </c>
      <c r="AO30" s="85" t="s">
        <v>887</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0</v>
      </c>
      <c r="BE30" s="49">
        <v>0</v>
      </c>
      <c r="BF30" s="48">
        <v>0</v>
      </c>
      <c r="BG30" s="49">
        <v>0</v>
      </c>
      <c r="BH30" s="48">
        <v>0</v>
      </c>
      <c r="BI30" s="49">
        <v>0</v>
      </c>
      <c r="BJ30" s="48">
        <v>8</v>
      </c>
      <c r="BK30" s="49">
        <v>100</v>
      </c>
      <c r="BL30" s="48">
        <v>8</v>
      </c>
    </row>
    <row r="31" spans="1:64" ht="15">
      <c r="A31" s="64" t="s">
        <v>222</v>
      </c>
      <c r="B31" s="64" t="s">
        <v>221</v>
      </c>
      <c r="C31" s="65" t="s">
        <v>2598</v>
      </c>
      <c r="D31" s="66">
        <v>3</v>
      </c>
      <c r="E31" s="67" t="s">
        <v>132</v>
      </c>
      <c r="F31" s="68">
        <v>35</v>
      </c>
      <c r="G31" s="65"/>
      <c r="H31" s="69"/>
      <c r="I31" s="70"/>
      <c r="J31" s="70"/>
      <c r="K31" s="34" t="s">
        <v>65</v>
      </c>
      <c r="L31" s="77">
        <v>31</v>
      </c>
      <c r="M31" s="77"/>
      <c r="N31" s="72"/>
      <c r="O31" s="79" t="s">
        <v>277</v>
      </c>
      <c r="P31" s="81">
        <v>43754.79362268518</v>
      </c>
      <c r="Q31" s="79" t="s">
        <v>291</v>
      </c>
      <c r="R31" s="79"/>
      <c r="S31" s="79"/>
      <c r="T31" s="79" t="s">
        <v>238</v>
      </c>
      <c r="U31" s="79"/>
      <c r="V31" s="82" t="s">
        <v>613</v>
      </c>
      <c r="W31" s="81">
        <v>43754.79362268518</v>
      </c>
      <c r="X31" s="82" t="s">
        <v>656</v>
      </c>
      <c r="Y31" s="79"/>
      <c r="Z31" s="79"/>
      <c r="AA31" s="85" t="s">
        <v>888</v>
      </c>
      <c r="AB31" s="85" t="s">
        <v>887</v>
      </c>
      <c r="AC31" s="79" t="b">
        <v>0</v>
      </c>
      <c r="AD31" s="79">
        <v>0</v>
      </c>
      <c r="AE31" s="85" t="s">
        <v>1117</v>
      </c>
      <c r="AF31" s="79" t="b">
        <v>0</v>
      </c>
      <c r="AG31" s="79" t="s">
        <v>1129</v>
      </c>
      <c r="AH31" s="79"/>
      <c r="AI31" s="85" t="s">
        <v>1113</v>
      </c>
      <c r="AJ31" s="79" t="b">
        <v>0</v>
      </c>
      <c r="AK31" s="79">
        <v>0</v>
      </c>
      <c r="AL31" s="85" t="s">
        <v>1113</v>
      </c>
      <c r="AM31" s="79" t="s">
        <v>1139</v>
      </c>
      <c r="AN31" s="79" t="b">
        <v>0</v>
      </c>
      <c r="AO31" s="85" t="s">
        <v>887</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223</v>
      </c>
      <c r="B32" s="64" t="s">
        <v>238</v>
      </c>
      <c r="C32" s="65" t="s">
        <v>2598</v>
      </c>
      <c r="D32" s="66">
        <v>3</v>
      </c>
      <c r="E32" s="67" t="s">
        <v>132</v>
      </c>
      <c r="F32" s="68">
        <v>35</v>
      </c>
      <c r="G32" s="65"/>
      <c r="H32" s="69"/>
      <c r="I32" s="70"/>
      <c r="J32" s="70"/>
      <c r="K32" s="34" t="s">
        <v>65</v>
      </c>
      <c r="L32" s="77">
        <v>32</v>
      </c>
      <c r="M32" s="77"/>
      <c r="N32" s="72"/>
      <c r="O32" s="79" t="s">
        <v>276</v>
      </c>
      <c r="P32" s="81">
        <v>43754.810069444444</v>
      </c>
      <c r="Q32" s="79" t="s">
        <v>280</v>
      </c>
      <c r="R32" s="79"/>
      <c r="S32" s="79"/>
      <c r="T32" s="79" t="s">
        <v>519</v>
      </c>
      <c r="U32" s="79"/>
      <c r="V32" s="82" t="s">
        <v>614</v>
      </c>
      <c r="W32" s="81">
        <v>43754.810069444444</v>
      </c>
      <c r="X32" s="82" t="s">
        <v>657</v>
      </c>
      <c r="Y32" s="79"/>
      <c r="Z32" s="79"/>
      <c r="AA32" s="85" t="s">
        <v>889</v>
      </c>
      <c r="AB32" s="79"/>
      <c r="AC32" s="79" t="b">
        <v>0</v>
      </c>
      <c r="AD32" s="79">
        <v>0</v>
      </c>
      <c r="AE32" s="85" t="s">
        <v>1113</v>
      </c>
      <c r="AF32" s="79" t="b">
        <v>0</v>
      </c>
      <c r="AG32" s="79" t="s">
        <v>1129</v>
      </c>
      <c r="AH32" s="79"/>
      <c r="AI32" s="85" t="s">
        <v>1113</v>
      </c>
      <c r="AJ32" s="79" t="b">
        <v>0</v>
      </c>
      <c r="AK32" s="79">
        <v>16</v>
      </c>
      <c r="AL32" s="85" t="s">
        <v>1075</v>
      </c>
      <c r="AM32" s="79" t="s">
        <v>1136</v>
      </c>
      <c r="AN32" s="79" t="b">
        <v>0</v>
      </c>
      <c r="AO32" s="85" t="s">
        <v>1075</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2</v>
      </c>
      <c r="BE32" s="49">
        <v>7.6923076923076925</v>
      </c>
      <c r="BF32" s="48">
        <v>1</v>
      </c>
      <c r="BG32" s="49">
        <v>3.8461538461538463</v>
      </c>
      <c r="BH32" s="48">
        <v>0</v>
      </c>
      <c r="BI32" s="49">
        <v>0</v>
      </c>
      <c r="BJ32" s="48">
        <v>23</v>
      </c>
      <c r="BK32" s="49">
        <v>88.46153846153847</v>
      </c>
      <c r="BL32" s="48">
        <v>26</v>
      </c>
    </row>
    <row r="33" spans="1:64" ht="15">
      <c r="A33" s="64" t="s">
        <v>224</v>
      </c>
      <c r="B33" s="64" t="s">
        <v>238</v>
      </c>
      <c r="C33" s="65" t="s">
        <v>2598</v>
      </c>
      <c r="D33" s="66">
        <v>3</v>
      </c>
      <c r="E33" s="67" t="s">
        <v>132</v>
      </c>
      <c r="F33" s="68">
        <v>35</v>
      </c>
      <c r="G33" s="65"/>
      <c r="H33" s="69"/>
      <c r="I33" s="70"/>
      <c r="J33" s="70"/>
      <c r="K33" s="34" t="s">
        <v>65</v>
      </c>
      <c r="L33" s="77">
        <v>33</v>
      </c>
      <c r="M33" s="77"/>
      <c r="N33" s="72"/>
      <c r="O33" s="79" t="s">
        <v>276</v>
      </c>
      <c r="P33" s="81">
        <v>43755.61943287037</v>
      </c>
      <c r="Q33" s="79" t="s">
        <v>280</v>
      </c>
      <c r="R33" s="79"/>
      <c r="S33" s="79"/>
      <c r="T33" s="79" t="s">
        <v>519</v>
      </c>
      <c r="U33" s="79"/>
      <c r="V33" s="82" t="s">
        <v>615</v>
      </c>
      <c r="W33" s="81">
        <v>43755.61943287037</v>
      </c>
      <c r="X33" s="82" t="s">
        <v>658</v>
      </c>
      <c r="Y33" s="79"/>
      <c r="Z33" s="79"/>
      <c r="AA33" s="85" t="s">
        <v>890</v>
      </c>
      <c r="AB33" s="79"/>
      <c r="AC33" s="79" t="b">
        <v>0</v>
      </c>
      <c r="AD33" s="79">
        <v>0</v>
      </c>
      <c r="AE33" s="85" t="s">
        <v>1113</v>
      </c>
      <c r="AF33" s="79" t="b">
        <v>0</v>
      </c>
      <c r="AG33" s="79" t="s">
        <v>1129</v>
      </c>
      <c r="AH33" s="79"/>
      <c r="AI33" s="85" t="s">
        <v>1113</v>
      </c>
      <c r="AJ33" s="79" t="b">
        <v>0</v>
      </c>
      <c r="AK33" s="79">
        <v>16</v>
      </c>
      <c r="AL33" s="85" t="s">
        <v>1075</v>
      </c>
      <c r="AM33" s="79" t="s">
        <v>1134</v>
      </c>
      <c r="AN33" s="79" t="b">
        <v>0</v>
      </c>
      <c r="AO33" s="85" t="s">
        <v>1075</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2</v>
      </c>
      <c r="BE33" s="49">
        <v>7.6923076923076925</v>
      </c>
      <c r="BF33" s="48">
        <v>1</v>
      </c>
      <c r="BG33" s="49">
        <v>3.8461538461538463</v>
      </c>
      <c r="BH33" s="48">
        <v>0</v>
      </c>
      <c r="BI33" s="49">
        <v>0</v>
      </c>
      <c r="BJ33" s="48">
        <v>23</v>
      </c>
      <c r="BK33" s="49">
        <v>88.46153846153847</v>
      </c>
      <c r="BL33" s="48">
        <v>26</v>
      </c>
    </row>
    <row r="34" spans="1:64" ht="15">
      <c r="A34" s="64" t="s">
        <v>225</v>
      </c>
      <c r="B34" s="64" t="s">
        <v>238</v>
      </c>
      <c r="C34" s="65" t="s">
        <v>2598</v>
      </c>
      <c r="D34" s="66">
        <v>3</v>
      </c>
      <c r="E34" s="67" t="s">
        <v>132</v>
      </c>
      <c r="F34" s="68">
        <v>35</v>
      </c>
      <c r="G34" s="65"/>
      <c r="H34" s="69"/>
      <c r="I34" s="70"/>
      <c r="J34" s="70"/>
      <c r="K34" s="34" t="s">
        <v>65</v>
      </c>
      <c r="L34" s="77">
        <v>34</v>
      </c>
      <c r="M34" s="77"/>
      <c r="N34" s="72"/>
      <c r="O34" s="79" t="s">
        <v>276</v>
      </c>
      <c r="P34" s="81">
        <v>43755.620150462964</v>
      </c>
      <c r="Q34" s="79" t="s">
        <v>280</v>
      </c>
      <c r="R34" s="79"/>
      <c r="S34" s="79"/>
      <c r="T34" s="79" t="s">
        <v>519</v>
      </c>
      <c r="U34" s="79"/>
      <c r="V34" s="82" t="s">
        <v>616</v>
      </c>
      <c r="W34" s="81">
        <v>43755.620150462964</v>
      </c>
      <c r="X34" s="82" t="s">
        <v>659</v>
      </c>
      <c r="Y34" s="79"/>
      <c r="Z34" s="79"/>
      <c r="AA34" s="85" t="s">
        <v>891</v>
      </c>
      <c r="AB34" s="79"/>
      <c r="AC34" s="79" t="b">
        <v>0</v>
      </c>
      <c r="AD34" s="79">
        <v>0</v>
      </c>
      <c r="AE34" s="85" t="s">
        <v>1113</v>
      </c>
      <c r="AF34" s="79" t="b">
        <v>0</v>
      </c>
      <c r="AG34" s="79" t="s">
        <v>1129</v>
      </c>
      <c r="AH34" s="79"/>
      <c r="AI34" s="85" t="s">
        <v>1113</v>
      </c>
      <c r="AJ34" s="79" t="b">
        <v>0</v>
      </c>
      <c r="AK34" s="79">
        <v>16</v>
      </c>
      <c r="AL34" s="85" t="s">
        <v>1075</v>
      </c>
      <c r="AM34" s="79" t="s">
        <v>1136</v>
      </c>
      <c r="AN34" s="79" t="b">
        <v>0</v>
      </c>
      <c r="AO34" s="85" t="s">
        <v>1075</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2</v>
      </c>
      <c r="BE34" s="49">
        <v>7.6923076923076925</v>
      </c>
      <c r="BF34" s="48">
        <v>1</v>
      </c>
      <c r="BG34" s="49">
        <v>3.8461538461538463</v>
      </c>
      <c r="BH34" s="48">
        <v>0</v>
      </c>
      <c r="BI34" s="49">
        <v>0</v>
      </c>
      <c r="BJ34" s="48">
        <v>23</v>
      </c>
      <c r="BK34" s="49">
        <v>88.46153846153847</v>
      </c>
      <c r="BL34" s="48">
        <v>26</v>
      </c>
    </row>
    <row r="35" spans="1:64" ht="15">
      <c r="A35" s="64" t="s">
        <v>213</v>
      </c>
      <c r="B35" s="64" t="s">
        <v>226</v>
      </c>
      <c r="C35" s="65" t="s">
        <v>2598</v>
      </c>
      <c r="D35" s="66">
        <v>3</v>
      </c>
      <c r="E35" s="67" t="s">
        <v>132</v>
      </c>
      <c r="F35" s="68">
        <v>35</v>
      </c>
      <c r="G35" s="65"/>
      <c r="H35" s="69"/>
      <c r="I35" s="70"/>
      <c r="J35" s="70"/>
      <c r="K35" s="34" t="s">
        <v>66</v>
      </c>
      <c r="L35" s="77">
        <v>35</v>
      </c>
      <c r="M35" s="77"/>
      <c r="N35" s="72"/>
      <c r="O35" s="79" t="s">
        <v>277</v>
      </c>
      <c r="P35" s="81">
        <v>43749.72363425926</v>
      </c>
      <c r="Q35" s="79" t="s">
        <v>292</v>
      </c>
      <c r="R35" s="82" t="s">
        <v>468</v>
      </c>
      <c r="S35" s="79" t="s">
        <v>500</v>
      </c>
      <c r="T35" s="79" t="s">
        <v>528</v>
      </c>
      <c r="U35" s="79"/>
      <c r="V35" s="82" t="s">
        <v>604</v>
      </c>
      <c r="W35" s="81">
        <v>43749.72363425926</v>
      </c>
      <c r="X35" s="82" t="s">
        <v>660</v>
      </c>
      <c r="Y35" s="79"/>
      <c r="Z35" s="79"/>
      <c r="AA35" s="85" t="s">
        <v>892</v>
      </c>
      <c r="AB35" s="79"/>
      <c r="AC35" s="79" t="b">
        <v>0</v>
      </c>
      <c r="AD35" s="79">
        <v>1</v>
      </c>
      <c r="AE35" s="85" t="s">
        <v>1118</v>
      </c>
      <c r="AF35" s="79" t="b">
        <v>0</v>
      </c>
      <c r="AG35" s="79" t="s">
        <v>1129</v>
      </c>
      <c r="AH35" s="79"/>
      <c r="AI35" s="85" t="s">
        <v>1113</v>
      </c>
      <c r="AJ35" s="79" t="b">
        <v>0</v>
      </c>
      <c r="AK35" s="79">
        <v>1</v>
      </c>
      <c r="AL35" s="85" t="s">
        <v>1113</v>
      </c>
      <c r="AM35" s="79" t="s">
        <v>1140</v>
      </c>
      <c r="AN35" s="79" t="b">
        <v>0</v>
      </c>
      <c r="AO35" s="85" t="s">
        <v>892</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226</v>
      </c>
      <c r="B36" s="64" t="s">
        <v>233</v>
      </c>
      <c r="C36" s="65" t="s">
        <v>2598</v>
      </c>
      <c r="D36" s="66">
        <v>3</v>
      </c>
      <c r="E36" s="67" t="s">
        <v>132</v>
      </c>
      <c r="F36" s="68">
        <v>35</v>
      </c>
      <c r="G36" s="65"/>
      <c r="H36" s="69"/>
      <c r="I36" s="70"/>
      <c r="J36" s="70"/>
      <c r="K36" s="34" t="s">
        <v>65</v>
      </c>
      <c r="L36" s="77">
        <v>36</v>
      </c>
      <c r="M36" s="77"/>
      <c r="N36" s="72"/>
      <c r="O36" s="79" t="s">
        <v>276</v>
      </c>
      <c r="P36" s="81">
        <v>43746.50072916667</v>
      </c>
      <c r="Q36" s="79" t="s">
        <v>293</v>
      </c>
      <c r="R36" s="79"/>
      <c r="S36" s="79"/>
      <c r="T36" s="79"/>
      <c r="U36" s="79"/>
      <c r="V36" s="82" t="s">
        <v>617</v>
      </c>
      <c r="W36" s="81">
        <v>43746.50072916667</v>
      </c>
      <c r="X36" s="82" t="s">
        <v>661</v>
      </c>
      <c r="Y36" s="79"/>
      <c r="Z36" s="79"/>
      <c r="AA36" s="85" t="s">
        <v>893</v>
      </c>
      <c r="AB36" s="79"/>
      <c r="AC36" s="79" t="b">
        <v>0</v>
      </c>
      <c r="AD36" s="79">
        <v>0</v>
      </c>
      <c r="AE36" s="85" t="s">
        <v>1113</v>
      </c>
      <c r="AF36" s="79" t="b">
        <v>0</v>
      </c>
      <c r="AG36" s="79" t="s">
        <v>1129</v>
      </c>
      <c r="AH36" s="79"/>
      <c r="AI36" s="85" t="s">
        <v>1113</v>
      </c>
      <c r="AJ36" s="79" t="b">
        <v>0</v>
      </c>
      <c r="AK36" s="79">
        <v>3</v>
      </c>
      <c r="AL36" s="85" t="s">
        <v>899</v>
      </c>
      <c r="AM36" s="79" t="s">
        <v>1136</v>
      </c>
      <c r="AN36" s="79" t="b">
        <v>0</v>
      </c>
      <c r="AO36" s="85" t="s">
        <v>899</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3</v>
      </c>
      <c r="BD36" s="48"/>
      <c r="BE36" s="49"/>
      <c r="BF36" s="48"/>
      <c r="BG36" s="49"/>
      <c r="BH36" s="48"/>
      <c r="BI36" s="49"/>
      <c r="BJ36" s="48"/>
      <c r="BK36" s="49"/>
      <c r="BL36" s="48"/>
    </row>
    <row r="37" spans="1:64" ht="15">
      <c r="A37" s="64" t="s">
        <v>226</v>
      </c>
      <c r="B37" s="64" t="s">
        <v>230</v>
      </c>
      <c r="C37" s="65" t="s">
        <v>2599</v>
      </c>
      <c r="D37" s="66">
        <v>3.7</v>
      </c>
      <c r="E37" s="67" t="s">
        <v>136</v>
      </c>
      <c r="F37" s="68">
        <v>32.7</v>
      </c>
      <c r="G37" s="65"/>
      <c r="H37" s="69"/>
      <c r="I37" s="70"/>
      <c r="J37" s="70"/>
      <c r="K37" s="34" t="s">
        <v>65</v>
      </c>
      <c r="L37" s="77">
        <v>37</v>
      </c>
      <c r="M37" s="77"/>
      <c r="N37" s="72"/>
      <c r="O37" s="79" t="s">
        <v>276</v>
      </c>
      <c r="P37" s="81">
        <v>43746.50072916667</v>
      </c>
      <c r="Q37" s="79" t="s">
        <v>293</v>
      </c>
      <c r="R37" s="79"/>
      <c r="S37" s="79"/>
      <c r="T37" s="79"/>
      <c r="U37" s="79"/>
      <c r="V37" s="82" t="s">
        <v>617</v>
      </c>
      <c r="W37" s="81">
        <v>43746.50072916667</v>
      </c>
      <c r="X37" s="82" t="s">
        <v>661</v>
      </c>
      <c r="Y37" s="79"/>
      <c r="Z37" s="79"/>
      <c r="AA37" s="85" t="s">
        <v>893</v>
      </c>
      <c r="AB37" s="79"/>
      <c r="AC37" s="79" t="b">
        <v>0</v>
      </c>
      <c r="AD37" s="79">
        <v>0</v>
      </c>
      <c r="AE37" s="85" t="s">
        <v>1113</v>
      </c>
      <c r="AF37" s="79" t="b">
        <v>0</v>
      </c>
      <c r="AG37" s="79" t="s">
        <v>1129</v>
      </c>
      <c r="AH37" s="79"/>
      <c r="AI37" s="85" t="s">
        <v>1113</v>
      </c>
      <c r="AJ37" s="79" t="b">
        <v>0</v>
      </c>
      <c r="AK37" s="79">
        <v>3</v>
      </c>
      <c r="AL37" s="85" t="s">
        <v>899</v>
      </c>
      <c r="AM37" s="79" t="s">
        <v>1136</v>
      </c>
      <c r="AN37" s="79" t="b">
        <v>0</v>
      </c>
      <c r="AO37" s="85" t="s">
        <v>899</v>
      </c>
      <c r="AP37" s="79" t="s">
        <v>176</v>
      </c>
      <c r="AQ37" s="79">
        <v>0</v>
      </c>
      <c r="AR37" s="79">
        <v>0</v>
      </c>
      <c r="AS37" s="79"/>
      <c r="AT37" s="79"/>
      <c r="AU37" s="79"/>
      <c r="AV37" s="79"/>
      <c r="AW37" s="79"/>
      <c r="AX37" s="79"/>
      <c r="AY37" s="79"/>
      <c r="AZ37" s="79"/>
      <c r="BA37">
        <v>2</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236</v>
      </c>
      <c r="C38" s="65" t="s">
        <v>2599</v>
      </c>
      <c r="D38" s="66">
        <v>3.7</v>
      </c>
      <c r="E38" s="67" t="s">
        <v>136</v>
      </c>
      <c r="F38" s="68">
        <v>32.7</v>
      </c>
      <c r="G38" s="65"/>
      <c r="H38" s="69"/>
      <c r="I38" s="70"/>
      <c r="J38" s="70"/>
      <c r="K38" s="34" t="s">
        <v>65</v>
      </c>
      <c r="L38" s="77">
        <v>38</v>
      </c>
      <c r="M38" s="77"/>
      <c r="N38" s="72"/>
      <c r="O38" s="79" t="s">
        <v>276</v>
      </c>
      <c r="P38" s="81">
        <v>43746.50072916667</v>
      </c>
      <c r="Q38" s="79" t="s">
        <v>293</v>
      </c>
      <c r="R38" s="79"/>
      <c r="S38" s="79"/>
      <c r="T38" s="79"/>
      <c r="U38" s="79"/>
      <c r="V38" s="82" t="s">
        <v>617</v>
      </c>
      <c r="W38" s="81">
        <v>43746.50072916667</v>
      </c>
      <c r="X38" s="82" t="s">
        <v>661</v>
      </c>
      <c r="Y38" s="79"/>
      <c r="Z38" s="79"/>
      <c r="AA38" s="85" t="s">
        <v>893</v>
      </c>
      <c r="AB38" s="79"/>
      <c r="AC38" s="79" t="b">
        <v>0</v>
      </c>
      <c r="AD38" s="79">
        <v>0</v>
      </c>
      <c r="AE38" s="85" t="s">
        <v>1113</v>
      </c>
      <c r="AF38" s="79" t="b">
        <v>0</v>
      </c>
      <c r="AG38" s="79" t="s">
        <v>1129</v>
      </c>
      <c r="AH38" s="79"/>
      <c r="AI38" s="85" t="s">
        <v>1113</v>
      </c>
      <c r="AJ38" s="79" t="b">
        <v>0</v>
      </c>
      <c r="AK38" s="79">
        <v>3</v>
      </c>
      <c r="AL38" s="85" t="s">
        <v>899</v>
      </c>
      <c r="AM38" s="79" t="s">
        <v>1136</v>
      </c>
      <c r="AN38" s="79" t="b">
        <v>0</v>
      </c>
      <c r="AO38" s="85" t="s">
        <v>899</v>
      </c>
      <c r="AP38" s="79" t="s">
        <v>176</v>
      </c>
      <c r="AQ38" s="79">
        <v>0</v>
      </c>
      <c r="AR38" s="79">
        <v>0</v>
      </c>
      <c r="AS38" s="79"/>
      <c r="AT38" s="79"/>
      <c r="AU38" s="79"/>
      <c r="AV38" s="79"/>
      <c r="AW38" s="79"/>
      <c r="AX38" s="79"/>
      <c r="AY38" s="79"/>
      <c r="AZ38" s="79"/>
      <c r="BA38">
        <v>2</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267</v>
      </c>
      <c r="C39" s="65" t="s">
        <v>2598</v>
      </c>
      <c r="D39" s="66">
        <v>3</v>
      </c>
      <c r="E39" s="67" t="s">
        <v>132</v>
      </c>
      <c r="F39" s="68">
        <v>35</v>
      </c>
      <c r="G39" s="65"/>
      <c r="H39" s="69"/>
      <c r="I39" s="70"/>
      <c r="J39" s="70"/>
      <c r="K39" s="34" t="s">
        <v>65</v>
      </c>
      <c r="L39" s="77">
        <v>39</v>
      </c>
      <c r="M39" s="77"/>
      <c r="N39" s="72"/>
      <c r="O39" s="79" t="s">
        <v>276</v>
      </c>
      <c r="P39" s="81">
        <v>43746.50072916667</v>
      </c>
      <c r="Q39" s="79" t="s">
        <v>293</v>
      </c>
      <c r="R39" s="79"/>
      <c r="S39" s="79"/>
      <c r="T39" s="79"/>
      <c r="U39" s="79"/>
      <c r="V39" s="82" t="s">
        <v>617</v>
      </c>
      <c r="W39" s="81">
        <v>43746.50072916667</v>
      </c>
      <c r="X39" s="82" t="s">
        <v>661</v>
      </c>
      <c r="Y39" s="79"/>
      <c r="Z39" s="79"/>
      <c r="AA39" s="85" t="s">
        <v>893</v>
      </c>
      <c r="AB39" s="79"/>
      <c r="AC39" s="79" t="b">
        <v>0</v>
      </c>
      <c r="AD39" s="79">
        <v>0</v>
      </c>
      <c r="AE39" s="85" t="s">
        <v>1113</v>
      </c>
      <c r="AF39" s="79" t="b">
        <v>0</v>
      </c>
      <c r="AG39" s="79" t="s">
        <v>1129</v>
      </c>
      <c r="AH39" s="79"/>
      <c r="AI39" s="85" t="s">
        <v>1113</v>
      </c>
      <c r="AJ39" s="79" t="b">
        <v>0</v>
      </c>
      <c r="AK39" s="79">
        <v>3</v>
      </c>
      <c r="AL39" s="85" t="s">
        <v>899</v>
      </c>
      <c r="AM39" s="79" t="s">
        <v>1136</v>
      </c>
      <c r="AN39" s="79" t="b">
        <v>0</v>
      </c>
      <c r="AO39" s="85" t="s">
        <v>899</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226</v>
      </c>
      <c r="B40" s="64" t="s">
        <v>229</v>
      </c>
      <c r="C40" s="65" t="s">
        <v>2598</v>
      </c>
      <c r="D40" s="66">
        <v>3</v>
      </c>
      <c r="E40" s="67" t="s">
        <v>132</v>
      </c>
      <c r="F40" s="68">
        <v>35</v>
      </c>
      <c r="G40" s="65"/>
      <c r="H40" s="69"/>
      <c r="I40" s="70"/>
      <c r="J40" s="70"/>
      <c r="K40" s="34" t="s">
        <v>65</v>
      </c>
      <c r="L40" s="77">
        <v>40</v>
      </c>
      <c r="M40" s="77"/>
      <c r="N40" s="72"/>
      <c r="O40" s="79" t="s">
        <v>276</v>
      </c>
      <c r="P40" s="81">
        <v>43746.50072916667</v>
      </c>
      <c r="Q40" s="79" t="s">
        <v>293</v>
      </c>
      <c r="R40" s="79"/>
      <c r="S40" s="79"/>
      <c r="T40" s="79"/>
      <c r="U40" s="79"/>
      <c r="V40" s="82" t="s">
        <v>617</v>
      </c>
      <c r="W40" s="81">
        <v>43746.50072916667</v>
      </c>
      <c r="X40" s="82" t="s">
        <v>661</v>
      </c>
      <c r="Y40" s="79"/>
      <c r="Z40" s="79"/>
      <c r="AA40" s="85" t="s">
        <v>893</v>
      </c>
      <c r="AB40" s="79"/>
      <c r="AC40" s="79" t="b">
        <v>0</v>
      </c>
      <c r="AD40" s="79">
        <v>0</v>
      </c>
      <c r="AE40" s="85" t="s">
        <v>1113</v>
      </c>
      <c r="AF40" s="79" t="b">
        <v>0</v>
      </c>
      <c r="AG40" s="79" t="s">
        <v>1129</v>
      </c>
      <c r="AH40" s="79"/>
      <c r="AI40" s="85" t="s">
        <v>1113</v>
      </c>
      <c r="AJ40" s="79" t="b">
        <v>0</v>
      </c>
      <c r="AK40" s="79">
        <v>3</v>
      </c>
      <c r="AL40" s="85" t="s">
        <v>899</v>
      </c>
      <c r="AM40" s="79" t="s">
        <v>1136</v>
      </c>
      <c r="AN40" s="79" t="b">
        <v>0</v>
      </c>
      <c r="AO40" s="85" t="s">
        <v>899</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226</v>
      </c>
      <c r="B41" s="64" t="s">
        <v>228</v>
      </c>
      <c r="C41" s="65" t="s">
        <v>2598</v>
      </c>
      <c r="D41" s="66">
        <v>3</v>
      </c>
      <c r="E41" s="67" t="s">
        <v>132</v>
      </c>
      <c r="F41" s="68">
        <v>35</v>
      </c>
      <c r="G41" s="65"/>
      <c r="H41" s="69"/>
      <c r="I41" s="70"/>
      <c r="J41" s="70"/>
      <c r="K41" s="34" t="s">
        <v>65</v>
      </c>
      <c r="L41" s="77">
        <v>41</v>
      </c>
      <c r="M41" s="77"/>
      <c r="N41" s="72"/>
      <c r="O41" s="79" t="s">
        <v>276</v>
      </c>
      <c r="P41" s="81">
        <v>43746.50072916667</v>
      </c>
      <c r="Q41" s="79" t="s">
        <v>293</v>
      </c>
      <c r="R41" s="79"/>
      <c r="S41" s="79"/>
      <c r="T41" s="79"/>
      <c r="U41" s="79"/>
      <c r="V41" s="82" t="s">
        <v>617</v>
      </c>
      <c r="W41" s="81">
        <v>43746.50072916667</v>
      </c>
      <c r="X41" s="82" t="s">
        <v>661</v>
      </c>
      <c r="Y41" s="79"/>
      <c r="Z41" s="79"/>
      <c r="AA41" s="85" t="s">
        <v>893</v>
      </c>
      <c r="AB41" s="79"/>
      <c r="AC41" s="79" t="b">
        <v>0</v>
      </c>
      <c r="AD41" s="79">
        <v>0</v>
      </c>
      <c r="AE41" s="85" t="s">
        <v>1113</v>
      </c>
      <c r="AF41" s="79" t="b">
        <v>0</v>
      </c>
      <c r="AG41" s="79" t="s">
        <v>1129</v>
      </c>
      <c r="AH41" s="79"/>
      <c r="AI41" s="85" t="s">
        <v>1113</v>
      </c>
      <c r="AJ41" s="79" t="b">
        <v>0</v>
      </c>
      <c r="AK41" s="79">
        <v>3</v>
      </c>
      <c r="AL41" s="85" t="s">
        <v>899</v>
      </c>
      <c r="AM41" s="79" t="s">
        <v>1136</v>
      </c>
      <c r="AN41" s="79" t="b">
        <v>0</v>
      </c>
      <c r="AO41" s="85" t="s">
        <v>899</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226</v>
      </c>
      <c r="B42" s="64" t="s">
        <v>231</v>
      </c>
      <c r="C42" s="65" t="s">
        <v>2598</v>
      </c>
      <c r="D42" s="66">
        <v>3</v>
      </c>
      <c r="E42" s="67" t="s">
        <v>132</v>
      </c>
      <c r="F42" s="68">
        <v>35</v>
      </c>
      <c r="G42" s="65"/>
      <c r="H42" s="69"/>
      <c r="I42" s="70"/>
      <c r="J42" s="70"/>
      <c r="K42" s="34" t="s">
        <v>65</v>
      </c>
      <c r="L42" s="77">
        <v>42</v>
      </c>
      <c r="M42" s="77"/>
      <c r="N42" s="72"/>
      <c r="O42" s="79" t="s">
        <v>276</v>
      </c>
      <c r="P42" s="81">
        <v>43746.50072916667</v>
      </c>
      <c r="Q42" s="79" t="s">
        <v>293</v>
      </c>
      <c r="R42" s="79"/>
      <c r="S42" s="79"/>
      <c r="T42" s="79"/>
      <c r="U42" s="79"/>
      <c r="V42" s="82" t="s">
        <v>617</v>
      </c>
      <c r="W42" s="81">
        <v>43746.50072916667</v>
      </c>
      <c r="X42" s="82" t="s">
        <v>661</v>
      </c>
      <c r="Y42" s="79"/>
      <c r="Z42" s="79"/>
      <c r="AA42" s="85" t="s">
        <v>893</v>
      </c>
      <c r="AB42" s="79"/>
      <c r="AC42" s="79" t="b">
        <v>0</v>
      </c>
      <c r="AD42" s="79">
        <v>0</v>
      </c>
      <c r="AE42" s="85" t="s">
        <v>1113</v>
      </c>
      <c r="AF42" s="79" t="b">
        <v>0</v>
      </c>
      <c r="AG42" s="79" t="s">
        <v>1129</v>
      </c>
      <c r="AH42" s="79"/>
      <c r="AI42" s="85" t="s">
        <v>1113</v>
      </c>
      <c r="AJ42" s="79" t="b">
        <v>0</v>
      </c>
      <c r="AK42" s="79">
        <v>3</v>
      </c>
      <c r="AL42" s="85" t="s">
        <v>899</v>
      </c>
      <c r="AM42" s="79" t="s">
        <v>1136</v>
      </c>
      <c r="AN42" s="79" t="b">
        <v>0</v>
      </c>
      <c r="AO42" s="85" t="s">
        <v>899</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245</v>
      </c>
      <c r="C43" s="65" t="s">
        <v>2598</v>
      </c>
      <c r="D43" s="66">
        <v>3</v>
      </c>
      <c r="E43" s="67" t="s">
        <v>132</v>
      </c>
      <c r="F43" s="68">
        <v>35</v>
      </c>
      <c r="G43" s="65"/>
      <c r="H43" s="69"/>
      <c r="I43" s="70"/>
      <c r="J43" s="70"/>
      <c r="K43" s="34" t="s">
        <v>65</v>
      </c>
      <c r="L43" s="77">
        <v>43</v>
      </c>
      <c r="M43" s="77"/>
      <c r="N43" s="72"/>
      <c r="O43" s="79" t="s">
        <v>276</v>
      </c>
      <c r="P43" s="81">
        <v>43746.50072916667</v>
      </c>
      <c r="Q43" s="79" t="s">
        <v>293</v>
      </c>
      <c r="R43" s="79"/>
      <c r="S43" s="79"/>
      <c r="T43" s="79"/>
      <c r="U43" s="79"/>
      <c r="V43" s="82" t="s">
        <v>617</v>
      </c>
      <c r="W43" s="81">
        <v>43746.50072916667</v>
      </c>
      <c r="X43" s="82" t="s">
        <v>661</v>
      </c>
      <c r="Y43" s="79"/>
      <c r="Z43" s="79"/>
      <c r="AA43" s="85" t="s">
        <v>893</v>
      </c>
      <c r="AB43" s="79"/>
      <c r="AC43" s="79" t="b">
        <v>0</v>
      </c>
      <c r="AD43" s="79">
        <v>0</v>
      </c>
      <c r="AE43" s="85" t="s">
        <v>1113</v>
      </c>
      <c r="AF43" s="79" t="b">
        <v>0</v>
      </c>
      <c r="AG43" s="79" t="s">
        <v>1129</v>
      </c>
      <c r="AH43" s="79"/>
      <c r="AI43" s="85" t="s">
        <v>1113</v>
      </c>
      <c r="AJ43" s="79" t="b">
        <v>0</v>
      </c>
      <c r="AK43" s="79">
        <v>3</v>
      </c>
      <c r="AL43" s="85" t="s">
        <v>899</v>
      </c>
      <c r="AM43" s="79" t="s">
        <v>1136</v>
      </c>
      <c r="AN43" s="79" t="b">
        <v>0</v>
      </c>
      <c r="AO43" s="85" t="s">
        <v>899</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226</v>
      </c>
      <c r="B44" s="64" t="s">
        <v>227</v>
      </c>
      <c r="C44" s="65" t="s">
        <v>2598</v>
      </c>
      <c r="D44" s="66">
        <v>3</v>
      </c>
      <c r="E44" s="67" t="s">
        <v>132</v>
      </c>
      <c r="F44" s="68">
        <v>35</v>
      </c>
      <c r="G44" s="65"/>
      <c r="H44" s="69"/>
      <c r="I44" s="70"/>
      <c r="J44" s="70"/>
      <c r="K44" s="34" t="s">
        <v>65</v>
      </c>
      <c r="L44" s="77">
        <v>44</v>
      </c>
      <c r="M44" s="77"/>
      <c r="N44" s="72"/>
      <c r="O44" s="79" t="s">
        <v>276</v>
      </c>
      <c r="P44" s="81">
        <v>43746.50072916667</v>
      </c>
      <c r="Q44" s="79" t="s">
        <v>293</v>
      </c>
      <c r="R44" s="79"/>
      <c r="S44" s="79"/>
      <c r="T44" s="79"/>
      <c r="U44" s="79"/>
      <c r="V44" s="82" t="s">
        <v>617</v>
      </c>
      <c r="W44" s="81">
        <v>43746.50072916667</v>
      </c>
      <c r="X44" s="82" t="s">
        <v>661</v>
      </c>
      <c r="Y44" s="79"/>
      <c r="Z44" s="79"/>
      <c r="AA44" s="85" t="s">
        <v>893</v>
      </c>
      <c r="AB44" s="79"/>
      <c r="AC44" s="79" t="b">
        <v>0</v>
      </c>
      <c r="AD44" s="79">
        <v>0</v>
      </c>
      <c r="AE44" s="85" t="s">
        <v>1113</v>
      </c>
      <c r="AF44" s="79" t="b">
        <v>0</v>
      </c>
      <c r="AG44" s="79" t="s">
        <v>1129</v>
      </c>
      <c r="AH44" s="79"/>
      <c r="AI44" s="85" t="s">
        <v>1113</v>
      </c>
      <c r="AJ44" s="79" t="b">
        <v>0</v>
      </c>
      <c r="AK44" s="79">
        <v>3</v>
      </c>
      <c r="AL44" s="85" t="s">
        <v>899</v>
      </c>
      <c r="AM44" s="79" t="s">
        <v>1136</v>
      </c>
      <c r="AN44" s="79" t="b">
        <v>0</v>
      </c>
      <c r="AO44" s="85" t="s">
        <v>899</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15</v>
      </c>
      <c r="BK44" s="49">
        <v>100</v>
      </c>
      <c r="BL44" s="48">
        <v>15</v>
      </c>
    </row>
    <row r="45" spans="1:64" ht="15">
      <c r="A45" s="64" t="s">
        <v>226</v>
      </c>
      <c r="B45" s="64" t="s">
        <v>213</v>
      </c>
      <c r="C45" s="65" t="s">
        <v>2600</v>
      </c>
      <c r="D45" s="66">
        <v>4.4</v>
      </c>
      <c r="E45" s="67" t="s">
        <v>136</v>
      </c>
      <c r="F45" s="68">
        <v>30.4</v>
      </c>
      <c r="G45" s="65"/>
      <c r="H45" s="69"/>
      <c r="I45" s="70"/>
      <c r="J45" s="70"/>
      <c r="K45" s="34" t="s">
        <v>66</v>
      </c>
      <c r="L45" s="77">
        <v>45</v>
      </c>
      <c r="M45" s="77"/>
      <c r="N45" s="72"/>
      <c r="O45" s="79" t="s">
        <v>276</v>
      </c>
      <c r="P45" s="81">
        <v>43746.50072916667</v>
      </c>
      <c r="Q45" s="79" t="s">
        <v>293</v>
      </c>
      <c r="R45" s="79"/>
      <c r="S45" s="79"/>
      <c r="T45" s="79"/>
      <c r="U45" s="79"/>
      <c r="V45" s="82" t="s">
        <v>617</v>
      </c>
      <c r="W45" s="81">
        <v>43746.50072916667</v>
      </c>
      <c r="X45" s="82" t="s">
        <v>661</v>
      </c>
      <c r="Y45" s="79"/>
      <c r="Z45" s="79"/>
      <c r="AA45" s="85" t="s">
        <v>893</v>
      </c>
      <c r="AB45" s="79"/>
      <c r="AC45" s="79" t="b">
        <v>0</v>
      </c>
      <c r="AD45" s="79">
        <v>0</v>
      </c>
      <c r="AE45" s="85" t="s">
        <v>1113</v>
      </c>
      <c r="AF45" s="79" t="b">
        <v>0</v>
      </c>
      <c r="AG45" s="79" t="s">
        <v>1129</v>
      </c>
      <c r="AH45" s="79"/>
      <c r="AI45" s="85" t="s">
        <v>1113</v>
      </c>
      <c r="AJ45" s="79" t="b">
        <v>0</v>
      </c>
      <c r="AK45" s="79">
        <v>3</v>
      </c>
      <c r="AL45" s="85" t="s">
        <v>899</v>
      </c>
      <c r="AM45" s="79" t="s">
        <v>1136</v>
      </c>
      <c r="AN45" s="79" t="b">
        <v>0</v>
      </c>
      <c r="AO45" s="85" t="s">
        <v>899</v>
      </c>
      <c r="AP45" s="79" t="s">
        <v>176</v>
      </c>
      <c r="AQ45" s="79">
        <v>0</v>
      </c>
      <c r="AR45" s="79">
        <v>0</v>
      </c>
      <c r="AS45" s="79"/>
      <c r="AT45" s="79"/>
      <c r="AU45" s="79"/>
      <c r="AV45" s="79"/>
      <c r="AW45" s="79"/>
      <c r="AX45" s="79"/>
      <c r="AY45" s="79"/>
      <c r="AZ45" s="79"/>
      <c r="BA45">
        <v>3</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226</v>
      </c>
      <c r="B46" s="64" t="s">
        <v>213</v>
      </c>
      <c r="C46" s="65" t="s">
        <v>2600</v>
      </c>
      <c r="D46" s="66">
        <v>4.4</v>
      </c>
      <c r="E46" s="67" t="s">
        <v>136</v>
      </c>
      <c r="F46" s="68">
        <v>30.4</v>
      </c>
      <c r="G46" s="65"/>
      <c r="H46" s="69"/>
      <c r="I46" s="70"/>
      <c r="J46" s="70"/>
      <c r="K46" s="34" t="s">
        <v>66</v>
      </c>
      <c r="L46" s="77">
        <v>46</v>
      </c>
      <c r="M46" s="77"/>
      <c r="N46" s="72"/>
      <c r="O46" s="79" t="s">
        <v>276</v>
      </c>
      <c r="P46" s="81">
        <v>43747.62005787037</v>
      </c>
      <c r="Q46" s="79" t="s">
        <v>294</v>
      </c>
      <c r="R46" s="82" t="s">
        <v>473</v>
      </c>
      <c r="S46" s="79" t="s">
        <v>501</v>
      </c>
      <c r="T46" s="79" t="s">
        <v>529</v>
      </c>
      <c r="U46" s="79"/>
      <c r="V46" s="82" t="s">
        <v>617</v>
      </c>
      <c r="W46" s="81">
        <v>43747.62005787037</v>
      </c>
      <c r="X46" s="82" t="s">
        <v>662</v>
      </c>
      <c r="Y46" s="79"/>
      <c r="Z46" s="79"/>
      <c r="AA46" s="85" t="s">
        <v>894</v>
      </c>
      <c r="AB46" s="79"/>
      <c r="AC46" s="79" t="b">
        <v>0</v>
      </c>
      <c r="AD46" s="79">
        <v>0</v>
      </c>
      <c r="AE46" s="85" t="s">
        <v>1113</v>
      </c>
      <c r="AF46" s="79" t="b">
        <v>1</v>
      </c>
      <c r="AG46" s="79" t="s">
        <v>1129</v>
      </c>
      <c r="AH46" s="79"/>
      <c r="AI46" s="85" t="s">
        <v>899</v>
      </c>
      <c r="AJ46" s="79" t="b">
        <v>0</v>
      </c>
      <c r="AK46" s="79">
        <v>0</v>
      </c>
      <c r="AL46" s="85" t="s">
        <v>1113</v>
      </c>
      <c r="AM46" s="79" t="s">
        <v>1136</v>
      </c>
      <c r="AN46" s="79" t="b">
        <v>0</v>
      </c>
      <c r="AO46" s="85" t="s">
        <v>894</v>
      </c>
      <c r="AP46" s="79" t="s">
        <v>176</v>
      </c>
      <c r="AQ46" s="79">
        <v>0</v>
      </c>
      <c r="AR46" s="79">
        <v>0</v>
      </c>
      <c r="AS46" s="79"/>
      <c r="AT46" s="79"/>
      <c r="AU46" s="79"/>
      <c r="AV46" s="79"/>
      <c r="AW46" s="79"/>
      <c r="AX46" s="79"/>
      <c r="AY46" s="79"/>
      <c r="AZ46" s="79"/>
      <c r="BA46">
        <v>3</v>
      </c>
      <c r="BB46" s="78" t="str">
        <f>REPLACE(INDEX(GroupVertices[Group],MATCH(Edges[[#This Row],[Vertex 1]],GroupVertices[Vertex],0)),1,1,"")</f>
        <v>2</v>
      </c>
      <c r="BC46" s="78" t="str">
        <f>REPLACE(INDEX(GroupVertices[Group],MATCH(Edges[[#This Row],[Vertex 2]],GroupVertices[Vertex],0)),1,1,"")</f>
        <v>2</v>
      </c>
      <c r="BD46" s="48">
        <v>1</v>
      </c>
      <c r="BE46" s="49">
        <v>8.333333333333334</v>
      </c>
      <c r="BF46" s="48">
        <v>0</v>
      </c>
      <c r="BG46" s="49">
        <v>0</v>
      </c>
      <c r="BH46" s="48">
        <v>0</v>
      </c>
      <c r="BI46" s="49">
        <v>0</v>
      </c>
      <c r="BJ46" s="48">
        <v>11</v>
      </c>
      <c r="BK46" s="49">
        <v>91.66666666666667</v>
      </c>
      <c r="BL46" s="48">
        <v>12</v>
      </c>
    </row>
    <row r="47" spans="1:64" ht="15">
      <c r="A47" s="64" t="s">
        <v>226</v>
      </c>
      <c r="B47" s="64" t="s">
        <v>238</v>
      </c>
      <c r="C47" s="65" t="s">
        <v>2599</v>
      </c>
      <c r="D47" s="66">
        <v>3.7</v>
      </c>
      <c r="E47" s="67" t="s">
        <v>136</v>
      </c>
      <c r="F47" s="68">
        <v>32.7</v>
      </c>
      <c r="G47" s="65"/>
      <c r="H47" s="69"/>
      <c r="I47" s="70"/>
      <c r="J47" s="70"/>
      <c r="K47" s="34" t="s">
        <v>65</v>
      </c>
      <c r="L47" s="77">
        <v>47</v>
      </c>
      <c r="M47" s="77"/>
      <c r="N47" s="72"/>
      <c r="O47" s="79" t="s">
        <v>276</v>
      </c>
      <c r="P47" s="81">
        <v>43749.82141203704</v>
      </c>
      <c r="Q47" s="79" t="s">
        <v>295</v>
      </c>
      <c r="R47" s="79"/>
      <c r="S47" s="79"/>
      <c r="T47" s="79"/>
      <c r="U47" s="79"/>
      <c r="V47" s="82" t="s">
        <v>617</v>
      </c>
      <c r="W47" s="81">
        <v>43749.82141203704</v>
      </c>
      <c r="X47" s="82" t="s">
        <v>663</v>
      </c>
      <c r="Y47" s="79"/>
      <c r="Z47" s="79"/>
      <c r="AA47" s="85" t="s">
        <v>895</v>
      </c>
      <c r="AB47" s="79"/>
      <c r="AC47" s="79" t="b">
        <v>0</v>
      </c>
      <c r="AD47" s="79">
        <v>0</v>
      </c>
      <c r="AE47" s="85" t="s">
        <v>1113</v>
      </c>
      <c r="AF47" s="79" t="b">
        <v>0</v>
      </c>
      <c r="AG47" s="79" t="s">
        <v>1129</v>
      </c>
      <c r="AH47" s="79"/>
      <c r="AI47" s="85" t="s">
        <v>1113</v>
      </c>
      <c r="AJ47" s="79" t="b">
        <v>0</v>
      </c>
      <c r="AK47" s="79">
        <v>1</v>
      </c>
      <c r="AL47" s="85" t="s">
        <v>892</v>
      </c>
      <c r="AM47" s="79" t="s">
        <v>1136</v>
      </c>
      <c r="AN47" s="79" t="b">
        <v>0</v>
      </c>
      <c r="AO47" s="85" t="s">
        <v>892</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3</v>
      </c>
      <c r="BD47" s="48"/>
      <c r="BE47" s="49"/>
      <c r="BF47" s="48"/>
      <c r="BG47" s="49"/>
      <c r="BH47" s="48"/>
      <c r="BI47" s="49"/>
      <c r="BJ47" s="48"/>
      <c r="BK47" s="49"/>
      <c r="BL47" s="48"/>
    </row>
    <row r="48" spans="1:64" ht="15">
      <c r="A48" s="64" t="s">
        <v>226</v>
      </c>
      <c r="B48" s="64" t="s">
        <v>221</v>
      </c>
      <c r="C48" s="65" t="s">
        <v>2599</v>
      </c>
      <c r="D48" s="66">
        <v>3.7</v>
      </c>
      <c r="E48" s="67" t="s">
        <v>136</v>
      </c>
      <c r="F48" s="68">
        <v>32.7</v>
      </c>
      <c r="G48" s="65"/>
      <c r="H48" s="69"/>
      <c r="I48" s="70"/>
      <c r="J48" s="70"/>
      <c r="K48" s="34" t="s">
        <v>65</v>
      </c>
      <c r="L48" s="77">
        <v>48</v>
      </c>
      <c r="M48" s="77"/>
      <c r="N48" s="72"/>
      <c r="O48" s="79" t="s">
        <v>276</v>
      </c>
      <c r="P48" s="81">
        <v>43749.82141203704</v>
      </c>
      <c r="Q48" s="79" t="s">
        <v>295</v>
      </c>
      <c r="R48" s="79"/>
      <c r="S48" s="79"/>
      <c r="T48" s="79"/>
      <c r="U48" s="79"/>
      <c r="V48" s="82" t="s">
        <v>617</v>
      </c>
      <c r="W48" s="81">
        <v>43749.82141203704</v>
      </c>
      <c r="X48" s="82" t="s">
        <v>663</v>
      </c>
      <c r="Y48" s="79"/>
      <c r="Z48" s="79"/>
      <c r="AA48" s="85" t="s">
        <v>895</v>
      </c>
      <c r="AB48" s="79"/>
      <c r="AC48" s="79" t="b">
        <v>0</v>
      </c>
      <c r="AD48" s="79">
        <v>0</v>
      </c>
      <c r="AE48" s="85" t="s">
        <v>1113</v>
      </c>
      <c r="AF48" s="79" t="b">
        <v>0</v>
      </c>
      <c r="AG48" s="79" t="s">
        <v>1129</v>
      </c>
      <c r="AH48" s="79"/>
      <c r="AI48" s="85" t="s">
        <v>1113</v>
      </c>
      <c r="AJ48" s="79" t="b">
        <v>0</v>
      </c>
      <c r="AK48" s="79">
        <v>1</v>
      </c>
      <c r="AL48" s="85" t="s">
        <v>892</v>
      </c>
      <c r="AM48" s="79" t="s">
        <v>1136</v>
      </c>
      <c r="AN48" s="79" t="b">
        <v>0</v>
      </c>
      <c r="AO48" s="85" t="s">
        <v>892</v>
      </c>
      <c r="AP48" s="79" t="s">
        <v>176</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5</v>
      </c>
      <c r="BD48" s="48"/>
      <c r="BE48" s="49"/>
      <c r="BF48" s="48"/>
      <c r="BG48" s="49"/>
      <c r="BH48" s="48"/>
      <c r="BI48" s="49"/>
      <c r="BJ48" s="48"/>
      <c r="BK48" s="49"/>
      <c r="BL48" s="48"/>
    </row>
    <row r="49" spans="1:64" ht="15">
      <c r="A49" s="64" t="s">
        <v>226</v>
      </c>
      <c r="B49" s="64" t="s">
        <v>218</v>
      </c>
      <c r="C49" s="65" t="s">
        <v>2598</v>
      </c>
      <c r="D49" s="66">
        <v>3</v>
      </c>
      <c r="E49" s="67" t="s">
        <v>132</v>
      </c>
      <c r="F49" s="68">
        <v>35</v>
      </c>
      <c r="G49" s="65"/>
      <c r="H49" s="69"/>
      <c r="I49" s="70"/>
      <c r="J49" s="70"/>
      <c r="K49" s="34" t="s">
        <v>65</v>
      </c>
      <c r="L49" s="77">
        <v>49</v>
      </c>
      <c r="M49" s="77"/>
      <c r="N49" s="72"/>
      <c r="O49" s="79" t="s">
        <v>276</v>
      </c>
      <c r="P49" s="81">
        <v>43749.82141203704</v>
      </c>
      <c r="Q49" s="79" t="s">
        <v>295</v>
      </c>
      <c r="R49" s="79"/>
      <c r="S49" s="79"/>
      <c r="T49" s="79"/>
      <c r="U49" s="79"/>
      <c r="V49" s="82" t="s">
        <v>617</v>
      </c>
      <c r="W49" s="81">
        <v>43749.82141203704</v>
      </c>
      <c r="X49" s="82" t="s">
        <v>663</v>
      </c>
      <c r="Y49" s="79"/>
      <c r="Z49" s="79"/>
      <c r="AA49" s="85" t="s">
        <v>895</v>
      </c>
      <c r="AB49" s="79"/>
      <c r="AC49" s="79" t="b">
        <v>0</v>
      </c>
      <c r="AD49" s="79">
        <v>0</v>
      </c>
      <c r="AE49" s="85" t="s">
        <v>1113</v>
      </c>
      <c r="AF49" s="79" t="b">
        <v>0</v>
      </c>
      <c r="AG49" s="79" t="s">
        <v>1129</v>
      </c>
      <c r="AH49" s="79"/>
      <c r="AI49" s="85" t="s">
        <v>1113</v>
      </c>
      <c r="AJ49" s="79" t="b">
        <v>0</v>
      </c>
      <c r="AK49" s="79">
        <v>1</v>
      </c>
      <c r="AL49" s="85" t="s">
        <v>892</v>
      </c>
      <c r="AM49" s="79" t="s">
        <v>1136</v>
      </c>
      <c r="AN49" s="79" t="b">
        <v>0</v>
      </c>
      <c r="AO49" s="85" t="s">
        <v>892</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235</v>
      </c>
      <c r="C50" s="65" t="s">
        <v>2598</v>
      </c>
      <c r="D50" s="66">
        <v>3</v>
      </c>
      <c r="E50" s="67" t="s">
        <v>132</v>
      </c>
      <c r="F50" s="68">
        <v>35</v>
      </c>
      <c r="G50" s="65"/>
      <c r="H50" s="69"/>
      <c r="I50" s="70"/>
      <c r="J50" s="70"/>
      <c r="K50" s="34" t="s">
        <v>65</v>
      </c>
      <c r="L50" s="77">
        <v>50</v>
      </c>
      <c r="M50" s="77"/>
      <c r="N50" s="72"/>
      <c r="O50" s="79" t="s">
        <v>276</v>
      </c>
      <c r="P50" s="81">
        <v>43749.82141203704</v>
      </c>
      <c r="Q50" s="79" t="s">
        <v>295</v>
      </c>
      <c r="R50" s="79"/>
      <c r="S50" s="79"/>
      <c r="T50" s="79"/>
      <c r="U50" s="79"/>
      <c r="V50" s="82" t="s">
        <v>617</v>
      </c>
      <c r="W50" s="81">
        <v>43749.82141203704</v>
      </c>
      <c r="X50" s="82" t="s">
        <v>663</v>
      </c>
      <c r="Y50" s="79"/>
      <c r="Z50" s="79"/>
      <c r="AA50" s="85" t="s">
        <v>895</v>
      </c>
      <c r="AB50" s="79"/>
      <c r="AC50" s="79" t="b">
        <v>0</v>
      </c>
      <c r="AD50" s="79">
        <v>0</v>
      </c>
      <c r="AE50" s="85" t="s">
        <v>1113</v>
      </c>
      <c r="AF50" s="79" t="b">
        <v>0</v>
      </c>
      <c r="AG50" s="79" t="s">
        <v>1129</v>
      </c>
      <c r="AH50" s="79"/>
      <c r="AI50" s="85" t="s">
        <v>1113</v>
      </c>
      <c r="AJ50" s="79" t="b">
        <v>0</v>
      </c>
      <c r="AK50" s="79">
        <v>1</v>
      </c>
      <c r="AL50" s="85" t="s">
        <v>892</v>
      </c>
      <c r="AM50" s="79" t="s">
        <v>1136</v>
      </c>
      <c r="AN50" s="79" t="b">
        <v>0</v>
      </c>
      <c r="AO50" s="85" t="s">
        <v>892</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226</v>
      </c>
      <c r="B51" s="64" t="s">
        <v>237</v>
      </c>
      <c r="C51" s="65" t="s">
        <v>2598</v>
      </c>
      <c r="D51" s="66">
        <v>3</v>
      </c>
      <c r="E51" s="67" t="s">
        <v>132</v>
      </c>
      <c r="F51" s="68">
        <v>35</v>
      </c>
      <c r="G51" s="65"/>
      <c r="H51" s="69"/>
      <c r="I51" s="70"/>
      <c r="J51" s="70"/>
      <c r="K51" s="34" t="s">
        <v>65</v>
      </c>
      <c r="L51" s="77">
        <v>51</v>
      </c>
      <c r="M51" s="77"/>
      <c r="N51" s="72"/>
      <c r="O51" s="79" t="s">
        <v>276</v>
      </c>
      <c r="P51" s="81">
        <v>43749.82141203704</v>
      </c>
      <c r="Q51" s="79" t="s">
        <v>295</v>
      </c>
      <c r="R51" s="79"/>
      <c r="S51" s="79"/>
      <c r="T51" s="79"/>
      <c r="U51" s="79"/>
      <c r="V51" s="82" t="s">
        <v>617</v>
      </c>
      <c r="W51" s="81">
        <v>43749.82141203704</v>
      </c>
      <c r="X51" s="82" t="s">
        <v>663</v>
      </c>
      <c r="Y51" s="79"/>
      <c r="Z51" s="79"/>
      <c r="AA51" s="85" t="s">
        <v>895</v>
      </c>
      <c r="AB51" s="79"/>
      <c r="AC51" s="79" t="b">
        <v>0</v>
      </c>
      <c r="AD51" s="79">
        <v>0</v>
      </c>
      <c r="AE51" s="85" t="s">
        <v>1113</v>
      </c>
      <c r="AF51" s="79" t="b">
        <v>0</v>
      </c>
      <c r="AG51" s="79" t="s">
        <v>1129</v>
      </c>
      <c r="AH51" s="79"/>
      <c r="AI51" s="85" t="s">
        <v>1113</v>
      </c>
      <c r="AJ51" s="79" t="b">
        <v>0</v>
      </c>
      <c r="AK51" s="79">
        <v>1</v>
      </c>
      <c r="AL51" s="85" t="s">
        <v>892</v>
      </c>
      <c r="AM51" s="79" t="s">
        <v>1136</v>
      </c>
      <c r="AN51" s="79" t="b">
        <v>0</v>
      </c>
      <c r="AO51" s="85" t="s">
        <v>892</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226</v>
      </c>
      <c r="B52" s="64" t="s">
        <v>236</v>
      </c>
      <c r="C52" s="65" t="s">
        <v>2599</v>
      </c>
      <c r="D52" s="66">
        <v>3.7</v>
      </c>
      <c r="E52" s="67" t="s">
        <v>136</v>
      </c>
      <c r="F52" s="68">
        <v>32.7</v>
      </c>
      <c r="G52" s="65"/>
      <c r="H52" s="69"/>
      <c r="I52" s="70"/>
      <c r="J52" s="70"/>
      <c r="K52" s="34" t="s">
        <v>65</v>
      </c>
      <c r="L52" s="77">
        <v>52</v>
      </c>
      <c r="M52" s="77"/>
      <c r="N52" s="72"/>
      <c r="O52" s="79" t="s">
        <v>276</v>
      </c>
      <c r="P52" s="81">
        <v>43749.82141203704</v>
      </c>
      <c r="Q52" s="79" t="s">
        <v>295</v>
      </c>
      <c r="R52" s="79"/>
      <c r="S52" s="79"/>
      <c r="T52" s="79"/>
      <c r="U52" s="79"/>
      <c r="V52" s="82" t="s">
        <v>617</v>
      </c>
      <c r="W52" s="81">
        <v>43749.82141203704</v>
      </c>
      <c r="X52" s="82" t="s">
        <v>663</v>
      </c>
      <c r="Y52" s="79"/>
      <c r="Z52" s="79"/>
      <c r="AA52" s="85" t="s">
        <v>895</v>
      </c>
      <c r="AB52" s="79"/>
      <c r="AC52" s="79" t="b">
        <v>0</v>
      </c>
      <c r="AD52" s="79">
        <v>0</v>
      </c>
      <c r="AE52" s="85" t="s">
        <v>1113</v>
      </c>
      <c r="AF52" s="79" t="b">
        <v>0</v>
      </c>
      <c r="AG52" s="79" t="s">
        <v>1129</v>
      </c>
      <c r="AH52" s="79"/>
      <c r="AI52" s="85" t="s">
        <v>1113</v>
      </c>
      <c r="AJ52" s="79" t="b">
        <v>0</v>
      </c>
      <c r="AK52" s="79">
        <v>1</v>
      </c>
      <c r="AL52" s="85" t="s">
        <v>892</v>
      </c>
      <c r="AM52" s="79" t="s">
        <v>1136</v>
      </c>
      <c r="AN52" s="79" t="b">
        <v>0</v>
      </c>
      <c r="AO52" s="85" t="s">
        <v>892</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239</v>
      </c>
      <c r="C53" s="65" t="s">
        <v>2598</v>
      </c>
      <c r="D53" s="66">
        <v>3</v>
      </c>
      <c r="E53" s="67" t="s">
        <v>132</v>
      </c>
      <c r="F53" s="68">
        <v>35</v>
      </c>
      <c r="G53" s="65"/>
      <c r="H53" s="69"/>
      <c r="I53" s="70"/>
      <c r="J53" s="70"/>
      <c r="K53" s="34" t="s">
        <v>65</v>
      </c>
      <c r="L53" s="77">
        <v>53</v>
      </c>
      <c r="M53" s="77"/>
      <c r="N53" s="72"/>
      <c r="O53" s="79" t="s">
        <v>276</v>
      </c>
      <c r="P53" s="81">
        <v>43749.82141203704</v>
      </c>
      <c r="Q53" s="79" t="s">
        <v>295</v>
      </c>
      <c r="R53" s="79"/>
      <c r="S53" s="79"/>
      <c r="T53" s="79"/>
      <c r="U53" s="79"/>
      <c r="V53" s="82" t="s">
        <v>617</v>
      </c>
      <c r="W53" s="81">
        <v>43749.82141203704</v>
      </c>
      <c r="X53" s="82" t="s">
        <v>663</v>
      </c>
      <c r="Y53" s="79"/>
      <c r="Z53" s="79"/>
      <c r="AA53" s="85" t="s">
        <v>895</v>
      </c>
      <c r="AB53" s="79"/>
      <c r="AC53" s="79" t="b">
        <v>0</v>
      </c>
      <c r="AD53" s="79">
        <v>0</v>
      </c>
      <c r="AE53" s="85" t="s">
        <v>1113</v>
      </c>
      <c r="AF53" s="79" t="b">
        <v>0</v>
      </c>
      <c r="AG53" s="79" t="s">
        <v>1129</v>
      </c>
      <c r="AH53" s="79"/>
      <c r="AI53" s="85" t="s">
        <v>1113</v>
      </c>
      <c r="AJ53" s="79" t="b">
        <v>0</v>
      </c>
      <c r="AK53" s="79">
        <v>1</v>
      </c>
      <c r="AL53" s="85" t="s">
        <v>892</v>
      </c>
      <c r="AM53" s="79" t="s">
        <v>1136</v>
      </c>
      <c r="AN53" s="79" t="b">
        <v>0</v>
      </c>
      <c r="AO53" s="85" t="s">
        <v>892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5</v>
      </c>
      <c r="BD53" s="48">
        <v>0</v>
      </c>
      <c r="BE53" s="49">
        <v>0</v>
      </c>
      <c r="BF53" s="48">
        <v>0</v>
      </c>
      <c r="BG53" s="49">
        <v>0</v>
      </c>
      <c r="BH53" s="48">
        <v>0</v>
      </c>
      <c r="BI53" s="49">
        <v>0</v>
      </c>
      <c r="BJ53" s="48">
        <v>15</v>
      </c>
      <c r="BK53" s="49">
        <v>100</v>
      </c>
      <c r="BL53" s="48">
        <v>15</v>
      </c>
    </row>
    <row r="54" spans="1:64" ht="15">
      <c r="A54" s="64" t="s">
        <v>226</v>
      </c>
      <c r="B54" s="64" t="s">
        <v>230</v>
      </c>
      <c r="C54" s="65" t="s">
        <v>2599</v>
      </c>
      <c r="D54" s="66">
        <v>3.7</v>
      </c>
      <c r="E54" s="67" t="s">
        <v>136</v>
      </c>
      <c r="F54" s="68">
        <v>32.7</v>
      </c>
      <c r="G54" s="65"/>
      <c r="H54" s="69"/>
      <c r="I54" s="70"/>
      <c r="J54" s="70"/>
      <c r="K54" s="34" t="s">
        <v>65</v>
      </c>
      <c r="L54" s="77">
        <v>54</v>
      </c>
      <c r="M54" s="77"/>
      <c r="N54" s="72"/>
      <c r="O54" s="79" t="s">
        <v>276</v>
      </c>
      <c r="P54" s="81">
        <v>43749.82141203704</v>
      </c>
      <c r="Q54" s="79" t="s">
        <v>295</v>
      </c>
      <c r="R54" s="79"/>
      <c r="S54" s="79"/>
      <c r="T54" s="79"/>
      <c r="U54" s="79"/>
      <c r="V54" s="82" t="s">
        <v>617</v>
      </c>
      <c r="W54" s="81">
        <v>43749.82141203704</v>
      </c>
      <c r="X54" s="82" t="s">
        <v>663</v>
      </c>
      <c r="Y54" s="79"/>
      <c r="Z54" s="79"/>
      <c r="AA54" s="85" t="s">
        <v>895</v>
      </c>
      <c r="AB54" s="79"/>
      <c r="AC54" s="79" t="b">
        <v>0</v>
      </c>
      <c r="AD54" s="79">
        <v>0</v>
      </c>
      <c r="AE54" s="85" t="s">
        <v>1113</v>
      </c>
      <c r="AF54" s="79" t="b">
        <v>0</v>
      </c>
      <c r="AG54" s="79" t="s">
        <v>1129</v>
      </c>
      <c r="AH54" s="79"/>
      <c r="AI54" s="85" t="s">
        <v>1113</v>
      </c>
      <c r="AJ54" s="79" t="b">
        <v>0</v>
      </c>
      <c r="AK54" s="79">
        <v>1</v>
      </c>
      <c r="AL54" s="85" t="s">
        <v>892</v>
      </c>
      <c r="AM54" s="79" t="s">
        <v>1136</v>
      </c>
      <c r="AN54" s="79" t="b">
        <v>0</v>
      </c>
      <c r="AO54" s="85" t="s">
        <v>892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226</v>
      </c>
      <c r="B55" s="64" t="s">
        <v>213</v>
      </c>
      <c r="C55" s="65" t="s">
        <v>2600</v>
      </c>
      <c r="D55" s="66">
        <v>4.4</v>
      </c>
      <c r="E55" s="67" t="s">
        <v>136</v>
      </c>
      <c r="F55" s="68">
        <v>30.4</v>
      </c>
      <c r="G55" s="65"/>
      <c r="H55" s="69"/>
      <c r="I55" s="70"/>
      <c r="J55" s="70"/>
      <c r="K55" s="34" t="s">
        <v>66</v>
      </c>
      <c r="L55" s="77">
        <v>55</v>
      </c>
      <c r="M55" s="77"/>
      <c r="N55" s="72"/>
      <c r="O55" s="79" t="s">
        <v>276</v>
      </c>
      <c r="P55" s="81">
        <v>43749.82141203704</v>
      </c>
      <c r="Q55" s="79" t="s">
        <v>295</v>
      </c>
      <c r="R55" s="79"/>
      <c r="S55" s="79"/>
      <c r="T55" s="79"/>
      <c r="U55" s="79"/>
      <c r="V55" s="82" t="s">
        <v>617</v>
      </c>
      <c r="W55" s="81">
        <v>43749.82141203704</v>
      </c>
      <c r="X55" s="82" t="s">
        <v>663</v>
      </c>
      <c r="Y55" s="79"/>
      <c r="Z55" s="79"/>
      <c r="AA55" s="85" t="s">
        <v>895</v>
      </c>
      <c r="AB55" s="79"/>
      <c r="AC55" s="79" t="b">
        <v>0</v>
      </c>
      <c r="AD55" s="79">
        <v>0</v>
      </c>
      <c r="AE55" s="85" t="s">
        <v>1113</v>
      </c>
      <c r="AF55" s="79" t="b">
        <v>0</v>
      </c>
      <c r="AG55" s="79" t="s">
        <v>1129</v>
      </c>
      <c r="AH55" s="79"/>
      <c r="AI55" s="85" t="s">
        <v>1113</v>
      </c>
      <c r="AJ55" s="79" t="b">
        <v>0</v>
      </c>
      <c r="AK55" s="79">
        <v>1</v>
      </c>
      <c r="AL55" s="85" t="s">
        <v>892</v>
      </c>
      <c r="AM55" s="79" t="s">
        <v>1136</v>
      </c>
      <c r="AN55" s="79" t="b">
        <v>0</v>
      </c>
      <c r="AO55" s="85" t="s">
        <v>892</v>
      </c>
      <c r="AP55" s="79" t="s">
        <v>176</v>
      </c>
      <c r="AQ55" s="79">
        <v>0</v>
      </c>
      <c r="AR55" s="79">
        <v>0</v>
      </c>
      <c r="AS55" s="79"/>
      <c r="AT55" s="79"/>
      <c r="AU55" s="79"/>
      <c r="AV55" s="79"/>
      <c r="AW55" s="79"/>
      <c r="AX55" s="79"/>
      <c r="AY55" s="79"/>
      <c r="AZ55" s="79"/>
      <c r="BA55">
        <v>3</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226</v>
      </c>
      <c r="B56" s="64" t="s">
        <v>238</v>
      </c>
      <c r="C56" s="65" t="s">
        <v>2599</v>
      </c>
      <c r="D56" s="66">
        <v>3.7</v>
      </c>
      <c r="E56" s="67" t="s">
        <v>136</v>
      </c>
      <c r="F56" s="68">
        <v>32.7</v>
      </c>
      <c r="G56" s="65"/>
      <c r="H56" s="69"/>
      <c r="I56" s="70"/>
      <c r="J56" s="70"/>
      <c r="K56" s="34" t="s">
        <v>65</v>
      </c>
      <c r="L56" s="77">
        <v>56</v>
      </c>
      <c r="M56" s="77"/>
      <c r="N56" s="72"/>
      <c r="O56" s="79" t="s">
        <v>276</v>
      </c>
      <c r="P56" s="81">
        <v>43752.884467592594</v>
      </c>
      <c r="Q56" s="79" t="s">
        <v>280</v>
      </c>
      <c r="R56" s="79"/>
      <c r="S56" s="79"/>
      <c r="T56" s="79" t="s">
        <v>519</v>
      </c>
      <c r="U56" s="79"/>
      <c r="V56" s="82" t="s">
        <v>617</v>
      </c>
      <c r="W56" s="81">
        <v>43752.884467592594</v>
      </c>
      <c r="X56" s="82" t="s">
        <v>664</v>
      </c>
      <c r="Y56" s="79"/>
      <c r="Z56" s="79"/>
      <c r="AA56" s="85" t="s">
        <v>896</v>
      </c>
      <c r="AB56" s="79"/>
      <c r="AC56" s="79" t="b">
        <v>0</v>
      </c>
      <c r="AD56" s="79">
        <v>0</v>
      </c>
      <c r="AE56" s="85" t="s">
        <v>1113</v>
      </c>
      <c r="AF56" s="79" t="b">
        <v>0</v>
      </c>
      <c r="AG56" s="79" t="s">
        <v>1129</v>
      </c>
      <c r="AH56" s="79"/>
      <c r="AI56" s="85" t="s">
        <v>1113</v>
      </c>
      <c r="AJ56" s="79" t="b">
        <v>0</v>
      </c>
      <c r="AK56" s="79">
        <v>9</v>
      </c>
      <c r="AL56" s="85" t="s">
        <v>1075</v>
      </c>
      <c r="AM56" s="79" t="s">
        <v>1136</v>
      </c>
      <c r="AN56" s="79" t="b">
        <v>0</v>
      </c>
      <c r="AO56" s="85" t="s">
        <v>1075</v>
      </c>
      <c r="AP56" s="79" t="s">
        <v>176</v>
      </c>
      <c r="AQ56" s="79">
        <v>0</v>
      </c>
      <c r="AR56" s="79">
        <v>0</v>
      </c>
      <c r="AS56" s="79"/>
      <c r="AT56" s="79"/>
      <c r="AU56" s="79"/>
      <c r="AV56" s="79"/>
      <c r="AW56" s="79"/>
      <c r="AX56" s="79"/>
      <c r="AY56" s="79"/>
      <c r="AZ56" s="79"/>
      <c r="BA56">
        <v>2</v>
      </c>
      <c r="BB56" s="78" t="str">
        <f>REPLACE(INDEX(GroupVertices[Group],MATCH(Edges[[#This Row],[Vertex 1]],GroupVertices[Vertex],0)),1,1,"")</f>
        <v>2</v>
      </c>
      <c r="BC56" s="78" t="str">
        <f>REPLACE(INDEX(GroupVertices[Group],MATCH(Edges[[#This Row],[Vertex 2]],GroupVertices[Vertex],0)),1,1,"")</f>
        <v>3</v>
      </c>
      <c r="BD56" s="48">
        <v>2</v>
      </c>
      <c r="BE56" s="49">
        <v>7.6923076923076925</v>
      </c>
      <c r="BF56" s="48">
        <v>1</v>
      </c>
      <c r="BG56" s="49">
        <v>3.8461538461538463</v>
      </c>
      <c r="BH56" s="48">
        <v>0</v>
      </c>
      <c r="BI56" s="49">
        <v>0</v>
      </c>
      <c r="BJ56" s="48">
        <v>23</v>
      </c>
      <c r="BK56" s="49">
        <v>88.46153846153847</v>
      </c>
      <c r="BL56" s="48">
        <v>26</v>
      </c>
    </row>
    <row r="57" spans="1:64" ht="15">
      <c r="A57" s="64" t="s">
        <v>226</v>
      </c>
      <c r="B57" s="64" t="s">
        <v>221</v>
      </c>
      <c r="C57" s="65" t="s">
        <v>2599</v>
      </c>
      <c r="D57" s="66">
        <v>3.7</v>
      </c>
      <c r="E57" s="67" t="s">
        <v>136</v>
      </c>
      <c r="F57" s="68">
        <v>32.7</v>
      </c>
      <c r="G57" s="65"/>
      <c r="H57" s="69"/>
      <c r="I57" s="70"/>
      <c r="J57" s="70"/>
      <c r="K57" s="34" t="s">
        <v>65</v>
      </c>
      <c r="L57" s="77">
        <v>57</v>
      </c>
      <c r="M57" s="77"/>
      <c r="N57" s="72"/>
      <c r="O57" s="79" t="s">
        <v>276</v>
      </c>
      <c r="P57" s="81">
        <v>43755.627233796295</v>
      </c>
      <c r="Q57" s="79" t="s">
        <v>296</v>
      </c>
      <c r="R57" s="79"/>
      <c r="S57" s="79"/>
      <c r="T57" s="79" t="s">
        <v>530</v>
      </c>
      <c r="U57" s="79"/>
      <c r="V57" s="82" t="s">
        <v>617</v>
      </c>
      <c r="W57" s="81">
        <v>43755.627233796295</v>
      </c>
      <c r="X57" s="82" t="s">
        <v>665</v>
      </c>
      <c r="Y57" s="79"/>
      <c r="Z57" s="79"/>
      <c r="AA57" s="85" t="s">
        <v>897</v>
      </c>
      <c r="AB57" s="79"/>
      <c r="AC57" s="79" t="b">
        <v>0</v>
      </c>
      <c r="AD57" s="79">
        <v>0</v>
      </c>
      <c r="AE57" s="85" t="s">
        <v>1113</v>
      </c>
      <c r="AF57" s="79" t="b">
        <v>1</v>
      </c>
      <c r="AG57" s="79" t="s">
        <v>1129</v>
      </c>
      <c r="AH57" s="79"/>
      <c r="AI57" s="85" t="s">
        <v>1075</v>
      </c>
      <c r="AJ57" s="79" t="b">
        <v>0</v>
      </c>
      <c r="AK57" s="79">
        <v>1</v>
      </c>
      <c r="AL57" s="85" t="s">
        <v>887</v>
      </c>
      <c r="AM57" s="79" t="s">
        <v>1136</v>
      </c>
      <c r="AN57" s="79" t="b">
        <v>0</v>
      </c>
      <c r="AO57" s="85" t="s">
        <v>887</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5</v>
      </c>
      <c r="BD57" s="48">
        <v>2</v>
      </c>
      <c r="BE57" s="49">
        <v>10.526315789473685</v>
      </c>
      <c r="BF57" s="48">
        <v>0</v>
      </c>
      <c r="BG57" s="49">
        <v>0</v>
      </c>
      <c r="BH57" s="48">
        <v>0</v>
      </c>
      <c r="BI57" s="49">
        <v>0</v>
      </c>
      <c r="BJ57" s="48">
        <v>17</v>
      </c>
      <c r="BK57" s="49">
        <v>89.47368421052632</v>
      </c>
      <c r="BL57" s="48">
        <v>19</v>
      </c>
    </row>
    <row r="58" spans="1:64" ht="15">
      <c r="A58" s="64" t="s">
        <v>227</v>
      </c>
      <c r="B58" s="64" t="s">
        <v>267</v>
      </c>
      <c r="C58" s="65" t="s">
        <v>2598</v>
      </c>
      <c r="D58" s="66">
        <v>3</v>
      </c>
      <c r="E58" s="67" t="s">
        <v>132</v>
      </c>
      <c r="F58" s="68">
        <v>35</v>
      </c>
      <c r="G58" s="65"/>
      <c r="H58" s="69"/>
      <c r="I58" s="70"/>
      <c r="J58" s="70"/>
      <c r="K58" s="34" t="s">
        <v>65</v>
      </c>
      <c r="L58" s="77">
        <v>58</v>
      </c>
      <c r="M58" s="77"/>
      <c r="N58" s="72"/>
      <c r="O58" s="79" t="s">
        <v>276</v>
      </c>
      <c r="P58" s="81">
        <v>43746.20390046296</v>
      </c>
      <c r="Q58" s="79" t="s">
        <v>293</v>
      </c>
      <c r="R58" s="79"/>
      <c r="S58" s="79"/>
      <c r="T58" s="79"/>
      <c r="U58" s="79"/>
      <c r="V58" s="82" t="s">
        <v>618</v>
      </c>
      <c r="W58" s="81">
        <v>43746.20390046296</v>
      </c>
      <c r="X58" s="82" t="s">
        <v>666</v>
      </c>
      <c r="Y58" s="79"/>
      <c r="Z58" s="79"/>
      <c r="AA58" s="85" t="s">
        <v>898</v>
      </c>
      <c r="AB58" s="79"/>
      <c r="AC58" s="79" t="b">
        <v>0</v>
      </c>
      <c r="AD58" s="79">
        <v>0</v>
      </c>
      <c r="AE58" s="85" t="s">
        <v>1113</v>
      </c>
      <c r="AF58" s="79" t="b">
        <v>0</v>
      </c>
      <c r="AG58" s="79" t="s">
        <v>1129</v>
      </c>
      <c r="AH58" s="79"/>
      <c r="AI58" s="85" t="s">
        <v>1113</v>
      </c>
      <c r="AJ58" s="79" t="b">
        <v>0</v>
      </c>
      <c r="AK58" s="79">
        <v>3</v>
      </c>
      <c r="AL58" s="85" t="s">
        <v>899</v>
      </c>
      <c r="AM58" s="79" t="s">
        <v>1139</v>
      </c>
      <c r="AN58" s="79" t="b">
        <v>0</v>
      </c>
      <c r="AO58" s="85" t="s">
        <v>899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213</v>
      </c>
      <c r="B59" s="64" t="s">
        <v>267</v>
      </c>
      <c r="C59" s="65" t="s">
        <v>2598</v>
      </c>
      <c r="D59" s="66">
        <v>3</v>
      </c>
      <c r="E59" s="67" t="s">
        <v>132</v>
      </c>
      <c r="F59" s="68">
        <v>35</v>
      </c>
      <c r="G59" s="65"/>
      <c r="H59" s="69"/>
      <c r="I59" s="70"/>
      <c r="J59" s="70"/>
      <c r="K59" s="34" t="s">
        <v>65</v>
      </c>
      <c r="L59" s="77">
        <v>59</v>
      </c>
      <c r="M59" s="77"/>
      <c r="N59" s="72"/>
      <c r="O59" s="79" t="s">
        <v>276</v>
      </c>
      <c r="P59" s="81">
        <v>43745.89386574074</v>
      </c>
      <c r="Q59" s="79" t="s">
        <v>297</v>
      </c>
      <c r="R59" s="82" t="s">
        <v>474</v>
      </c>
      <c r="S59" s="79" t="s">
        <v>500</v>
      </c>
      <c r="T59" s="79" t="s">
        <v>528</v>
      </c>
      <c r="U59" s="79"/>
      <c r="V59" s="82" t="s">
        <v>604</v>
      </c>
      <c r="W59" s="81">
        <v>43745.89386574074</v>
      </c>
      <c r="X59" s="82" t="s">
        <v>667</v>
      </c>
      <c r="Y59" s="79"/>
      <c r="Z59" s="79"/>
      <c r="AA59" s="85" t="s">
        <v>899</v>
      </c>
      <c r="AB59" s="79"/>
      <c r="AC59" s="79" t="b">
        <v>0</v>
      </c>
      <c r="AD59" s="79">
        <v>5</v>
      </c>
      <c r="AE59" s="85" t="s">
        <v>1119</v>
      </c>
      <c r="AF59" s="79" t="b">
        <v>0</v>
      </c>
      <c r="AG59" s="79" t="s">
        <v>1129</v>
      </c>
      <c r="AH59" s="79"/>
      <c r="AI59" s="85" t="s">
        <v>1113</v>
      </c>
      <c r="AJ59" s="79" t="b">
        <v>0</v>
      </c>
      <c r="AK59" s="79">
        <v>4</v>
      </c>
      <c r="AL59" s="85" t="s">
        <v>1113</v>
      </c>
      <c r="AM59" s="79" t="s">
        <v>1140</v>
      </c>
      <c r="AN59" s="79" t="b">
        <v>0</v>
      </c>
      <c r="AO59" s="85" t="s">
        <v>899</v>
      </c>
      <c r="AP59" s="79" t="s">
        <v>1142</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228</v>
      </c>
      <c r="B60" s="64" t="s">
        <v>267</v>
      </c>
      <c r="C60" s="65" t="s">
        <v>2598</v>
      </c>
      <c r="D60" s="66">
        <v>3</v>
      </c>
      <c r="E60" s="67" t="s">
        <v>132</v>
      </c>
      <c r="F60" s="68">
        <v>35</v>
      </c>
      <c r="G60" s="65"/>
      <c r="H60" s="69"/>
      <c r="I60" s="70"/>
      <c r="J60" s="70"/>
      <c r="K60" s="34" t="s">
        <v>65</v>
      </c>
      <c r="L60" s="77">
        <v>60</v>
      </c>
      <c r="M60" s="77"/>
      <c r="N60" s="72"/>
      <c r="O60" s="79" t="s">
        <v>276</v>
      </c>
      <c r="P60" s="81">
        <v>43746.46123842592</v>
      </c>
      <c r="Q60" s="79" t="s">
        <v>293</v>
      </c>
      <c r="R60" s="79"/>
      <c r="S60" s="79"/>
      <c r="T60" s="79"/>
      <c r="U60" s="79"/>
      <c r="V60" s="82" t="s">
        <v>619</v>
      </c>
      <c r="W60" s="81">
        <v>43746.46123842592</v>
      </c>
      <c r="X60" s="82" t="s">
        <v>668</v>
      </c>
      <c r="Y60" s="79"/>
      <c r="Z60" s="79"/>
      <c r="AA60" s="85" t="s">
        <v>900</v>
      </c>
      <c r="AB60" s="79"/>
      <c r="AC60" s="79" t="b">
        <v>0</v>
      </c>
      <c r="AD60" s="79">
        <v>0</v>
      </c>
      <c r="AE60" s="85" t="s">
        <v>1113</v>
      </c>
      <c r="AF60" s="79" t="b">
        <v>0</v>
      </c>
      <c r="AG60" s="79" t="s">
        <v>1129</v>
      </c>
      <c r="AH60" s="79"/>
      <c r="AI60" s="85" t="s">
        <v>1113</v>
      </c>
      <c r="AJ60" s="79" t="b">
        <v>0</v>
      </c>
      <c r="AK60" s="79">
        <v>3</v>
      </c>
      <c r="AL60" s="85" t="s">
        <v>899</v>
      </c>
      <c r="AM60" s="79" t="s">
        <v>1136</v>
      </c>
      <c r="AN60" s="79" t="b">
        <v>0</v>
      </c>
      <c r="AO60" s="85" t="s">
        <v>899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229</v>
      </c>
      <c r="B61" s="64" t="s">
        <v>267</v>
      </c>
      <c r="C61" s="65" t="s">
        <v>2598</v>
      </c>
      <c r="D61" s="66">
        <v>3</v>
      </c>
      <c r="E61" s="67" t="s">
        <v>132</v>
      </c>
      <c r="F61" s="68">
        <v>35</v>
      </c>
      <c r="G61" s="65"/>
      <c r="H61" s="69"/>
      <c r="I61" s="70"/>
      <c r="J61" s="70"/>
      <c r="K61" s="34" t="s">
        <v>65</v>
      </c>
      <c r="L61" s="77">
        <v>61</v>
      </c>
      <c r="M61" s="77"/>
      <c r="N61" s="72"/>
      <c r="O61" s="79" t="s">
        <v>276</v>
      </c>
      <c r="P61" s="81">
        <v>43747.62905092593</v>
      </c>
      <c r="Q61" s="79" t="s">
        <v>293</v>
      </c>
      <c r="R61" s="79"/>
      <c r="S61" s="79"/>
      <c r="T61" s="79"/>
      <c r="U61" s="79"/>
      <c r="V61" s="82" t="s">
        <v>620</v>
      </c>
      <c r="W61" s="81">
        <v>43747.62905092593</v>
      </c>
      <c r="X61" s="82" t="s">
        <v>669</v>
      </c>
      <c r="Y61" s="79"/>
      <c r="Z61" s="79"/>
      <c r="AA61" s="85" t="s">
        <v>901</v>
      </c>
      <c r="AB61" s="79"/>
      <c r="AC61" s="79" t="b">
        <v>0</v>
      </c>
      <c r="AD61" s="79">
        <v>0</v>
      </c>
      <c r="AE61" s="85" t="s">
        <v>1113</v>
      </c>
      <c r="AF61" s="79" t="b">
        <v>0</v>
      </c>
      <c r="AG61" s="79" t="s">
        <v>1129</v>
      </c>
      <c r="AH61" s="79"/>
      <c r="AI61" s="85" t="s">
        <v>1113</v>
      </c>
      <c r="AJ61" s="79" t="b">
        <v>0</v>
      </c>
      <c r="AK61" s="79">
        <v>4</v>
      </c>
      <c r="AL61" s="85" t="s">
        <v>899</v>
      </c>
      <c r="AM61" s="79" t="s">
        <v>1136</v>
      </c>
      <c r="AN61" s="79" t="b">
        <v>0</v>
      </c>
      <c r="AO61" s="85" t="s">
        <v>899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227</v>
      </c>
      <c r="B62" s="64" t="s">
        <v>228</v>
      </c>
      <c r="C62" s="65" t="s">
        <v>2598</v>
      </c>
      <c r="D62" s="66">
        <v>3</v>
      </c>
      <c r="E62" s="67" t="s">
        <v>132</v>
      </c>
      <c r="F62" s="68">
        <v>35</v>
      </c>
      <c r="G62" s="65"/>
      <c r="H62" s="69"/>
      <c r="I62" s="70"/>
      <c r="J62" s="70"/>
      <c r="K62" s="34" t="s">
        <v>66</v>
      </c>
      <c r="L62" s="77">
        <v>62</v>
      </c>
      <c r="M62" s="77"/>
      <c r="N62" s="72"/>
      <c r="O62" s="79" t="s">
        <v>276</v>
      </c>
      <c r="P62" s="81">
        <v>43746.20390046296</v>
      </c>
      <c r="Q62" s="79" t="s">
        <v>293</v>
      </c>
      <c r="R62" s="79"/>
      <c r="S62" s="79"/>
      <c r="T62" s="79"/>
      <c r="U62" s="79"/>
      <c r="V62" s="82" t="s">
        <v>618</v>
      </c>
      <c r="W62" s="81">
        <v>43746.20390046296</v>
      </c>
      <c r="X62" s="82" t="s">
        <v>666</v>
      </c>
      <c r="Y62" s="79"/>
      <c r="Z62" s="79"/>
      <c r="AA62" s="85" t="s">
        <v>898</v>
      </c>
      <c r="AB62" s="79"/>
      <c r="AC62" s="79" t="b">
        <v>0</v>
      </c>
      <c r="AD62" s="79">
        <v>0</v>
      </c>
      <c r="AE62" s="85" t="s">
        <v>1113</v>
      </c>
      <c r="AF62" s="79" t="b">
        <v>0</v>
      </c>
      <c r="AG62" s="79" t="s">
        <v>1129</v>
      </c>
      <c r="AH62" s="79"/>
      <c r="AI62" s="85" t="s">
        <v>1113</v>
      </c>
      <c r="AJ62" s="79" t="b">
        <v>0</v>
      </c>
      <c r="AK62" s="79">
        <v>3</v>
      </c>
      <c r="AL62" s="85" t="s">
        <v>899</v>
      </c>
      <c r="AM62" s="79" t="s">
        <v>1139</v>
      </c>
      <c r="AN62" s="79" t="b">
        <v>0</v>
      </c>
      <c r="AO62" s="85" t="s">
        <v>899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213</v>
      </c>
      <c r="B63" s="64" t="s">
        <v>228</v>
      </c>
      <c r="C63" s="65" t="s">
        <v>2598</v>
      </c>
      <c r="D63" s="66">
        <v>3</v>
      </c>
      <c r="E63" s="67" t="s">
        <v>132</v>
      </c>
      <c r="F63" s="68">
        <v>35</v>
      </c>
      <c r="G63" s="65"/>
      <c r="H63" s="69"/>
      <c r="I63" s="70"/>
      <c r="J63" s="70"/>
      <c r="K63" s="34" t="s">
        <v>66</v>
      </c>
      <c r="L63" s="77">
        <v>63</v>
      </c>
      <c r="M63" s="77"/>
      <c r="N63" s="72"/>
      <c r="O63" s="79" t="s">
        <v>276</v>
      </c>
      <c r="P63" s="81">
        <v>43745.89386574074</v>
      </c>
      <c r="Q63" s="79" t="s">
        <v>297</v>
      </c>
      <c r="R63" s="82" t="s">
        <v>474</v>
      </c>
      <c r="S63" s="79" t="s">
        <v>500</v>
      </c>
      <c r="T63" s="79" t="s">
        <v>528</v>
      </c>
      <c r="U63" s="79"/>
      <c r="V63" s="82" t="s">
        <v>604</v>
      </c>
      <c r="W63" s="81">
        <v>43745.89386574074</v>
      </c>
      <c r="X63" s="82" t="s">
        <v>667</v>
      </c>
      <c r="Y63" s="79"/>
      <c r="Z63" s="79"/>
      <c r="AA63" s="85" t="s">
        <v>899</v>
      </c>
      <c r="AB63" s="79"/>
      <c r="AC63" s="79" t="b">
        <v>0</v>
      </c>
      <c r="AD63" s="79">
        <v>5</v>
      </c>
      <c r="AE63" s="85" t="s">
        <v>1119</v>
      </c>
      <c r="AF63" s="79" t="b">
        <v>0</v>
      </c>
      <c r="AG63" s="79" t="s">
        <v>1129</v>
      </c>
      <c r="AH63" s="79"/>
      <c r="AI63" s="85" t="s">
        <v>1113</v>
      </c>
      <c r="AJ63" s="79" t="b">
        <v>0</v>
      </c>
      <c r="AK63" s="79">
        <v>4</v>
      </c>
      <c r="AL63" s="85" t="s">
        <v>1113</v>
      </c>
      <c r="AM63" s="79" t="s">
        <v>1140</v>
      </c>
      <c r="AN63" s="79" t="b">
        <v>0</v>
      </c>
      <c r="AO63" s="85" t="s">
        <v>899</v>
      </c>
      <c r="AP63" s="79" t="s">
        <v>1142</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228</v>
      </c>
      <c r="B64" s="64" t="s">
        <v>233</v>
      </c>
      <c r="C64" s="65" t="s">
        <v>2598</v>
      </c>
      <c r="D64" s="66">
        <v>3</v>
      </c>
      <c r="E64" s="67" t="s">
        <v>132</v>
      </c>
      <c r="F64" s="68">
        <v>35</v>
      </c>
      <c r="G64" s="65"/>
      <c r="H64" s="69"/>
      <c r="I64" s="70"/>
      <c r="J64" s="70"/>
      <c r="K64" s="34" t="s">
        <v>65</v>
      </c>
      <c r="L64" s="77">
        <v>64</v>
      </c>
      <c r="M64" s="77"/>
      <c r="N64" s="72"/>
      <c r="O64" s="79" t="s">
        <v>276</v>
      </c>
      <c r="P64" s="81">
        <v>43746.46123842592</v>
      </c>
      <c r="Q64" s="79" t="s">
        <v>293</v>
      </c>
      <c r="R64" s="79"/>
      <c r="S64" s="79"/>
      <c r="T64" s="79"/>
      <c r="U64" s="79"/>
      <c r="V64" s="82" t="s">
        <v>619</v>
      </c>
      <c r="W64" s="81">
        <v>43746.46123842592</v>
      </c>
      <c r="X64" s="82" t="s">
        <v>668</v>
      </c>
      <c r="Y64" s="79"/>
      <c r="Z64" s="79"/>
      <c r="AA64" s="85" t="s">
        <v>900</v>
      </c>
      <c r="AB64" s="79"/>
      <c r="AC64" s="79" t="b">
        <v>0</v>
      </c>
      <c r="AD64" s="79">
        <v>0</v>
      </c>
      <c r="AE64" s="85" t="s">
        <v>1113</v>
      </c>
      <c r="AF64" s="79" t="b">
        <v>0</v>
      </c>
      <c r="AG64" s="79" t="s">
        <v>1129</v>
      </c>
      <c r="AH64" s="79"/>
      <c r="AI64" s="85" t="s">
        <v>1113</v>
      </c>
      <c r="AJ64" s="79" t="b">
        <v>0</v>
      </c>
      <c r="AK64" s="79">
        <v>3</v>
      </c>
      <c r="AL64" s="85" t="s">
        <v>899</v>
      </c>
      <c r="AM64" s="79" t="s">
        <v>1136</v>
      </c>
      <c r="AN64" s="79" t="b">
        <v>0</v>
      </c>
      <c r="AO64" s="85" t="s">
        <v>899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3</v>
      </c>
      <c r="BD64" s="48"/>
      <c r="BE64" s="49"/>
      <c r="BF64" s="48"/>
      <c r="BG64" s="49"/>
      <c r="BH64" s="48"/>
      <c r="BI64" s="49"/>
      <c r="BJ64" s="48"/>
      <c r="BK64" s="49"/>
      <c r="BL64" s="48"/>
    </row>
    <row r="65" spans="1:64" ht="15">
      <c r="A65" s="64" t="s">
        <v>228</v>
      </c>
      <c r="B65" s="64" t="s">
        <v>230</v>
      </c>
      <c r="C65" s="65" t="s">
        <v>2598</v>
      </c>
      <c r="D65" s="66">
        <v>3</v>
      </c>
      <c r="E65" s="67" t="s">
        <v>132</v>
      </c>
      <c r="F65" s="68">
        <v>35</v>
      </c>
      <c r="G65" s="65"/>
      <c r="H65" s="69"/>
      <c r="I65" s="70"/>
      <c r="J65" s="70"/>
      <c r="K65" s="34" t="s">
        <v>65</v>
      </c>
      <c r="L65" s="77">
        <v>65</v>
      </c>
      <c r="M65" s="77"/>
      <c r="N65" s="72"/>
      <c r="O65" s="79" t="s">
        <v>276</v>
      </c>
      <c r="P65" s="81">
        <v>43746.46123842592</v>
      </c>
      <c r="Q65" s="79" t="s">
        <v>293</v>
      </c>
      <c r="R65" s="79"/>
      <c r="S65" s="79"/>
      <c r="T65" s="79"/>
      <c r="U65" s="79"/>
      <c r="V65" s="82" t="s">
        <v>619</v>
      </c>
      <c r="W65" s="81">
        <v>43746.46123842592</v>
      </c>
      <c r="X65" s="82" t="s">
        <v>668</v>
      </c>
      <c r="Y65" s="79"/>
      <c r="Z65" s="79"/>
      <c r="AA65" s="85" t="s">
        <v>900</v>
      </c>
      <c r="AB65" s="79"/>
      <c r="AC65" s="79" t="b">
        <v>0</v>
      </c>
      <c r="AD65" s="79">
        <v>0</v>
      </c>
      <c r="AE65" s="85" t="s">
        <v>1113</v>
      </c>
      <c r="AF65" s="79" t="b">
        <v>0</v>
      </c>
      <c r="AG65" s="79" t="s">
        <v>1129</v>
      </c>
      <c r="AH65" s="79"/>
      <c r="AI65" s="85" t="s">
        <v>1113</v>
      </c>
      <c r="AJ65" s="79" t="b">
        <v>0</v>
      </c>
      <c r="AK65" s="79">
        <v>3</v>
      </c>
      <c r="AL65" s="85" t="s">
        <v>899</v>
      </c>
      <c r="AM65" s="79" t="s">
        <v>1136</v>
      </c>
      <c r="AN65" s="79" t="b">
        <v>0</v>
      </c>
      <c r="AO65" s="85" t="s">
        <v>899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228</v>
      </c>
      <c r="B66" s="64" t="s">
        <v>236</v>
      </c>
      <c r="C66" s="65" t="s">
        <v>2598</v>
      </c>
      <c r="D66" s="66">
        <v>3</v>
      </c>
      <c r="E66" s="67" t="s">
        <v>132</v>
      </c>
      <c r="F66" s="68">
        <v>35</v>
      </c>
      <c r="G66" s="65"/>
      <c r="H66" s="69"/>
      <c r="I66" s="70"/>
      <c r="J66" s="70"/>
      <c r="K66" s="34" t="s">
        <v>65</v>
      </c>
      <c r="L66" s="77">
        <v>66</v>
      </c>
      <c r="M66" s="77"/>
      <c r="N66" s="72"/>
      <c r="O66" s="79" t="s">
        <v>276</v>
      </c>
      <c r="P66" s="81">
        <v>43746.46123842592</v>
      </c>
      <c r="Q66" s="79" t="s">
        <v>293</v>
      </c>
      <c r="R66" s="79"/>
      <c r="S66" s="79"/>
      <c r="T66" s="79"/>
      <c r="U66" s="79"/>
      <c r="V66" s="82" t="s">
        <v>619</v>
      </c>
      <c r="W66" s="81">
        <v>43746.46123842592</v>
      </c>
      <c r="X66" s="82" t="s">
        <v>668</v>
      </c>
      <c r="Y66" s="79"/>
      <c r="Z66" s="79"/>
      <c r="AA66" s="85" t="s">
        <v>900</v>
      </c>
      <c r="AB66" s="79"/>
      <c r="AC66" s="79" t="b">
        <v>0</v>
      </c>
      <c r="AD66" s="79">
        <v>0</v>
      </c>
      <c r="AE66" s="85" t="s">
        <v>1113</v>
      </c>
      <c r="AF66" s="79" t="b">
        <v>0</v>
      </c>
      <c r="AG66" s="79" t="s">
        <v>1129</v>
      </c>
      <c r="AH66" s="79"/>
      <c r="AI66" s="85" t="s">
        <v>1113</v>
      </c>
      <c r="AJ66" s="79" t="b">
        <v>0</v>
      </c>
      <c r="AK66" s="79">
        <v>3</v>
      </c>
      <c r="AL66" s="85" t="s">
        <v>899</v>
      </c>
      <c r="AM66" s="79" t="s">
        <v>1136</v>
      </c>
      <c r="AN66" s="79" t="b">
        <v>0</v>
      </c>
      <c r="AO66" s="85" t="s">
        <v>899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228</v>
      </c>
      <c r="B67" s="64" t="s">
        <v>229</v>
      </c>
      <c r="C67" s="65" t="s">
        <v>2598</v>
      </c>
      <c r="D67" s="66">
        <v>3</v>
      </c>
      <c r="E67" s="67" t="s">
        <v>132</v>
      </c>
      <c r="F67" s="68">
        <v>35</v>
      </c>
      <c r="G67" s="65"/>
      <c r="H67" s="69"/>
      <c r="I67" s="70"/>
      <c r="J67" s="70"/>
      <c r="K67" s="34" t="s">
        <v>66</v>
      </c>
      <c r="L67" s="77">
        <v>67</v>
      </c>
      <c r="M67" s="77"/>
      <c r="N67" s="72"/>
      <c r="O67" s="79" t="s">
        <v>276</v>
      </c>
      <c r="P67" s="81">
        <v>43746.46123842592</v>
      </c>
      <c r="Q67" s="79" t="s">
        <v>293</v>
      </c>
      <c r="R67" s="79"/>
      <c r="S67" s="79"/>
      <c r="T67" s="79"/>
      <c r="U67" s="79"/>
      <c r="V67" s="82" t="s">
        <v>619</v>
      </c>
      <c r="W67" s="81">
        <v>43746.46123842592</v>
      </c>
      <c r="X67" s="82" t="s">
        <v>668</v>
      </c>
      <c r="Y67" s="79"/>
      <c r="Z67" s="79"/>
      <c r="AA67" s="85" t="s">
        <v>900</v>
      </c>
      <c r="AB67" s="79"/>
      <c r="AC67" s="79" t="b">
        <v>0</v>
      </c>
      <c r="AD67" s="79">
        <v>0</v>
      </c>
      <c r="AE67" s="85" t="s">
        <v>1113</v>
      </c>
      <c r="AF67" s="79" t="b">
        <v>0</v>
      </c>
      <c r="AG67" s="79" t="s">
        <v>1129</v>
      </c>
      <c r="AH67" s="79"/>
      <c r="AI67" s="85" t="s">
        <v>1113</v>
      </c>
      <c r="AJ67" s="79" t="b">
        <v>0</v>
      </c>
      <c r="AK67" s="79">
        <v>3</v>
      </c>
      <c r="AL67" s="85" t="s">
        <v>899</v>
      </c>
      <c r="AM67" s="79" t="s">
        <v>1136</v>
      </c>
      <c r="AN67" s="79" t="b">
        <v>0</v>
      </c>
      <c r="AO67" s="85" t="s">
        <v>899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228</v>
      </c>
      <c r="B68" s="64" t="s">
        <v>231</v>
      </c>
      <c r="C68" s="65" t="s">
        <v>2598</v>
      </c>
      <c r="D68" s="66">
        <v>3</v>
      </c>
      <c r="E68" s="67" t="s">
        <v>132</v>
      </c>
      <c r="F68" s="68">
        <v>35</v>
      </c>
      <c r="G68" s="65"/>
      <c r="H68" s="69"/>
      <c r="I68" s="70"/>
      <c r="J68" s="70"/>
      <c r="K68" s="34" t="s">
        <v>65</v>
      </c>
      <c r="L68" s="77">
        <v>68</v>
      </c>
      <c r="M68" s="77"/>
      <c r="N68" s="72"/>
      <c r="O68" s="79" t="s">
        <v>276</v>
      </c>
      <c r="P68" s="81">
        <v>43746.46123842592</v>
      </c>
      <c r="Q68" s="79" t="s">
        <v>293</v>
      </c>
      <c r="R68" s="79"/>
      <c r="S68" s="79"/>
      <c r="T68" s="79"/>
      <c r="U68" s="79"/>
      <c r="V68" s="82" t="s">
        <v>619</v>
      </c>
      <c r="W68" s="81">
        <v>43746.46123842592</v>
      </c>
      <c r="X68" s="82" t="s">
        <v>668</v>
      </c>
      <c r="Y68" s="79"/>
      <c r="Z68" s="79"/>
      <c r="AA68" s="85" t="s">
        <v>900</v>
      </c>
      <c r="AB68" s="79"/>
      <c r="AC68" s="79" t="b">
        <v>0</v>
      </c>
      <c r="AD68" s="79">
        <v>0</v>
      </c>
      <c r="AE68" s="85" t="s">
        <v>1113</v>
      </c>
      <c r="AF68" s="79" t="b">
        <v>0</v>
      </c>
      <c r="AG68" s="79" t="s">
        <v>1129</v>
      </c>
      <c r="AH68" s="79"/>
      <c r="AI68" s="85" t="s">
        <v>1113</v>
      </c>
      <c r="AJ68" s="79" t="b">
        <v>0</v>
      </c>
      <c r="AK68" s="79">
        <v>3</v>
      </c>
      <c r="AL68" s="85" t="s">
        <v>899</v>
      </c>
      <c r="AM68" s="79" t="s">
        <v>1136</v>
      </c>
      <c r="AN68" s="79" t="b">
        <v>0</v>
      </c>
      <c r="AO68" s="85" t="s">
        <v>899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228</v>
      </c>
      <c r="B69" s="64" t="s">
        <v>245</v>
      </c>
      <c r="C69" s="65" t="s">
        <v>2598</v>
      </c>
      <c r="D69" s="66">
        <v>3</v>
      </c>
      <c r="E69" s="67" t="s">
        <v>132</v>
      </c>
      <c r="F69" s="68">
        <v>35</v>
      </c>
      <c r="G69" s="65"/>
      <c r="H69" s="69"/>
      <c r="I69" s="70"/>
      <c r="J69" s="70"/>
      <c r="K69" s="34" t="s">
        <v>65</v>
      </c>
      <c r="L69" s="77">
        <v>69</v>
      </c>
      <c r="M69" s="77"/>
      <c r="N69" s="72"/>
      <c r="O69" s="79" t="s">
        <v>276</v>
      </c>
      <c r="P69" s="81">
        <v>43746.46123842592</v>
      </c>
      <c r="Q69" s="79" t="s">
        <v>293</v>
      </c>
      <c r="R69" s="79"/>
      <c r="S69" s="79"/>
      <c r="T69" s="79"/>
      <c r="U69" s="79"/>
      <c r="V69" s="82" t="s">
        <v>619</v>
      </c>
      <c r="W69" s="81">
        <v>43746.46123842592</v>
      </c>
      <c r="X69" s="82" t="s">
        <v>668</v>
      </c>
      <c r="Y69" s="79"/>
      <c r="Z69" s="79"/>
      <c r="AA69" s="85" t="s">
        <v>900</v>
      </c>
      <c r="AB69" s="79"/>
      <c r="AC69" s="79" t="b">
        <v>0</v>
      </c>
      <c r="AD69" s="79">
        <v>0</v>
      </c>
      <c r="AE69" s="85" t="s">
        <v>1113</v>
      </c>
      <c r="AF69" s="79" t="b">
        <v>0</v>
      </c>
      <c r="AG69" s="79" t="s">
        <v>1129</v>
      </c>
      <c r="AH69" s="79"/>
      <c r="AI69" s="85" t="s">
        <v>1113</v>
      </c>
      <c r="AJ69" s="79" t="b">
        <v>0</v>
      </c>
      <c r="AK69" s="79">
        <v>3</v>
      </c>
      <c r="AL69" s="85" t="s">
        <v>899</v>
      </c>
      <c r="AM69" s="79" t="s">
        <v>1136</v>
      </c>
      <c r="AN69" s="79" t="b">
        <v>0</v>
      </c>
      <c r="AO69" s="85" t="s">
        <v>899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228</v>
      </c>
      <c r="B70" s="64" t="s">
        <v>227</v>
      </c>
      <c r="C70" s="65" t="s">
        <v>2598</v>
      </c>
      <c r="D70" s="66">
        <v>3</v>
      </c>
      <c r="E70" s="67" t="s">
        <v>132</v>
      </c>
      <c r="F70" s="68">
        <v>35</v>
      </c>
      <c r="G70" s="65"/>
      <c r="H70" s="69"/>
      <c r="I70" s="70"/>
      <c r="J70" s="70"/>
      <c r="K70" s="34" t="s">
        <v>66</v>
      </c>
      <c r="L70" s="77">
        <v>70</v>
      </c>
      <c r="M70" s="77"/>
      <c r="N70" s="72"/>
      <c r="O70" s="79" t="s">
        <v>276</v>
      </c>
      <c r="P70" s="81">
        <v>43746.46123842592</v>
      </c>
      <c r="Q70" s="79" t="s">
        <v>293</v>
      </c>
      <c r="R70" s="79"/>
      <c r="S70" s="79"/>
      <c r="T70" s="79"/>
      <c r="U70" s="79"/>
      <c r="V70" s="82" t="s">
        <v>619</v>
      </c>
      <c r="W70" s="81">
        <v>43746.46123842592</v>
      </c>
      <c r="X70" s="82" t="s">
        <v>668</v>
      </c>
      <c r="Y70" s="79"/>
      <c r="Z70" s="79"/>
      <c r="AA70" s="85" t="s">
        <v>900</v>
      </c>
      <c r="AB70" s="79"/>
      <c r="AC70" s="79" t="b">
        <v>0</v>
      </c>
      <c r="AD70" s="79">
        <v>0</v>
      </c>
      <c r="AE70" s="85" t="s">
        <v>1113</v>
      </c>
      <c r="AF70" s="79" t="b">
        <v>0</v>
      </c>
      <c r="AG70" s="79" t="s">
        <v>1129</v>
      </c>
      <c r="AH70" s="79"/>
      <c r="AI70" s="85" t="s">
        <v>1113</v>
      </c>
      <c r="AJ70" s="79" t="b">
        <v>0</v>
      </c>
      <c r="AK70" s="79">
        <v>3</v>
      </c>
      <c r="AL70" s="85" t="s">
        <v>899</v>
      </c>
      <c r="AM70" s="79" t="s">
        <v>1136</v>
      </c>
      <c r="AN70" s="79" t="b">
        <v>0</v>
      </c>
      <c r="AO70" s="85" t="s">
        <v>899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15</v>
      </c>
      <c r="BK70" s="49">
        <v>100</v>
      </c>
      <c r="BL70" s="48">
        <v>15</v>
      </c>
    </row>
    <row r="71" spans="1:64" ht="15">
      <c r="A71" s="64" t="s">
        <v>228</v>
      </c>
      <c r="B71" s="64" t="s">
        <v>213</v>
      </c>
      <c r="C71" s="65" t="s">
        <v>2598</v>
      </c>
      <c r="D71" s="66">
        <v>3</v>
      </c>
      <c r="E71" s="67" t="s">
        <v>132</v>
      </c>
      <c r="F71" s="68">
        <v>35</v>
      </c>
      <c r="G71" s="65"/>
      <c r="H71" s="69"/>
      <c r="I71" s="70"/>
      <c r="J71" s="70"/>
      <c r="K71" s="34" t="s">
        <v>66</v>
      </c>
      <c r="L71" s="77">
        <v>71</v>
      </c>
      <c r="M71" s="77"/>
      <c r="N71" s="72"/>
      <c r="O71" s="79" t="s">
        <v>276</v>
      </c>
      <c r="P71" s="81">
        <v>43746.46123842592</v>
      </c>
      <c r="Q71" s="79" t="s">
        <v>293</v>
      </c>
      <c r="R71" s="79"/>
      <c r="S71" s="79"/>
      <c r="T71" s="79"/>
      <c r="U71" s="79"/>
      <c r="V71" s="82" t="s">
        <v>619</v>
      </c>
      <c r="W71" s="81">
        <v>43746.46123842592</v>
      </c>
      <c r="X71" s="82" t="s">
        <v>668</v>
      </c>
      <c r="Y71" s="79"/>
      <c r="Z71" s="79"/>
      <c r="AA71" s="85" t="s">
        <v>900</v>
      </c>
      <c r="AB71" s="79"/>
      <c r="AC71" s="79" t="b">
        <v>0</v>
      </c>
      <c r="AD71" s="79">
        <v>0</v>
      </c>
      <c r="AE71" s="85" t="s">
        <v>1113</v>
      </c>
      <c r="AF71" s="79" t="b">
        <v>0</v>
      </c>
      <c r="AG71" s="79" t="s">
        <v>1129</v>
      </c>
      <c r="AH71" s="79"/>
      <c r="AI71" s="85" t="s">
        <v>1113</v>
      </c>
      <c r="AJ71" s="79" t="b">
        <v>0</v>
      </c>
      <c r="AK71" s="79">
        <v>3</v>
      </c>
      <c r="AL71" s="85" t="s">
        <v>899</v>
      </c>
      <c r="AM71" s="79" t="s">
        <v>1136</v>
      </c>
      <c r="AN71" s="79" t="b">
        <v>0</v>
      </c>
      <c r="AO71" s="85" t="s">
        <v>899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228</v>
      </c>
      <c r="B72" s="64" t="s">
        <v>238</v>
      </c>
      <c r="C72" s="65" t="s">
        <v>2598</v>
      </c>
      <c r="D72" s="66">
        <v>3</v>
      </c>
      <c r="E72" s="67" t="s">
        <v>132</v>
      </c>
      <c r="F72" s="68">
        <v>35</v>
      </c>
      <c r="G72" s="65"/>
      <c r="H72" s="69"/>
      <c r="I72" s="70"/>
      <c r="J72" s="70"/>
      <c r="K72" s="34" t="s">
        <v>65</v>
      </c>
      <c r="L72" s="77">
        <v>72</v>
      </c>
      <c r="M72" s="77"/>
      <c r="N72" s="72"/>
      <c r="O72" s="79" t="s">
        <v>276</v>
      </c>
      <c r="P72" s="81">
        <v>43755.61121527778</v>
      </c>
      <c r="Q72" s="79" t="s">
        <v>280</v>
      </c>
      <c r="R72" s="79"/>
      <c r="S72" s="79"/>
      <c r="T72" s="79" t="s">
        <v>519</v>
      </c>
      <c r="U72" s="79"/>
      <c r="V72" s="82" t="s">
        <v>619</v>
      </c>
      <c r="W72" s="81">
        <v>43755.61121527778</v>
      </c>
      <c r="X72" s="82" t="s">
        <v>670</v>
      </c>
      <c r="Y72" s="79"/>
      <c r="Z72" s="79"/>
      <c r="AA72" s="85" t="s">
        <v>902</v>
      </c>
      <c r="AB72" s="79"/>
      <c r="AC72" s="79" t="b">
        <v>0</v>
      </c>
      <c r="AD72" s="79">
        <v>0</v>
      </c>
      <c r="AE72" s="85" t="s">
        <v>1113</v>
      </c>
      <c r="AF72" s="79" t="b">
        <v>0</v>
      </c>
      <c r="AG72" s="79" t="s">
        <v>1129</v>
      </c>
      <c r="AH72" s="79"/>
      <c r="AI72" s="85" t="s">
        <v>1113</v>
      </c>
      <c r="AJ72" s="79" t="b">
        <v>0</v>
      </c>
      <c r="AK72" s="79">
        <v>16</v>
      </c>
      <c r="AL72" s="85" t="s">
        <v>1075</v>
      </c>
      <c r="AM72" s="79" t="s">
        <v>1134</v>
      </c>
      <c r="AN72" s="79" t="b">
        <v>0</v>
      </c>
      <c r="AO72" s="85" t="s">
        <v>1075</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3</v>
      </c>
      <c r="BD72" s="48">
        <v>2</v>
      </c>
      <c r="BE72" s="49">
        <v>7.6923076923076925</v>
      </c>
      <c r="BF72" s="48">
        <v>1</v>
      </c>
      <c r="BG72" s="49">
        <v>3.8461538461538463</v>
      </c>
      <c r="BH72" s="48">
        <v>0</v>
      </c>
      <c r="BI72" s="49">
        <v>0</v>
      </c>
      <c r="BJ72" s="48">
        <v>23</v>
      </c>
      <c r="BK72" s="49">
        <v>88.46153846153847</v>
      </c>
      <c r="BL72" s="48">
        <v>26</v>
      </c>
    </row>
    <row r="73" spans="1:64" ht="15">
      <c r="A73" s="64" t="s">
        <v>229</v>
      </c>
      <c r="B73" s="64" t="s">
        <v>228</v>
      </c>
      <c r="C73" s="65" t="s">
        <v>2598</v>
      </c>
      <c r="D73" s="66">
        <v>3</v>
      </c>
      <c r="E73" s="67" t="s">
        <v>132</v>
      </c>
      <c r="F73" s="68">
        <v>35</v>
      </c>
      <c r="G73" s="65"/>
      <c r="H73" s="69"/>
      <c r="I73" s="70"/>
      <c r="J73" s="70"/>
      <c r="K73" s="34" t="s">
        <v>66</v>
      </c>
      <c r="L73" s="77">
        <v>73</v>
      </c>
      <c r="M73" s="77"/>
      <c r="N73" s="72"/>
      <c r="O73" s="79" t="s">
        <v>276</v>
      </c>
      <c r="P73" s="81">
        <v>43747.62905092593</v>
      </c>
      <c r="Q73" s="79" t="s">
        <v>293</v>
      </c>
      <c r="R73" s="79"/>
      <c r="S73" s="79"/>
      <c r="T73" s="79"/>
      <c r="U73" s="79"/>
      <c r="V73" s="82" t="s">
        <v>620</v>
      </c>
      <c r="W73" s="81">
        <v>43747.62905092593</v>
      </c>
      <c r="X73" s="82" t="s">
        <v>669</v>
      </c>
      <c r="Y73" s="79"/>
      <c r="Z73" s="79"/>
      <c r="AA73" s="85" t="s">
        <v>901</v>
      </c>
      <c r="AB73" s="79"/>
      <c r="AC73" s="79" t="b">
        <v>0</v>
      </c>
      <c r="AD73" s="79">
        <v>0</v>
      </c>
      <c r="AE73" s="85" t="s">
        <v>1113</v>
      </c>
      <c r="AF73" s="79" t="b">
        <v>0</v>
      </c>
      <c r="AG73" s="79" t="s">
        <v>1129</v>
      </c>
      <c r="AH73" s="79"/>
      <c r="AI73" s="85" t="s">
        <v>1113</v>
      </c>
      <c r="AJ73" s="79" t="b">
        <v>0</v>
      </c>
      <c r="AK73" s="79">
        <v>4</v>
      </c>
      <c r="AL73" s="85" t="s">
        <v>899</v>
      </c>
      <c r="AM73" s="79" t="s">
        <v>1136</v>
      </c>
      <c r="AN73" s="79" t="b">
        <v>0</v>
      </c>
      <c r="AO73" s="85" t="s">
        <v>899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227</v>
      </c>
      <c r="B74" s="64" t="s">
        <v>233</v>
      </c>
      <c r="C74" s="65" t="s">
        <v>2598</v>
      </c>
      <c r="D74" s="66">
        <v>3</v>
      </c>
      <c r="E74" s="67" t="s">
        <v>132</v>
      </c>
      <c r="F74" s="68">
        <v>35</v>
      </c>
      <c r="G74" s="65"/>
      <c r="H74" s="69"/>
      <c r="I74" s="70"/>
      <c r="J74" s="70"/>
      <c r="K74" s="34" t="s">
        <v>65</v>
      </c>
      <c r="L74" s="77">
        <v>74</v>
      </c>
      <c r="M74" s="77"/>
      <c r="N74" s="72"/>
      <c r="O74" s="79" t="s">
        <v>276</v>
      </c>
      <c r="P74" s="81">
        <v>43746.20390046296</v>
      </c>
      <c r="Q74" s="79" t="s">
        <v>293</v>
      </c>
      <c r="R74" s="79"/>
      <c r="S74" s="79"/>
      <c r="T74" s="79"/>
      <c r="U74" s="79"/>
      <c r="V74" s="82" t="s">
        <v>618</v>
      </c>
      <c r="W74" s="81">
        <v>43746.20390046296</v>
      </c>
      <c r="X74" s="82" t="s">
        <v>666</v>
      </c>
      <c r="Y74" s="79"/>
      <c r="Z74" s="79"/>
      <c r="AA74" s="85" t="s">
        <v>898</v>
      </c>
      <c r="AB74" s="79"/>
      <c r="AC74" s="79" t="b">
        <v>0</v>
      </c>
      <c r="AD74" s="79">
        <v>0</v>
      </c>
      <c r="AE74" s="85" t="s">
        <v>1113</v>
      </c>
      <c r="AF74" s="79" t="b">
        <v>0</v>
      </c>
      <c r="AG74" s="79" t="s">
        <v>1129</v>
      </c>
      <c r="AH74" s="79"/>
      <c r="AI74" s="85" t="s">
        <v>1113</v>
      </c>
      <c r="AJ74" s="79" t="b">
        <v>0</v>
      </c>
      <c r="AK74" s="79">
        <v>3</v>
      </c>
      <c r="AL74" s="85" t="s">
        <v>899</v>
      </c>
      <c r="AM74" s="79" t="s">
        <v>1139</v>
      </c>
      <c r="AN74" s="79" t="b">
        <v>0</v>
      </c>
      <c r="AO74" s="85" t="s">
        <v>899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3</v>
      </c>
      <c r="BD74" s="48"/>
      <c r="BE74" s="49"/>
      <c r="BF74" s="48"/>
      <c r="BG74" s="49"/>
      <c r="BH74" s="48"/>
      <c r="BI74" s="49"/>
      <c r="BJ74" s="48"/>
      <c r="BK74" s="49"/>
      <c r="BL74" s="48"/>
    </row>
    <row r="75" spans="1:64" ht="15">
      <c r="A75" s="64" t="s">
        <v>227</v>
      </c>
      <c r="B75" s="64" t="s">
        <v>230</v>
      </c>
      <c r="C75" s="65" t="s">
        <v>2598</v>
      </c>
      <c r="D75" s="66">
        <v>3</v>
      </c>
      <c r="E75" s="67" t="s">
        <v>132</v>
      </c>
      <c r="F75" s="68">
        <v>35</v>
      </c>
      <c r="G75" s="65"/>
      <c r="H75" s="69"/>
      <c r="I75" s="70"/>
      <c r="J75" s="70"/>
      <c r="K75" s="34" t="s">
        <v>65</v>
      </c>
      <c r="L75" s="77">
        <v>75</v>
      </c>
      <c r="M75" s="77"/>
      <c r="N75" s="72"/>
      <c r="O75" s="79" t="s">
        <v>276</v>
      </c>
      <c r="P75" s="81">
        <v>43746.20390046296</v>
      </c>
      <c r="Q75" s="79" t="s">
        <v>293</v>
      </c>
      <c r="R75" s="79"/>
      <c r="S75" s="79"/>
      <c r="T75" s="79"/>
      <c r="U75" s="79"/>
      <c r="V75" s="82" t="s">
        <v>618</v>
      </c>
      <c r="W75" s="81">
        <v>43746.20390046296</v>
      </c>
      <c r="X75" s="82" t="s">
        <v>666</v>
      </c>
      <c r="Y75" s="79"/>
      <c r="Z75" s="79"/>
      <c r="AA75" s="85" t="s">
        <v>898</v>
      </c>
      <c r="AB75" s="79"/>
      <c r="AC75" s="79" t="b">
        <v>0</v>
      </c>
      <c r="AD75" s="79">
        <v>0</v>
      </c>
      <c r="AE75" s="85" t="s">
        <v>1113</v>
      </c>
      <c r="AF75" s="79" t="b">
        <v>0</v>
      </c>
      <c r="AG75" s="79" t="s">
        <v>1129</v>
      </c>
      <c r="AH75" s="79"/>
      <c r="AI75" s="85" t="s">
        <v>1113</v>
      </c>
      <c r="AJ75" s="79" t="b">
        <v>0</v>
      </c>
      <c r="AK75" s="79">
        <v>3</v>
      </c>
      <c r="AL75" s="85" t="s">
        <v>899</v>
      </c>
      <c r="AM75" s="79" t="s">
        <v>1139</v>
      </c>
      <c r="AN75" s="79" t="b">
        <v>0</v>
      </c>
      <c r="AO75" s="85" t="s">
        <v>899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227</v>
      </c>
      <c r="B76" s="64" t="s">
        <v>236</v>
      </c>
      <c r="C76" s="65" t="s">
        <v>2598</v>
      </c>
      <c r="D76" s="66">
        <v>3</v>
      </c>
      <c r="E76" s="67" t="s">
        <v>132</v>
      </c>
      <c r="F76" s="68">
        <v>35</v>
      </c>
      <c r="G76" s="65"/>
      <c r="H76" s="69"/>
      <c r="I76" s="70"/>
      <c r="J76" s="70"/>
      <c r="K76" s="34" t="s">
        <v>65</v>
      </c>
      <c r="L76" s="77">
        <v>76</v>
      </c>
      <c r="M76" s="77"/>
      <c r="N76" s="72"/>
      <c r="O76" s="79" t="s">
        <v>276</v>
      </c>
      <c r="P76" s="81">
        <v>43746.20390046296</v>
      </c>
      <c r="Q76" s="79" t="s">
        <v>293</v>
      </c>
      <c r="R76" s="79"/>
      <c r="S76" s="79"/>
      <c r="T76" s="79"/>
      <c r="U76" s="79"/>
      <c r="V76" s="82" t="s">
        <v>618</v>
      </c>
      <c r="W76" s="81">
        <v>43746.20390046296</v>
      </c>
      <c r="X76" s="82" t="s">
        <v>666</v>
      </c>
      <c r="Y76" s="79"/>
      <c r="Z76" s="79"/>
      <c r="AA76" s="85" t="s">
        <v>898</v>
      </c>
      <c r="AB76" s="79"/>
      <c r="AC76" s="79" t="b">
        <v>0</v>
      </c>
      <c r="AD76" s="79">
        <v>0</v>
      </c>
      <c r="AE76" s="85" t="s">
        <v>1113</v>
      </c>
      <c r="AF76" s="79" t="b">
        <v>0</v>
      </c>
      <c r="AG76" s="79" t="s">
        <v>1129</v>
      </c>
      <c r="AH76" s="79"/>
      <c r="AI76" s="85" t="s">
        <v>1113</v>
      </c>
      <c r="AJ76" s="79" t="b">
        <v>0</v>
      </c>
      <c r="AK76" s="79">
        <v>3</v>
      </c>
      <c r="AL76" s="85" t="s">
        <v>899</v>
      </c>
      <c r="AM76" s="79" t="s">
        <v>1139</v>
      </c>
      <c r="AN76" s="79" t="b">
        <v>0</v>
      </c>
      <c r="AO76" s="85" t="s">
        <v>899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227</v>
      </c>
      <c r="B77" s="64" t="s">
        <v>229</v>
      </c>
      <c r="C77" s="65" t="s">
        <v>2598</v>
      </c>
      <c r="D77" s="66">
        <v>3</v>
      </c>
      <c r="E77" s="67" t="s">
        <v>132</v>
      </c>
      <c r="F77" s="68">
        <v>35</v>
      </c>
      <c r="G77" s="65"/>
      <c r="H77" s="69"/>
      <c r="I77" s="70"/>
      <c r="J77" s="70"/>
      <c r="K77" s="34" t="s">
        <v>66</v>
      </c>
      <c r="L77" s="77">
        <v>77</v>
      </c>
      <c r="M77" s="77"/>
      <c r="N77" s="72"/>
      <c r="O77" s="79" t="s">
        <v>276</v>
      </c>
      <c r="P77" s="81">
        <v>43746.20390046296</v>
      </c>
      <c r="Q77" s="79" t="s">
        <v>293</v>
      </c>
      <c r="R77" s="79"/>
      <c r="S77" s="79"/>
      <c r="T77" s="79"/>
      <c r="U77" s="79"/>
      <c r="V77" s="82" t="s">
        <v>618</v>
      </c>
      <c r="W77" s="81">
        <v>43746.20390046296</v>
      </c>
      <c r="X77" s="82" t="s">
        <v>666</v>
      </c>
      <c r="Y77" s="79"/>
      <c r="Z77" s="79"/>
      <c r="AA77" s="85" t="s">
        <v>898</v>
      </c>
      <c r="AB77" s="79"/>
      <c r="AC77" s="79" t="b">
        <v>0</v>
      </c>
      <c r="AD77" s="79">
        <v>0</v>
      </c>
      <c r="AE77" s="85" t="s">
        <v>1113</v>
      </c>
      <c r="AF77" s="79" t="b">
        <v>0</v>
      </c>
      <c r="AG77" s="79" t="s">
        <v>1129</v>
      </c>
      <c r="AH77" s="79"/>
      <c r="AI77" s="85" t="s">
        <v>1113</v>
      </c>
      <c r="AJ77" s="79" t="b">
        <v>0</v>
      </c>
      <c r="AK77" s="79">
        <v>3</v>
      </c>
      <c r="AL77" s="85" t="s">
        <v>899</v>
      </c>
      <c r="AM77" s="79" t="s">
        <v>1139</v>
      </c>
      <c r="AN77" s="79" t="b">
        <v>0</v>
      </c>
      <c r="AO77" s="85" t="s">
        <v>899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227</v>
      </c>
      <c r="B78" s="64" t="s">
        <v>231</v>
      </c>
      <c r="C78" s="65" t="s">
        <v>2598</v>
      </c>
      <c r="D78" s="66">
        <v>3</v>
      </c>
      <c r="E78" s="67" t="s">
        <v>132</v>
      </c>
      <c r="F78" s="68">
        <v>35</v>
      </c>
      <c r="G78" s="65"/>
      <c r="H78" s="69"/>
      <c r="I78" s="70"/>
      <c r="J78" s="70"/>
      <c r="K78" s="34" t="s">
        <v>65</v>
      </c>
      <c r="L78" s="77">
        <v>78</v>
      </c>
      <c r="M78" s="77"/>
      <c r="N78" s="72"/>
      <c r="O78" s="79" t="s">
        <v>276</v>
      </c>
      <c r="P78" s="81">
        <v>43746.20390046296</v>
      </c>
      <c r="Q78" s="79" t="s">
        <v>293</v>
      </c>
      <c r="R78" s="79"/>
      <c r="S78" s="79"/>
      <c r="T78" s="79"/>
      <c r="U78" s="79"/>
      <c r="V78" s="82" t="s">
        <v>618</v>
      </c>
      <c r="W78" s="81">
        <v>43746.20390046296</v>
      </c>
      <c r="X78" s="82" t="s">
        <v>666</v>
      </c>
      <c r="Y78" s="79"/>
      <c r="Z78" s="79"/>
      <c r="AA78" s="85" t="s">
        <v>898</v>
      </c>
      <c r="AB78" s="79"/>
      <c r="AC78" s="79" t="b">
        <v>0</v>
      </c>
      <c r="AD78" s="79">
        <v>0</v>
      </c>
      <c r="AE78" s="85" t="s">
        <v>1113</v>
      </c>
      <c r="AF78" s="79" t="b">
        <v>0</v>
      </c>
      <c r="AG78" s="79" t="s">
        <v>1129</v>
      </c>
      <c r="AH78" s="79"/>
      <c r="AI78" s="85" t="s">
        <v>1113</v>
      </c>
      <c r="AJ78" s="79" t="b">
        <v>0</v>
      </c>
      <c r="AK78" s="79">
        <v>3</v>
      </c>
      <c r="AL78" s="85" t="s">
        <v>899</v>
      </c>
      <c r="AM78" s="79" t="s">
        <v>1139</v>
      </c>
      <c r="AN78" s="79" t="b">
        <v>0</v>
      </c>
      <c r="AO78" s="85" t="s">
        <v>899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227</v>
      </c>
      <c r="B79" s="64" t="s">
        <v>245</v>
      </c>
      <c r="C79" s="65" t="s">
        <v>2598</v>
      </c>
      <c r="D79" s="66">
        <v>3</v>
      </c>
      <c r="E79" s="67" t="s">
        <v>132</v>
      </c>
      <c r="F79" s="68">
        <v>35</v>
      </c>
      <c r="G79" s="65"/>
      <c r="H79" s="69"/>
      <c r="I79" s="70"/>
      <c r="J79" s="70"/>
      <c r="K79" s="34" t="s">
        <v>65</v>
      </c>
      <c r="L79" s="77">
        <v>79</v>
      </c>
      <c r="M79" s="77"/>
      <c r="N79" s="72"/>
      <c r="O79" s="79" t="s">
        <v>276</v>
      </c>
      <c r="P79" s="81">
        <v>43746.20390046296</v>
      </c>
      <c r="Q79" s="79" t="s">
        <v>293</v>
      </c>
      <c r="R79" s="79"/>
      <c r="S79" s="79"/>
      <c r="T79" s="79"/>
      <c r="U79" s="79"/>
      <c r="V79" s="82" t="s">
        <v>618</v>
      </c>
      <c r="W79" s="81">
        <v>43746.20390046296</v>
      </c>
      <c r="X79" s="82" t="s">
        <v>666</v>
      </c>
      <c r="Y79" s="79"/>
      <c r="Z79" s="79"/>
      <c r="AA79" s="85" t="s">
        <v>898</v>
      </c>
      <c r="AB79" s="79"/>
      <c r="AC79" s="79" t="b">
        <v>0</v>
      </c>
      <c r="AD79" s="79">
        <v>0</v>
      </c>
      <c r="AE79" s="85" t="s">
        <v>1113</v>
      </c>
      <c r="AF79" s="79" t="b">
        <v>0</v>
      </c>
      <c r="AG79" s="79" t="s">
        <v>1129</v>
      </c>
      <c r="AH79" s="79"/>
      <c r="AI79" s="85" t="s">
        <v>1113</v>
      </c>
      <c r="AJ79" s="79" t="b">
        <v>0</v>
      </c>
      <c r="AK79" s="79">
        <v>3</v>
      </c>
      <c r="AL79" s="85" t="s">
        <v>899</v>
      </c>
      <c r="AM79" s="79" t="s">
        <v>1139</v>
      </c>
      <c r="AN79" s="79" t="b">
        <v>0</v>
      </c>
      <c r="AO79" s="85" t="s">
        <v>899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227</v>
      </c>
      <c r="B80" s="64" t="s">
        <v>213</v>
      </c>
      <c r="C80" s="65" t="s">
        <v>2598</v>
      </c>
      <c r="D80" s="66">
        <v>3</v>
      </c>
      <c r="E80" s="67" t="s">
        <v>132</v>
      </c>
      <c r="F80" s="68">
        <v>35</v>
      </c>
      <c r="G80" s="65"/>
      <c r="H80" s="69"/>
      <c r="I80" s="70"/>
      <c r="J80" s="70"/>
      <c r="K80" s="34" t="s">
        <v>66</v>
      </c>
      <c r="L80" s="77">
        <v>80</v>
      </c>
      <c r="M80" s="77"/>
      <c r="N80" s="72"/>
      <c r="O80" s="79" t="s">
        <v>276</v>
      </c>
      <c r="P80" s="81">
        <v>43746.20390046296</v>
      </c>
      <c r="Q80" s="79" t="s">
        <v>293</v>
      </c>
      <c r="R80" s="79"/>
      <c r="S80" s="79"/>
      <c r="T80" s="79"/>
      <c r="U80" s="79"/>
      <c r="V80" s="82" t="s">
        <v>618</v>
      </c>
      <c r="W80" s="81">
        <v>43746.20390046296</v>
      </c>
      <c r="X80" s="82" t="s">
        <v>666</v>
      </c>
      <c r="Y80" s="79"/>
      <c r="Z80" s="79"/>
      <c r="AA80" s="85" t="s">
        <v>898</v>
      </c>
      <c r="AB80" s="79"/>
      <c r="AC80" s="79" t="b">
        <v>0</v>
      </c>
      <c r="AD80" s="79">
        <v>0</v>
      </c>
      <c r="AE80" s="85" t="s">
        <v>1113</v>
      </c>
      <c r="AF80" s="79" t="b">
        <v>0</v>
      </c>
      <c r="AG80" s="79" t="s">
        <v>1129</v>
      </c>
      <c r="AH80" s="79"/>
      <c r="AI80" s="85" t="s">
        <v>1113</v>
      </c>
      <c r="AJ80" s="79" t="b">
        <v>0</v>
      </c>
      <c r="AK80" s="79">
        <v>3</v>
      </c>
      <c r="AL80" s="85" t="s">
        <v>899</v>
      </c>
      <c r="AM80" s="79" t="s">
        <v>1139</v>
      </c>
      <c r="AN80" s="79" t="b">
        <v>0</v>
      </c>
      <c r="AO80" s="85" t="s">
        <v>899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15</v>
      </c>
      <c r="BK80" s="49">
        <v>100</v>
      </c>
      <c r="BL80" s="48">
        <v>15</v>
      </c>
    </row>
    <row r="81" spans="1:64" ht="15">
      <c r="A81" s="64" t="s">
        <v>213</v>
      </c>
      <c r="B81" s="64" t="s">
        <v>227</v>
      </c>
      <c r="C81" s="65" t="s">
        <v>2598</v>
      </c>
      <c r="D81" s="66">
        <v>3</v>
      </c>
      <c r="E81" s="67" t="s">
        <v>132</v>
      </c>
      <c r="F81" s="68">
        <v>35</v>
      </c>
      <c r="G81" s="65"/>
      <c r="H81" s="69"/>
      <c r="I81" s="70"/>
      <c r="J81" s="70"/>
      <c r="K81" s="34" t="s">
        <v>66</v>
      </c>
      <c r="L81" s="77">
        <v>81</v>
      </c>
      <c r="M81" s="77"/>
      <c r="N81" s="72"/>
      <c r="O81" s="79" t="s">
        <v>277</v>
      </c>
      <c r="P81" s="81">
        <v>43745.89386574074</v>
      </c>
      <c r="Q81" s="79" t="s">
        <v>297</v>
      </c>
      <c r="R81" s="82" t="s">
        <v>474</v>
      </c>
      <c r="S81" s="79" t="s">
        <v>500</v>
      </c>
      <c r="T81" s="79" t="s">
        <v>528</v>
      </c>
      <c r="U81" s="79"/>
      <c r="V81" s="82" t="s">
        <v>604</v>
      </c>
      <c r="W81" s="81">
        <v>43745.89386574074</v>
      </c>
      <c r="X81" s="82" t="s">
        <v>667</v>
      </c>
      <c r="Y81" s="79"/>
      <c r="Z81" s="79"/>
      <c r="AA81" s="85" t="s">
        <v>899</v>
      </c>
      <c r="AB81" s="79"/>
      <c r="AC81" s="79" t="b">
        <v>0</v>
      </c>
      <c r="AD81" s="79">
        <v>5</v>
      </c>
      <c r="AE81" s="85" t="s">
        <v>1119</v>
      </c>
      <c r="AF81" s="79" t="b">
        <v>0</v>
      </c>
      <c r="AG81" s="79" t="s">
        <v>1129</v>
      </c>
      <c r="AH81" s="79"/>
      <c r="AI81" s="85" t="s">
        <v>1113</v>
      </c>
      <c r="AJ81" s="79" t="b">
        <v>0</v>
      </c>
      <c r="AK81" s="79">
        <v>4</v>
      </c>
      <c r="AL81" s="85" t="s">
        <v>1113</v>
      </c>
      <c r="AM81" s="79" t="s">
        <v>1140</v>
      </c>
      <c r="AN81" s="79" t="b">
        <v>0</v>
      </c>
      <c r="AO81" s="85" t="s">
        <v>899</v>
      </c>
      <c r="AP81" s="79" t="s">
        <v>1142</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2</v>
      </c>
      <c r="BE81" s="49">
        <v>6.25</v>
      </c>
      <c r="BF81" s="48">
        <v>0</v>
      </c>
      <c r="BG81" s="49">
        <v>0</v>
      </c>
      <c r="BH81" s="48">
        <v>0</v>
      </c>
      <c r="BI81" s="49">
        <v>0</v>
      </c>
      <c r="BJ81" s="48">
        <v>30</v>
      </c>
      <c r="BK81" s="49">
        <v>93.75</v>
      </c>
      <c r="BL81" s="48">
        <v>32</v>
      </c>
    </row>
    <row r="82" spans="1:64" ht="15">
      <c r="A82" s="64" t="s">
        <v>229</v>
      </c>
      <c r="B82" s="64" t="s">
        <v>227</v>
      </c>
      <c r="C82" s="65" t="s">
        <v>2598</v>
      </c>
      <c r="D82" s="66">
        <v>3</v>
      </c>
      <c r="E82" s="67" t="s">
        <v>132</v>
      </c>
      <c r="F82" s="68">
        <v>35</v>
      </c>
      <c r="G82" s="65"/>
      <c r="H82" s="69"/>
      <c r="I82" s="70"/>
      <c r="J82" s="70"/>
      <c r="K82" s="34" t="s">
        <v>66</v>
      </c>
      <c r="L82" s="77">
        <v>82</v>
      </c>
      <c r="M82" s="77"/>
      <c r="N82" s="72"/>
      <c r="O82" s="79" t="s">
        <v>276</v>
      </c>
      <c r="P82" s="81">
        <v>43747.62905092593</v>
      </c>
      <c r="Q82" s="79" t="s">
        <v>293</v>
      </c>
      <c r="R82" s="79"/>
      <c r="S82" s="79"/>
      <c r="T82" s="79"/>
      <c r="U82" s="79"/>
      <c r="V82" s="82" t="s">
        <v>620</v>
      </c>
      <c r="W82" s="81">
        <v>43747.62905092593</v>
      </c>
      <c r="X82" s="82" t="s">
        <v>669</v>
      </c>
      <c r="Y82" s="79"/>
      <c r="Z82" s="79"/>
      <c r="AA82" s="85" t="s">
        <v>901</v>
      </c>
      <c r="AB82" s="79"/>
      <c r="AC82" s="79" t="b">
        <v>0</v>
      </c>
      <c r="AD82" s="79">
        <v>0</v>
      </c>
      <c r="AE82" s="85" t="s">
        <v>1113</v>
      </c>
      <c r="AF82" s="79" t="b">
        <v>0</v>
      </c>
      <c r="AG82" s="79" t="s">
        <v>1129</v>
      </c>
      <c r="AH82" s="79"/>
      <c r="AI82" s="85" t="s">
        <v>1113</v>
      </c>
      <c r="AJ82" s="79" t="b">
        <v>0</v>
      </c>
      <c r="AK82" s="79">
        <v>4</v>
      </c>
      <c r="AL82" s="85" t="s">
        <v>899</v>
      </c>
      <c r="AM82" s="79" t="s">
        <v>1136</v>
      </c>
      <c r="AN82" s="79" t="b">
        <v>0</v>
      </c>
      <c r="AO82" s="85" t="s">
        <v>899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15</v>
      </c>
      <c r="BK82" s="49">
        <v>100</v>
      </c>
      <c r="BL82" s="48">
        <v>15</v>
      </c>
    </row>
    <row r="83" spans="1:64" ht="15">
      <c r="A83" s="64" t="s">
        <v>213</v>
      </c>
      <c r="B83" s="64" t="s">
        <v>233</v>
      </c>
      <c r="C83" s="65" t="s">
        <v>2598</v>
      </c>
      <c r="D83" s="66">
        <v>3</v>
      </c>
      <c r="E83" s="67" t="s">
        <v>132</v>
      </c>
      <c r="F83" s="68">
        <v>35</v>
      </c>
      <c r="G83" s="65"/>
      <c r="H83" s="69"/>
      <c r="I83" s="70"/>
      <c r="J83" s="70"/>
      <c r="K83" s="34" t="s">
        <v>65</v>
      </c>
      <c r="L83" s="77">
        <v>83</v>
      </c>
      <c r="M83" s="77"/>
      <c r="N83" s="72"/>
      <c r="O83" s="79" t="s">
        <v>276</v>
      </c>
      <c r="P83" s="81">
        <v>43745.89386574074</v>
      </c>
      <c r="Q83" s="79" t="s">
        <v>297</v>
      </c>
      <c r="R83" s="82" t="s">
        <v>474</v>
      </c>
      <c r="S83" s="79" t="s">
        <v>500</v>
      </c>
      <c r="T83" s="79" t="s">
        <v>528</v>
      </c>
      <c r="U83" s="79"/>
      <c r="V83" s="82" t="s">
        <v>604</v>
      </c>
      <c r="W83" s="81">
        <v>43745.89386574074</v>
      </c>
      <c r="X83" s="82" t="s">
        <v>667</v>
      </c>
      <c r="Y83" s="79"/>
      <c r="Z83" s="79"/>
      <c r="AA83" s="85" t="s">
        <v>899</v>
      </c>
      <c r="AB83" s="79"/>
      <c r="AC83" s="79" t="b">
        <v>0</v>
      </c>
      <c r="AD83" s="79">
        <v>5</v>
      </c>
      <c r="AE83" s="85" t="s">
        <v>1119</v>
      </c>
      <c r="AF83" s="79" t="b">
        <v>0</v>
      </c>
      <c r="AG83" s="79" t="s">
        <v>1129</v>
      </c>
      <c r="AH83" s="79"/>
      <c r="AI83" s="85" t="s">
        <v>1113</v>
      </c>
      <c r="AJ83" s="79" t="b">
        <v>0</v>
      </c>
      <c r="AK83" s="79">
        <v>4</v>
      </c>
      <c r="AL83" s="85" t="s">
        <v>1113</v>
      </c>
      <c r="AM83" s="79" t="s">
        <v>1140</v>
      </c>
      <c r="AN83" s="79" t="b">
        <v>0</v>
      </c>
      <c r="AO83" s="85" t="s">
        <v>899</v>
      </c>
      <c r="AP83" s="79" t="s">
        <v>1142</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3</v>
      </c>
      <c r="BD83" s="48"/>
      <c r="BE83" s="49"/>
      <c r="BF83" s="48"/>
      <c r="BG83" s="49"/>
      <c r="BH83" s="48"/>
      <c r="BI83" s="49"/>
      <c r="BJ83" s="48"/>
      <c r="BK83" s="49"/>
      <c r="BL83" s="48"/>
    </row>
    <row r="84" spans="1:64" ht="15">
      <c r="A84" s="64" t="s">
        <v>213</v>
      </c>
      <c r="B84" s="64" t="s">
        <v>230</v>
      </c>
      <c r="C84" s="65" t="s">
        <v>2599</v>
      </c>
      <c r="D84" s="66">
        <v>3.7</v>
      </c>
      <c r="E84" s="67" t="s">
        <v>136</v>
      </c>
      <c r="F84" s="68">
        <v>32.7</v>
      </c>
      <c r="G84" s="65"/>
      <c r="H84" s="69"/>
      <c r="I84" s="70"/>
      <c r="J84" s="70"/>
      <c r="K84" s="34" t="s">
        <v>65</v>
      </c>
      <c r="L84" s="77">
        <v>84</v>
      </c>
      <c r="M84" s="77"/>
      <c r="N84" s="72"/>
      <c r="O84" s="79" t="s">
        <v>276</v>
      </c>
      <c r="P84" s="81">
        <v>43745.89386574074</v>
      </c>
      <c r="Q84" s="79" t="s">
        <v>297</v>
      </c>
      <c r="R84" s="82" t="s">
        <v>474</v>
      </c>
      <c r="S84" s="79" t="s">
        <v>500</v>
      </c>
      <c r="T84" s="79" t="s">
        <v>528</v>
      </c>
      <c r="U84" s="79"/>
      <c r="V84" s="82" t="s">
        <v>604</v>
      </c>
      <c r="W84" s="81">
        <v>43745.89386574074</v>
      </c>
      <c r="X84" s="82" t="s">
        <v>667</v>
      </c>
      <c r="Y84" s="79"/>
      <c r="Z84" s="79"/>
      <c r="AA84" s="85" t="s">
        <v>899</v>
      </c>
      <c r="AB84" s="79"/>
      <c r="AC84" s="79" t="b">
        <v>0</v>
      </c>
      <c r="AD84" s="79">
        <v>5</v>
      </c>
      <c r="AE84" s="85" t="s">
        <v>1119</v>
      </c>
      <c r="AF84" s="79" t="b">
        <v>0</v>
      </c>
      <c r="AG84" s="79" t="s">
        <v>1129</v>
      </c>
      <c r="AH84" s="79"/>
      <c r="AI84" s="85" t="s">
        <v>1113</v>
      </c>
      <c r="AJ84" s="79" t="b">
        <v>0</v>
      </c>
      <c r="AK84" s="79">
        <v>4</v>
      </c>
      <c r="AL84" s="85" t="s">
        <v>1113</v>
      </c>
      <c r="AM84" s="79" t="s">
        <v>1140</v>
      </c>
      <c r="AN84" s="79" t="b">
        <v>0</v>
      </c>
      <c r="AO84" s="85" t="s">
        <v>899</v>
      </c>
      <c r="AP84" s="79" t="s">
        <v>1142</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213</v>
      </c>
      <c r="B85" s="64" t="s">
        <v>236</v>
      </c>
      <c r="C85" s="65" t="s">
        <v>2599</v>
      </c>
      <c r="D85" s="66">
        <v>3.7</v>
      </c>
      <c r="E85" s="67" t="s">
        <v>136</v>
      </c>
      <c r="F85" s="68">
        <v>32.7</v>
      </c>
      <c r="G85" s="65"/>
      <c r="H85" s="69"/>
      <c r="I85" s="70"/>
      <c r="J85" s="70"/>
      <c r="K85" s="34" t="s">
        <v>65</v>
      </c>
      <c r="L85" s="77">
        <v>85</v>
      </c>
      <c r="M85" s="77"/>
      <c r="N85" s="72"/>
      <c r="O85" s="79" t="s">
        <v>276</v>
      </c>
      <c r="P85" s="81">
        <v>43745.89386574074</v>
      </c>
      <c r="Q85" s="79" t="s">
        <v>297</v>
      </c>
      <c r="R85" s="82" t="s">
        <v>474</v>
      </c>
      <c r="S85" s="79" t="s">
        <v>500</v>
      </c>
      <c r="T85" s="79" t="s">
        <v>528</v>
      </c>
      <c r="U85" s="79"/>
      <c r="V85" s="82" t="s">
        <v>604</v>
      </c>
      <c r="W85" s="81">
        <v>43745.89386574074</v>
      </c>
      <c r="X85" s="82" t="s">
        <v>667</v>
      </c>
      <c r="Y85" s="79"/>
      <c r="Z85" s="79"/>
      <c r="AA85" s="85" t="s">
        <v>899</v>
      </c>
      <c r="AB85" s="79"/>
      <c r="AC85" s="79" t="b">
        <v>0</v>
      </c>
      <c r="AD85" s="79">
        <v>5</v>
      </c>
      <c r="AE85" s="85" t="s">
        <v>1119</v>
      </c>
      <c r="AF85" s="79" t="b">
        <v>0</v>
      </c>
      <c r="AG85" s="79" t="s">
        <v>1129</v>
      </c>
      <c r="AH85" s="79"/>
      <c r="AI85" s="85" t="s">
        <v>1113</v>
      </c>
      <c r="AJ85" s="79" t="b">
        <v>0</v>
      </c>
      <c r="AK85" s="79">
        <v>4</v>
      </c>
      <c r="AL85" s="85" t="s">
        <v>1113</v>
      </c>
      <c r="AM85" s="79" t="s">
        <v>1140</v>
      </c>
      <c r="AN85" s="79" t="b">
        <v>0</v>
      </c>
      <c r="AO85" s="85" t="s">
        <v>899</v>
      </c>
      <c r="AP85" s="79" t="s">
        <v>1142</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213</v>
      </c>
      <c r="B86" s="64" t="s">
        <v>229</v>
      </c>
      <c r="C86" s="65" t="s">
        <v>2598</v>
      </c>
      <c r="D86" s="66">
        <v>3</v>
      </c>
      <c r="E86" s="67" t="s">
        <v>132</v>
      </c>
      <c r="F86" s="68">
        <v>35</v>
      </c>
      <c r="G86" s="65"/>
      <c r="H86" s="69"/>
      <c r="I86" s="70"/>
      <c r="J86" s="70"/>
      <c r="K86" s="34" t="s">
        <v>66</v>
      </c>
      <c r="L86" s="77">
        <v>86</v>
      </c>
      <c r="M86" s="77"/>
      <c r="N86" s="72"/>
      <c r="O86" s="79" t="s">
        <v>276</v>
      </c>
      <c r="P86" s="81">
        <v>43745.89386574074</v>
      </c>
      <c r="Q86" s="79" t="s">
        <v>297</v>
      </c>
      <c r="R86" s="82" t="s">
        <v>474</v>
      </c>
      <c r="S86" s="79" t="s">
        <v>500</v>
      </c>
      <c r="T86" s="79" t="s">
        <v>528</v>
      </c>
      <c r="U86" s="79"/>
      <c r="V86" s="82" t="s">
        <v>604</v>
      </c>
      <c r="W86" s="81">
        <v>43745.89386574074</v>
      </c>
      <c r="X86" s="82" t="s">
        <v>667</v>
      </c>
      <c r="Y86" s="79"/>
      <c r="Z86" s="79"/>
      <c r="AA86" s="85" t="s">
        <v>899</v>
      </c>
      <c r="AB86" s="79"/>
      <c r="AC86" s="79" t="b">
        <v>0</v>
      </c>
      <c r="AD86" s="79">
        <v>5</v>
      </c>
      <c r="AE86" s="85" t="s">
        <v>1119</v>
      </c>
      <c r="AF86" s="79" t="b">
        <v>0</v>
      </c>
      <c r="AG86" s="79" t="s">
        <v>1129</v>
      </c>
      <c r="AH86" s="79"/>
      <c r="AI86" s="85" t="s">
        <v>1113</v>
      </c>
      <c r="AJ86" s="79" t="b">
        <v>0</v>
      </c>
      <c r="AK86" s="79">
        <v>4</v>
      </c>
      <c r="AL86" s="85" t="s">
        <v>1113</v>
      </c>
      <c r="AM86" s="79" t="s">
        <v>1140</v>
      </c>
      <c r="AN86" s="79" t="b">
        <v>0</v>
      </c>
      <c r="AO86" s="85" t="s">
        <v>899</v>
      </c>
      <c r="AP86" s="79" t="s">
        <v>1142</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213</v>
      </c>
      <c r="B87" s="64" t="s">
        <v>231</v>
      </c>
      <c r="C87" s="65" t="s">
        <v>2598</v>
      </c>
      <c r="D87" s="66">
        <v>3</v>
      </c>
      <c r="E87" s="67" t="s">
        <v>132</v>
      </c>
      <c r="F87" s="68">
        <v>35</v>
      </c>
      <c r="G87" s="65"/>
      <c r="H87" s="69"/>
      <c r="I87" s="70"/>
      <c r="J87" s="70"/>
      <c r="K87" s="34" t="s">
        <v>65</v>
      </c>
      <c r="L87" s="77">
        <v>87</v>
      </c>
      <c r="M87" s="77"/>
      <c r="N87" s="72"/>
      <c r="O87" s="79" t="s">
        <v>276</v>
      </c>
      <c r="P87" s="81">
        <v>43745.89386574074</v>
      </c>
      <c r="Q87" s="79" t="s">
        <v>297</v>
      </c>
      <c r="R87" s="82" t="s">
        <v>474</v>
      </c>
      <c r="S87" s="79" t="s">
        <v>500</v>
      </c>
      <c r="T87" s="79" t="s">
        <v>528</v>
      </c>
      <c r="U87" s="79"/>
      <c r="V87" s="82" t="s">
        <v>604</v>
      </c>
      <c r="W87" s="81">
        <v>43745.89386574074</v>
      </c>
      <c r="X87" s="82" t="s">
        <v>667</v>
      </c>
      <c r="Y87" s="79"/>
      <c r="Z87" s="79"/>
      <c r="AA87" s="85" t="s">
        <v>899</v>
      </c>
      <c r="AB87" s="79"/>
      <c r="AC87" s="79" t="b">
        <v>0</v>
      </c>
      <c r="AD87" s="79">
        <v>5</v>
      </c>
      <c r="AE87" s="85" t="s">
        <v>1119</v>
      </c>
      <c r="AF87" s="79" t="b">
        <v>0</v>
      </c>
      <c r="AG87" s="79" t="s">
        <v>1129</v>
      </c>
      <c r="AH87" s="79"/>
      <c r="AI87" s="85" t="s">
        <v>1113</v>
      </c>
      <c r="AJ87" s="79" t="b">
        <v>0</v>
      </c>
      <c r="AK87" s="79">
        <v>4</v>
      </c>
      <c r="AL87" s="85" t="s">
        <v>1113</v>
      </c>
      <c r="AM87" s="79" t="s">
        <v>1140</v>
      </c>
      <c r="AN87" s="79" t="b">
        <v>0</v>
      </c>
      <c r="AO87" s="85" t="s">
        <v>899</v>
      </c>
      <c r="AP87" s="79" t="s">
        <v>1142</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213</v>
      </c>
      <c r="B88" s="64" t="s">
        <v>245</v>
      </c>
      <c r="C88" s="65" t="s">
        <v>2598</v>
      </c>
      <c r="D88" s="66">
        <v>3</v>
      </c>
      <c r="E88" s="67" t="s">
        <v>132</v>
      </c>
      <c r="F88" s="68">
        <v>35</v>
      </c>
      <c r="G88" s="65"/>
      <c r="H88" s="69"/>
      <c r="I88" s="70"/>
      <c r="J88" s="70"/>
      <c r="K88" s="34" t="s">
        <v>65</v>
      </c>
      <c r="L88" s="77">
        <v>88</v>
      </c>
      <c r="M88" s="77"/>
      <c r="N88" s="72"/>
      <c r="O88" s="79" t="s">
        <v>276</v>
      </c>
      <c r="P88" s="81">
        <v>43745.89386574074</v>
      </c>
      <c r="Q88" s="79" t="s">
        <v>297</v>
      </c>
      <c r="R88" s="82" t="s">
        <v>474</v>
      </c>
      <c r="S88" s="79" t="s">
        <v>500</v>
      </c>
      <c r="T88" s="79" t="s">
        <v>528</v>
      </c>
      <c r="U88" s="79"/>
      <c r="V88" s="82" t="s">
        <v>604</v>
      </c>
      <c r="W88" s="81">
        <v>43745.89386574074</v>
      </c>
      <c r="X88" s="82" t="s">
        <v>667</v>
      </c>
      <c r="Y88" s="79"/>
      <c r="Z88" s="79"/>
      <c r="AA88" s="85" t="s">
        <v>899</v>
      </c>
      <c r="AB88" s="79"/>
      <c r="AC88" s="79" t="b">
        <v>0</v>
      </c>
      <c r="AD88" s="79">
        <v>5</v>
      </c>
      <c r="AE88" s="85" t="s">
        <v>1119</v>
      </c>
      <c r="AF88" s="79" t="b">
        <v>0</v>
      </c>
      <c r="AG88" s="79" t="s">
        <v>1129</v>
      </c>
      <c r="AH88" s="79"/>
      <c r="AI88" s="85" t="s">
        <v>1113</v>
      </c>
      <c r="AJ88" s="79" t="b">
        <v>0</v>
      </c>
      <c r="AK88" s="79">
        <v>4</v>
      </c>
      <c r="AL88" s="85" t="s">
        <v>1113</v>
      </c>
      <c r="AM88" s="79" t="s">
        <v>1140</v>
      </c>
      <c r="AN88" s="79" t="b">
        <v>0</v>
      </c>
      <c r="AO88" s="85" t="s">
        <v>899</v>
      </c>
      <c r="AP88" s="79" t="s">
        <v>1142</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213</v>
      </c>
      <c r="B89" s="64" t="s">
        <v>238</v>
      </c>
      <c r="C89" s="65" t="s">
        <v>2598</v>
      </c>
      <c r="D89" s="66">
        <v>3</v>
      </c>
      <c r="E89" s="67" t="s">
        <v>132</v>
      </c>
      <c r="F89" s="68">
        <v>35</v>
      </c>
      <c r="G89" s="65"/>
      <c r="H89" s="69"/>
      <c r="I89" s="70"/>
      <c r="J89" s="70"/>
      <c r="K89" s="34" t="s">
        <v>65</v>
      </c>
      <c r="L89" s="77">
        <v>89</v>
      </c>
      <c r="M89" s="77"/>
      <c r="N89" s="72"/>
      <c r="O89" s="79" t="s">
        <v>276</v>
      </c>
      <c r="P89" s="81">
        <v>43749.72363425926</v>
      </c>
      <c r="Q89" s="79" t="s">
        <v>292</v>
      </c>
      <c r="R89" s="82" t="s">
        <v>468</v>
      </c>
      <c r="S89" s="79" t="s">
        <v>500</v>
      </c>
      <c r="T89" s="79" t="s">
        <v>528</v>
      </c>
      <c r="U89" s="79"/>
      <c r="V89" s="82" t="s">
        <v>604</v>
      </c>
      <c r="W89" s="81">
        <v>43749.72363425926</v>
      </c>
      <c r="X89" s="82" t="s">
        <v>660</v>
      </c>
      <c r="Y89" s="79"/>
      <c r="Z89" s="79"/>
      <c r="AA89" s="85" t="s">
        <v>892</v>
      </c>
      <c r="AB89" s="79"/>
      <c r="AC89" s="79" t="b">
        <v>0</v>
      </c>
      <c r="AD89" s="79">
        <v>1</v>
      </c>
      <c r="AE89" s="85" t="s">
        <v>1118</v>
      </c>
      <c r="AF89" s="79" t="b">
        <v>0</v>
      </c>
      <c r="AG89" s="79" t="s">
        <v>1129</v>
      </c>
      <c r="AH89" s="79"/>
      <c r="AI89" s="85" t="s">
        <v>1113</v>
      </c>
      <c r="AJ89" s="79" t="b">
        <v>0</v>
      </c>
      <c r="AK89" s="79">
        <v>1</v>
      </c>
      <c r="AL89" s="85" t="s">
        <v>1113</v>
      </c>
      <c r="AM89" s="79" t="s">
        <v>1140</v>
      </c>
      <c r="AN89" s="79" t="b">
        <v>0</v>
      </c>
      <c r="AO89" s="85" t="s">
        <v>892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3</v>
      </c>
      <c r="BD89" s="48"/>
      <c r="BE89" s="49"/>
      <c r="BF89" s="48"/>
      <c r="BG89" s="49"/>
      <c r="BH89" s="48"/>
      <c r="BI89" s="49"/>
      <c r="BJ89" s="48"/>
      <c r="BK89" s="49"/>
      <c r="BL89" s="48"/>
    </row>
    <row r="90" spans="1:64" ht="15">
      <c r="A90" s="64" t="s">
        <v>213</v>
      </c>
      <c r="B90" s="64" t="s">
        <v>221</v>
      </c>
      <c r="C90" s="65" t="s">
        <v>2598</v>
      </c>
      <c r="D90" s="66">
        <v>3</v>
      </c>
      <c r="E90" s="67" t="s">
        <v>132</v>
      </c>
      <c r="F90" s="68">
        <v>35</v>
      </c>
      <c r="G90" s="65"/>
      <c r="H90" s="69"/>
      <c r="I90" s="70"/>
      <c r="J90" s="70"/>
      <c r="K90" s="34" t="s">
        <v>65</v>
      </c>
      <c r="L90" s="77">
        <v>90</v>
      </c>
      <c r="M90" s="77"/>
      <c r="N90" s="72"/>
      <c r="O90" s="79" t="s">
        <v>276</v>
      </c>
      <c r="P90" s="81">
        <v>43749.72363425926</v>
      </c>
      <c r="Q90" s="79" t="s">
        <v>292</v>
      </c>
      <c r="R90" s="82" t="s">
        <v>468</v>
      </c>
      <c r="S90" s="79" t="s">
        <v>500</v>
      </c>
      <c r="T90" s="79" t="s">
        <v>528</v>
      </c>
      <c r="U90" s="79"/>
      <c r="V90" s="82" t="s">
        <v>604</v>
      </c>
      <c r="W90" s="81">
        <v>43749.72363425926</v>
      </c>
      <c r="X90" s="82" t="s">
        <v>660</v>
      </c>
      <c r="Y90" s="79"/>
      <c r="Z90" s="79"/>
      <c r="AA90" s="85" t="s">
        <v>892</v>
      </c>
      <c r="AB90" s="79"/>
      <c r="AC90" s="79" t="b">
        <v>0</v>
      </c>
      <c r="AD90" s="79">
        <v>1</v>
      </c>
      <c r="AE90" s="85" t="s">
        <v>1118</v>
      </c>
      <c r="AF90" s="79" t="b">
        <v>0</v>
      </c>
      <c r="AG90" s="79" t="s">
        <v>1129</v>
      </c>
      <c r="AH90" s="79"/>
      <c r="AI90" s="85" t="s">
        <v>1113</v>
      </c>
      <c r="AJ90" s="79" t="b">
        <v>0</v>
      </c>
      <c r="AK90" s="79">
        <v>1</v>
      </c>
      <c r="AL90" s="85" t="s">
        <v>1113</v>
      </c>
      <c r="AM90" s="79" t="s">
        <v>1140</v>
      </c>
      <c r="AN90" s="79" t="b">
        <v>0</v>
      </c>
      <c r="AO90" s="85" t="s">
        <v>892</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5</v>
      </c>
      <c r="BD90" s="48"/>
      <c r="BE90" s="49"/>
      <c r="BF90" s="48"/>
      <c r="BG90" s="49"/>
      <c r="BH90" s="48"/>
      <c r="BI90" s="49"/>
      <c r="BJ90" s="48"/>
      <c r="BK90" s="49"/>
      <c r="BL90" s="48"/>
    </row>
    <row r="91" spans="1:64" ht="15">
      <c r="A91" s="64" t="s">
        <v>213</v>
      </c>
      <c r="B91" s="64" t="s">
        <v>218</v>
      </c>
      <c r="C91" s="65" t="s">
        <v>2598</v>
      </c>
      <c r="D91" s="66">
        <v>3</v>
      </c>
      <c r="E91" s="67" t="s">
        <v>132</v>
      </c>
      <c r="F91" s="68">
        <v>35</v>
      </c>
      <c r="G91" s="65"/>
      <c r="H91" s="69"/>
      <c r="I91" s="70"/>
      <c r="J91" s="70"/>
      <c r="K91" s="34" t="s">
        <v>65</v>
      </c>
      <c r="L91" s="77">
        <v>91</v>
      </c>
      <c r="M91" s="77"/>
      <c r="N91" s="72"/>
      <c r="O91" s="79" t="s">
        <v>276</v>
      </c>
      <c r="P91" s="81">
        <v>43749.72363425926</v>
      </c>
      <c r="Q91" s="79" t="s">
        <v>292</v>
      </c>
      <c r="R91" s="82" t="s">
        <v>468</v>
      </c>
      <c r="S91" s="79" t="s">
        <v>500</v>
      </c>
      <c r="T91" s="79" t="s">
        <v>528</v>
      </c>
      <c r="U91" s="79"/>
      <c r="V91" s="82" t="s">
        <v>604</v>
      </c>
      <c r="W91" s="81">
        <v>43749.72363425926</v>
      </c>
      <c r="X91" s="82" t="s">
        <v>660</v>
      </c>
      <c r="Y91" s="79"/>
      <c r="Z91" s="79"/>
      <c r="AA91" s="85" t="s">
        <v>892</v>
      </c>
      <c r="AB91" s="79"/>
      <c r="AC91" s="79" t="b">
        <v>0</v>
      </c>
      <c r="AD91" s="79">
        <v>1</v>
      </c>
      <c r="AE91" s="85" t="s">
        <v>1118</v>
      </c>
      <c r="AF91" s="79" t="b">
        <v>0</v>
      </c>
      <c r="AG91" s="79" t="s">
        <v>1129</v>
      </c>
      <c r="AH91" s="79"/>
      <c r="AI91" s="85" t="s">
        <v>1113</v>
      </c>
      <c r="AJ91" s="79" t="b">
        <v>0</v>
      </c>
      <c r="AK91" s="79">
        <v>1</v>
      </c>
      <c r="AL91" s="85" t="s">
        <v>1113</v>
      </c>
      <c r="AM91" s="79" t="s">
        <v>1140</v>
      </c>
      <c r="AN91" s="79" t="b">
        <v>0</v>
      </c>
      <c r="AO91" s="85" t="s">
        <v>892</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1</v>
      </c>
      <c r="BD91" s="48"/>
      <c r="BE91" s="49"/>
      <c r="BF91" s="48"/>
      <c r="BG91" s="49"/>
      <c r="BH91" s="48"/>
      <c r="BI91" s="49"/>
      <c r="BJ91" s="48"/>
      <c r="BK91" s="49"/>
      <c r="BL91" s="48"/>
    </row>
    <row r="92" spans="1:64" ht="15">
      <c r="A92" s="64" t="s">
        <v>213</v>
      </c>
      <c r="B92" s="64" t="s">
        <v>235</v>
      </c>
      <c r="C92" s="65" t="s">
        <v>2598</v>
      </c>
      <c r="D92" s="66">
        <v>3</v>
      </c>
      <c r="E92" s="67" t="s">
        <v>132</v>
      </c>
      <c r="F92" s="68">
        <v>35</v>
      </c>
      <c r="G92" s="65"/>
      <c r="H92" s="69"/>
      <c r="I92" s="70"/>
      <c r="J92" s="70"/>
      <c r="K92" s="34" t="s">
        <v>65</v>
      </c>
      <c r="L92" s="77">
        <v>92</v>
      </c>
      <c r="M92" s="77"/>
      <c r="N92" s="72"/>
      <c r="O92" s="79" t="s">
        <v>276</v>
      </c>
      <c r="P92" s="81">
        <v>43749.72363425926</v>
      </c>
      <c r="Q92" s="79" t="s">
        <v>292</v>
      </c>
      <c r="R92" s="82" t="s">
        <v>468</v>
      </c>
      <c r="S92" s="79" t="s">
        <v>500</v>
      </c>
      <c r="T92" s="79" t="s">
        <v>528</v>
      </c>
      <c r="U92" s="79"/>
      <c r="V92" s="82" t="s">
        <v>604</v>
      </c>
      <c r="W92" s="81">
        <v>43749.72363425926</v>
      </c>
      <c r="X92" s="82" t="s">
        <v>660</v>
      </c>
      <c r="Y92" s="79"/>
      <c r="Z92" s="79"/>
      <c r="AA92" s="85" t="s">
        <v>892</v>
      </c>
      <c r="AB92" s="79"/>
      <c r="AC92" s="79" t="b">
        <v>0</v>
      </c>
      <c r="AD92" s="79">
        <v>1</v>
      </c>
      <c r="AE92" s="85" t="s">
        <v>1118</v>
      </c>
      <c r="AF92" s="79" t="b">
        <v>0</v>
      </c>
      <c r="AG92" s="79" t="s">
        <v>1129</v>
      </c>
      <c r="AH92" s="79"/>
      <c r="AI92" s="85" t="s">
        <v>1113</v>
      </c>
      <c r="AJ92" s="79" t="b">
        <v>0</v>
      </c>
      <c r="AK92" s="79">
        <v>1</v>
      </c>
      <c r="AL92" s="85" t="s">
        <v>1113</v>
      </c>
      <c r="AM92" s="79" t="s">
        <v>1140</v>
      </c>
      <c r="AN92" s="79" t="b">
        <v>0</v>
      </c>
      <c r="AO92" s="85" t="s">
        <v>892</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213</v>
      </c>
      <c r="B93" s="64" t="s">
        <v>237</v>
      </c>
      <c r="C93" s="65" t="s">
        <v>2598</v>
      </c>
      <c r="D93" s="66">
        <v>3</v>
      </c>
      <c r="E93" s="67" t="s">
        <v>132</v>
      </c>
      <c r="F93" s="68">
        <v>35</v>
      </c>
      <c r="G93" s="65"/>
      <c r="H93" s="69"/>
      <c r="I93" s="70"/>
      <c r="J93" s="70"/>
      <c r="K93" s="34" t="s">
        <v>65</v>
      </c>
      <c r="L93" s="77">
        <v>93</v>
      </c>
      <c r="M93" s="77"/>
      <c r="N93" s="72"/>
      <c r="O93" s="79" t="s">
        <v>276</v>
      </c>
      <c r="P93" s="81">
        <v>43749.72363425926</v>
      </c>
      <c r="Q93" s="79" t="s">
        <v>292</v>
      </c>
      <c r="R93" s="82" t="s">
        <v>468</v>
      </c>
      <c r="S93" s="79" t="s">
        <v>500</v>
      </c>
      <c r="T93" s="79" t="s">
        <v>528</v>
      </c>
      <c r="U93" s="79"/>
      <c r="V93" s="82" t="s">
        <v>604</v>
      </c>
      <c r="W93" s="81">
        <v>43749.72363425926</v>
      </c>
      <c r="X93" s="82" t="s">
        <v>660</v>
      </c>
      <c r="Y93" s="79"/>
      <c r="Z93" s="79"/>
      <c r="AA93" s="85" t="s">
        <v>892</v>
      </c>
      <c r="AB93" s="79"/>
      <c r="AC93" s="79" t="b">
        <v>0</v>
      </c>
      <c r="AD93" s="79">
        <v>1</v>
      </c>
      <c r="AE93" s="85" t="s">
        <v>1118</v>
      </c>
      <c r="AF93" s="79" t="b">
        <v>0</v>
      </c>
      <c r="AG93" s="79" t="s">
        <v>1129</v>
      </c>
      <c r="AH93" s="79"/>
      <c r="AI93" s="85" t="s">
        <v>1113</v>
      </c>
      <c r="AJ93" s="79" t="b">
        <v>0</v>
      </c>
      <c r="AK93" s="79">
        <v>1</v>
      </c>
      <c r="AL93" s="85" t="s">
        <v>1113</v>
      </c>
      <c r="AM93" s="79" t="s">
        <v>1140</v>
      </c>
      <c r="AN93" s="79" t="b">
        <v>0</v>
      </c>
      <c r="AO93" s="85" t="s">
        <v>892</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213</v>
      </c>
      <c r="B94" s="64" t="s">
        <v>236</v>
      </c>
      <c r="C94" s="65" t="s">
        <v>2599</v>
      </c>
      <c r="D94" s="66">
        <v>3.7</v>
      </c>
      <c r="E94" s="67" t="s">
        <v>136</v>
      </c>
      <c r="F94" s="68">
        <v>32.7</v>
      </c>
      <c r="G94" s="65"/>
      <c r="H94" s="69"/>
      <c r="I94" s="70"/>
      <c r="J94" s="70"/>
      <c r="K94" s="34" t="s">
        <v>65</v>
      </c>
      <c r="L94" s="77">
        <v>94</v>
      </c>
      <c r="M94" s="77"/>
      <c r="N94" s="72"/>
      <c r="O94" s="79" t="s">
        <v>276</v>
      </c>
      <c r="P94" s="81">
        <v>43749.72363425926</v>
      </c>
      <c r="Q94" s="79" t="s">
        <v>292</v>
      </c>
      <c r="R94" s="82" t="s">
        <v>468</v>
      </c>
      <c r="S94" s="79" t="s">
        <v>500</v>
      </c>
      <c r="T94" s="79" t="s">
        <v>528</v>
      </c>
      <c r="U94" s="79"/>
      <c r="V94" s="82" t="s">
        <v>604</v>
      </c>
      <c r="W94" s="81">
        <v>43749.72363425926</v>
      </c>
      <c r="X94" s="82" t="s">
        <v>660</v>
      </c>
      <c r="Y94" s="79"/>
      <c r="Z94" s="79"/>
      <c r="AA94" s="85" t="s">
        <v>892</v>
      </c>
      <c r="AB94" s="79"/>
      <c r="AC94" s="79" t="b">
        <v>0</v>
      </c>
      <c r="AD94" s="79">
        <v>1</v>
      </c>
      <c r="AE94" s="85" t="s">
        <v>1118</v>
      </c>
      <c r="AF94" s="79" t="b">
        <v>0</v>
      </c>
      <c r="AG94" s="79" t="s">
        <v>1129</v>
      </c>
      <c r="AH94" s="79"/>
      <c r="AI94" s="85" t="s">
        <v>1113</v>
      </c>
      <c r="AJ94" s="79" t="b">
        <v>0</v>
      </c>
      <c r="AK94" s="79">
        <v>1</v>
      </c>
      <c r="AL94" s="85" t="s">
        <v>1113</v>
      </c>
      <c r="AM94" s="79" t="s">
        <v>1140</v>
      </c>
      <c r="AN94" s="79" t="b">
        <v>0</v>
      </c>
      <c r="AO94" s="85" t="s">
        <v>892</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213</v>
      </c>
      <c r="B95" s="64" t="s">
        <v>239</v>
      </c>
      <c r="C95" s="65" t="s">
        <v>2598</v>
      </c>
      <c r="D95" s="66">
        <v>3</v>
      </c>
      <c r="E95" s="67" t="s">
        <v>132</v>
      </c>
      <c r="F95" s="68">
        <v>35</v>
      </c>
      <c r="G95" s="65"/>
      <c r="H95" s="69"/>
      <c r="I95" s="70"/>
      <c r="J95" s="70"/>
      <c r="K95" s="34" t="s">
        <v>65</v>
      </c>
      <c r="L95" s="77">
        <v>95</v>
      </c>
      <c r="M95" s="77"/>
      <c r="N95" s="72"/>
      <c r="O95" s="79" t="s">
        <v>276</v>
      </c>
      <c r="P95" s="81">
        <v>43749.72363425926</v>
      </c>
      <c r="Q95" s="79" t="s">
        <v>292</v>
      </c>
      <c r="R95" s="82" t="s">
        <v>468</v>
      </c>
      <c r="S95" s="79" t="s">
        <v>500</v>
      </c>
      <c r="T95" s="79" t="s">
        <v>528</v>
      </c>
      <c r="U95" s="79"/>
      <c r="V95" s="82" t="s">
        <v>604</v>
      </c>
      <c r="W95" s="81">
        <v>43749.72363425926</v>
      </c>
      <c r="X95" s="82" t="s">
        <v>660</v>
      </c>
      <c r="Y95" s="79"/>
      <c r="Z95" s="79"/>
      <c r="AA95" s="85" t="s">
        <v>892</v>
      </c>
      <c r="AB95" s="79"/>
      <c r="AC95" s="79" t="b">
        <v>0</v>
      </c>
      <c r="AD95" s="79">
        <v>1</v>
      </c>
      <c r="AE95" s="85" t="s">
        <v>1118</v>
      </c>
      <c r="AF95" s="79" t="b">
        <v>0</v>
      </c>
      <c r="AG95" s="79" t="s">
        <v>1129</v>
      </c>
      <c r="AH95" s="79"/>
      <c r="AI95" s="85" t="s">
        <v>1113</v>
      </c>
      <c r="AJ95" s="79" t="b">
        <v>0</v>
      </c>
      <c r="AK95" s="79">
        <v>1</v>
      </c>
      <c r="AL95" s="85" t="s">
        <v>1113</v>
      </c>
      <c r="AM95" s="79" t="s">
        <v>1140</v>
      </c>
      <c r="AN95" s="79" t="b">
        <v>0</v>
      </c>
      <c r="AO95" s="85" t="s">
        <v>892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5</v>
      </c>
      <c r="BD95" s="48">
        <v>0</v>
      </c>
      <c r="BE95" s="49">
        <v>0</v>
      </c>
      <c r="BF95" s="48">
        <v>0</v>
      </c>
      <c r="BG95" s="49">
        <v>0</v>
      </c>
      <c r="BH95" s="48">
        <v>0</v>
      </c>
      <c r="BI95" s="49">
        <v>0</v>
      </c>
      <c r="BJ95" s="48">
        <v>28</v>
      </c>
      <c r="BK95" s="49">
        <v>100</v>
      </c>
      <c r="BL95" s="48">
        <v>28</v>
      </c>
    </row>
    <row r="96" spans="1:64" ht="15">
      <c r="A96" s="64" t="s">
        <v>213</v>
      </c>
      <c r="B96" s="64" t="s">
        <v>230</v>
      </c>
      <c r="C96" s="65" t="s">
        <v>2599</v>
      </c>
      <c r="D96" s="66">
        <v>3.7</v>
      </c>
      <c r="E96" s="67" t="s">
        <v>136</v>
      </c>
      <c r="F96" s="68">
        <v>32.7</v>
      </c>
      <c r="G96" s="65"/>
      <c r="H96" s="69"/>
      <c r="I96" s="70"/>
      <c r="J96" s="70"/>
      <c r="K96" s="34" t="s">
        <v>65</v>
      </c>
      <c r="L96" s="77">
        <v>96</v>
      </c>
      <c r="M96" s="77"/>
      <c r="N96" s="72"/>
      <c r="O96" s="79" t="s">
        <v>276</v>
      </c>
      <c r="P96" s="81">
        <v>43749.72363425926</v>
      </c>
      <c r="Q96" s="79" t="s">
        <v>292</v>
      </c>
      <c r="R96" s="82" t="s">
        <v>468</v>
      </c>
      <c r="S96" s="79" t="s">
        <v>500</v>
      </c>
      <c r="T96" s="79" t="s">
        <v>528</v>
      </c>
      <c r="U96" s="79"/>
      <c r="V96" s="82" t="s">
        <v>604</v>
      </c>
      <c r="W96" s="81">
        <v>43749.72363425926</v>
      </c>
      <c r="X96" s="82" t="s">
        <v>660</v>
      </c>
      <c r="Y96" s="79"/>
      <c r="Z96" s="79"/>
      <c r="AA96" s="85" t="s">
        <v>892</v>
      </c>
      <c r="AB96" s="79"/>
      <c r="AC96" s="79" t="b">
        <v>0</v>
      </c>
      <c r="AD96" s="79">
        <v>1</v>
      </c>
      <c r="AE96" s="85" t="s">
        <v>1118</v>
      </c>
      <c r="AF96" s="79" t="b">
        <v>0</v>
      </c>
      <c r="AG96" s="79" t="s">
        <v>1129</v>
      </c>
      <c r="AH96" s="79"/>
      <c r="AI96" s="85" t="s">
        <v>1113</v>
      </c>
      <c r="AJ96" s="79" t="b">
        <v>0</v>
      </c>
      <c r="AK96" s="79">
        <v>1</v>
      </c>
      <c r="AL96" s="85" t="s">
        <v>1113</v>
      </c>
      <c r="AM96" s="79" t="s">
        <v>1140</v>
      </c>
      <c r="AN96" s="79" t="b">
        <v>0</v>
      </c>
      <c r="AO96" s="85" t="s">
        <v>892</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229</v>
      </c>
      <c r="B97" s="64" t="s">
        <v>213</v>
      </c>
      <c r="C97" s="65" t="s">
        <v>2598</v>
      </c>
      <c r="D97" s="66">
        <v>3</v>
      </c>
      <c r="E97" s="67" t="s">
        <v>132</v>
      </c>
      <c r="F97" s="68">
        <v>35</v>
      </c>
      <c r="G97" s="65"/>
      <c r="H97" s="69"/>
      <c r="I97" s="70"/>
      <c r="J97" s="70"/>
      <c r="K97" s="34" t="s">
        <v>66</v>
      </c>
      <c r="L97" s="77">
        <v>97</v>
      </c>
      <c r="M97" s="77"/>
      <c r="N97" s="72"/>
      <c r="O97" s="79" t="s">
        <v>276</v>
      </c>
      <c r="P97" s="81">
        <v>43747.62905092593</v>
      </c>
      <c r="Q97" s="79" t="s">
        <v>293</v>
      </c>
      <c r="R97" s="79"/>
      <c r="S97" s="79"/>
      <c r="T97" s="79"/>
      <c r="U97" s="79"/>
      <c r="V97" s="82" t="s">
        <v>620</v>
      </c>
      <c r="W97" s="81">
        <v>43747.62905092593</v>
      </c>
      <c r="X97" s="82" t="s">
        <v>669</v>
      </c>
      <c r="Y97" s="79"/>
      <c r="Z97" s="79"/>
      <c r="AA97" s="85" t="s">
        <v>901</v>
      </c>
      <c r="AB97" s="79"/>
      <c r="AC97" s="79" t="b">
        <v>0</v>
      </c>
      <c r="AD97" s="79">
        <v>0</v>
      </c>
      <c r="AE97" s="85" t="s">
        <v>1113</v>
      </c>
      <c r="AF97" s="79" t="b">
        <v>0</v>
      </c>
      <c r="AG97" s="79" t="s">
        <v>1129</v>
      </c>
      <c r="AH97" s="79"/>
      <c r="AI97" s="85" t="s">
        <v>1113</v>
      </c>
      <c r="AJ97" s="79" t="b">
        <v>0</v>
      </c>
      <c r="AK97" s="79">
        <v>4</v>
      </c>
      <c r="AL97" s="85" t="s">
        <v>899</v>
      </c>
      <c r="AM97" s="79" t="s">
        <v>1136</v>
      </c>
      <c r="AN97" s="79" t="b">
        <v>0</v>
      </c>
      <c r="AO97" s="85" t="s">
        <v>899</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221</v>
      </c>
      <c r="B98" s="64" t="s">
        <v>266</v>
      </c>
      <c r="C98" s="65" t="s">
        <v>2598</v>
      </c>
      <c r="D98" s="66">
        <v>3</v>
      </c>
      <c r="E98" s="67" t="s">
        <v>132</v>
      </c>
      <c r="F98" s="68">
        <v>35</v>
      </c>
      <c r="G98" s="65"/>
      <c r="H98" s="69"/>
      <c r="I98" s="70"/>
      <c r="J98" s="70"/>
      <c r="K98" s="34" t="s">
        <v>65</v>
      </c>
      <c r="L98" s="77">
        <v>98</v>
      </c>
      <c r="M98" s="77"/>
      <c r="N98" s="72"/>
      <c r="O98" s="79" t="s">
        <v>276</v>
      </c>
      <c r="P98" s="81">
        <v>43754.78917824074</v>
      </c>
      <c r="Q98" s="79" t="s">
        <v>290</v>
      </c>
      <c r="R98" s="82" t="s">
        <v>469</v>
      </c>
      <c r="S98" s="79" t="s">
        <v>501</v>
      </c>
      <c r="T98" s="79" t="s">
        <v>527</v>
      </c>
      <c r="U98" s="79"/>
      <c r="V98" s="82" t="s">
        <v>612</v>
      </c>
      <c r="W98" s="81">
        <v>43754.78917824074</v>
      </c>
      <c r="X98" s="82" t="s">
        <v>655</v>
      </c>
      <c r="Y98" s="79"/>
      <c r="Z98" s="79"/>
      <c r="AA98" s="85" t="s">
        <v>887</v>
      </c>
      <c r="AB98" s="79"/>
      <c r="AC98" s="79" t="b">
        <v>0</v>
      </c>
      <c r="AD98" s="79">
        <v>7</v>
      </c>
      <c r="AE98" s="85" t="s">
        <v>1113</v>
      </c>
      <c r="AF98" s="79" t="b">
        <v>1</v>
      </c>
      <c r="AG98" s="79" t="s">
        <v>1129</v>
      </c>
      <c r="AH98" s="79"/>
      <c r="AI98" s="85" t="s">
        <v>1075</v>
      </c>
      <c r="AJ98" s="79" t="b">
        <v>0</v>
      </c>
      <c r="AK98" s="79">
        <v>1</v>
      </c>
      <c r="AL98" s="85" t="s">
        <v>1113</v>
      </c>
      <c r="AM98" s="79" t="s">
        <v>1136</v>
      </c>
      <c r="AN98" s="79" t="b">
        <v>0</v>
      </c>
      <c r="AO98" s="85" t="s">
        <v>887</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v>4</v>
      </c>
      <c r="BE98" s="49">
        <v>10</v>
      </c>
      <c r="BF98" s="48">
        <v>0</v>
      </c>
      <c r="BG98" s="49">
        <v>0</v>
      </c>
      <c r="BH98" s="48">
        <v>0</v>
      </c>
      <c r="BI98" s="49">
        <v>0</v>
      </c>
      <c r="BJ98" s="48">
        <v>36</v>
      </c>
      <c r="BK98" s="49">
        <v>90</v>
      </c>
      <c r="BL98" s="48">
        <v>40</v>
      </c>
    </row>
    <row r="99" spans="1:64" ht="15">
      <c r="A99" s="64" t="s">
        <v>229</v>
      </c>
      <c r="B99" s="64" t="s">
        <v>266</v>
      </c>
      <c r="C99" s="65" t="s">
        <v>2598</v>
      </c>
      <c r="D99" s="66">
        <v>3</v>
      </c>
      <c r="E99" s="67" t="s">
        <v>132</v>
      </c>
      <c r="F99" s="68">
        <v>35</v>
      </c>
      <c r="G99" s="65"/>
      <c r="H99" s="69"/>
      <c r="I99" s="70"/>
      <c r="J99" s="70"/>
      <c r="K99" s="34" t="s">
        <v>65</v>
      </c>
      <c r="L99" s="77">
        <v>99</v>
      </c>
      <c r="M99" s="77"/>
      <c r="N99" s="72"/>
      <c r="O99" s="79" t="s">
        <v>276</v>
      </c>
      <c r="P99" s="81">
        <v>43749.817777777775</v>
      </c>
      <c r="Q99" s="79" t="s">
        <v>298</v>
      </c>
      <c r="R99" s="82" t="s">
        <v>475</v>
      </c>
      <c r="S99" s="79" t="s">
        <v>505</v>
      </c>
      <c r="T99" s="79" t="s">
        <v>531</v>
      </c>
      <c r="U99" s="79"/>
      <c r="V99" s="82" t="s">
        <v>620</v>
      </c>
      <c r="W99" s="81">
        <v>43749.817777777775</v>
      </c>
      <c r="X99" s="82" t="s">
        <v>671</v>
      </c>
      <c r="Y99" s="79"/>
      <c r="Z99" s="79"/>
      <c r="AA99" s="85" t="s">
        <v>903</v>
      </c>
      <c r="AB99" s="79"/>
      <c r="AC99" s="79" t="b">
        <v>0</v>
      </c>
      <c r="AD99" s="79">
        <v>2</v>
      </c>
      <c r="AE99" s="85" t="s">
        <v>1113</v>
      </c>
      <c r="AF99" s="79" t="b">
        <v>0</v>
      </c>
      <c r="AG99" s="79" t="s">
        <v>1129</v>
      </c>
      <c r="AH99" s="79"/>
      <c r="AI99" s="85" t="s">
        <v>1113</v>
      </c>
      <c r="AJ99" s="79" t="b">
        <v>0</v>
      </c>
      <c r="AK99" s="79">
        <v>0</v>
      </c>
      <c r="AL99" s="85" t="s">
        <v>1113</v>
      </c>
      <c r="AM99" s="79" t="s">
        <v>1136</v>
      </c>
      <c r="AN99" s="79" t="b">
        <v>0</v>
      </c>
      <c r="AO99" s="85" t="s">
        <v>903</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5</v>
      </c>
      <c r="BD99" s="48">
        <v>6</v>
      </c>
      <c r="BE99" s="49">
        <v>18.181818181818183</v>
      </c>
      <c r="BF99" s="48">
        <v>0</v>
      </c>
      <c r="BG99" s="49">
        <v>0</v>
      </c>
      <c r="BH99" s="48">
        <v>0</v>
      </c>
      <c r="BI99" s="49">
        <v>0</v>
      </c>
      <c r="BJ99" s="48">
        <v>27</v>
      </c>
      <c r="BK99" s="49">
        <v>81.81818181818181</v>
      </c>
      <c r="BL99" s="48">
        <v>33</v>
      </c>
    </row>
    <row r="100" spans="1:64" ht="15">
      <c r="A100" s="64" t="s">
        <v>229</v>
      </c>
      <c r="B100" s="64" t="s">
        <v>233</v>
      </c>
      <c r="C100" s="65" t="s">
        <v>2598</v>
      </c>
      <c r="D100" s="66">
        <v>3</v>
      </c>
      <c r="E100" s="67" t="s">
        <v>132</v>
      </c>
      <c r="F100" s="68">
        <v>35</v>
      </c>
      <c r="G100" s="65"/>
      <c r="H100" s="69"/>
      <c r="I100" s="70"/>
      <c r="J100" s="70"/>
      <c r="K100" s="34" t="s">
        <v>65</v>
      </c>
      <c r="L100" s="77">
        <v>100</v>
      </c>
      <c r="M100" s="77"/>
      <c r="N100" s="72"/>
      <c r="O100" s="79" t="s">
        <v>276</v>
      </c>
      <c r="P100" s="81">
        <v>43747.62905092593</v>
      </c>
      <c r="Q100" s="79" t="s">
        <v>293</v>
      </c>
      <c r="R100" s="79"/>
      <c r="S100" s="79"/>
      <c r="T100" s="79"/>
      <c r="U100" s="79"/>
      <c r="V100" s="82" t="s">
        <v>620</v>
      </c>
      <c r="W100" s="81">
        <v>43747.62905092593</v>
      </c>
      <c r="X100" s="82" t="s">
        <v>669</v>
      </c>
      <c r="Y100" s="79"/>
      <c r="Z100" s="79"/>
      <c r="AA100" s="85" t="s">
        <v>901</v>
      </c>
      <c r="AB100" s="79"/>
      <c r="AC100" s="79" t="b">
        <v>0</v>
      </c>
      <c r="AD100" s="79">
        <v>0</v>
      </c>
      <c r="AE100" s="85" t="s">
        <v>1113</v>
      </c>
      <c r="AF100" s="79" t="b">
        <v>0</v>
      </c>
      <c r="AG100" s="79" t="s">
        <v>1129</v>
      </c>
      <c r="AH100" s="79"/>
      <c r="AI100" s="85" t="s">
        <v>1113</v>
      </c>
      <c r="AJ100" s="79" t="b">
        <v>0</v>
      </c>
      <c r="AK100" s="79">
        <v>4</v>
      </c>
      <c r="AL100" s="85" t="s">
        <v>899</v>
      </c>
      <c r="AM100" s="79" t="s">
        <v>1136</v>
      </c>
      <c r="AN100" s="79" t="b">
        <v>0</v>
      </c>
      <c r="AO100" s="85" t="s">
        <v>899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3</v>
      </c>
      <c r="BD100" s="48"/>
      <c r="BE100" s="49"/>
      <c r="BF100" s="48"/>
      <c r="BG100" s="49"/>
      <c r="BH100" s="48"/>
      <c r="BI100" s="49"/>
      <c r="BJ100" s="48"/>
      <c r="BK100" s="49"/>
      <c r="BL100" s="48"/>
    </row>
    <row r="101" spans="1:64" ht="15">
      <c r="A101" s="64" t="s">
        <v>229</v>
      </c>
      <c r="B101" s="64" t="s">
        <v>230</v>
      </c>
      <c r="C101" s="65" t="s">
        <v>2598</v>
      </c>
      <c r="D101" s="66">
        <v>3</v>
      </c>
      <c r="E101" s="67" t="s">
        <v>132</v>
      </c>
      <c r="F101" s="68">
        <v>35</v>
      </c>
      <c r="G101" s="65"/>
      <c r="H101" s="69"/>
      <c r="I101" s="70"/>
      <c r="J101" s="70"/>
      <c r="K101" s="34" t="s">
        <v>65</v>
      </c>
      <c r="L101" s="77">
        <v>101</v>
      </c>
      <c r="M101" s="77"/>
      <c r="N101" s="72"/>
      <c r="O101" s="79" t="s">
        <v>276</v>
      </c>
      <c r="P101" s="81">
        <v>43747.62905092593</v>
      </c>
      <c r="Q101" s="79" t="s">
        <v>293</v>
      </c>
      <c r="R101" s="79"/>
      <c r="S101" s="79"/>
      <c r="T101" s="79"/>
      <c r="U101" s="79"/>
      <c r="V101" s="82" t="s">
        <v>620</v>
      </c>
      <c r="W101" s="81">
        <v>43747.62905092593</v>
      </c>
      <c r="X101" s="82" t="s">
        <v>669</v>
      </c>
      <c r="Y101" s="79"/>
      <c r="Z101" s="79"/>
      <c r="AA101" s="85" t="s">
        <v>901</v>
      </c>
      <c r="AB101" s="79"/>
      <c r="AC101" s="79" t="b">
        <v>0</v>
      </c>
      <c r="AD101" s="79">
        <v>0</v>
      </c>
      <c r="AE101" s="85" t="s">
        <v>1113</v>
      </c>
      <c r="AF101" s="79" t="b">
        <v>0</v>
      </c>
      <c r="AG101" s="79" t="s">
        <v>1129</v>
      </c>
      <c r="AH101" s="79"/>
      <c r="AI101" s="85" t="s">
        <v>1113</v>
      </c>
      <c r="AJ101" s="79" t="b">
        <v>0</v>
      </c>
      <c r="AK101" s="79">
        <v>4</v>
      </c>
      <c r="AL101" s="85" t="s">
        <v>899</v>
      </c>
      <c r="AM101" s="79" t="s">
        <v>1136</v>
      </c>
      <c r="AN101" s="79" t="b">
        <v>0</v>
      </c>
      <c r="AO101" s="85" t="s">
        <v>899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229</v>
      </c>
      <c r="B102" s="64" t="s">
        <v>236</v>
      </c>
      <c r="C102" s="65" t="s">
        <v>2598</v>
      </c>
      <c r="D102" s="66">
        <v>3</v>
      </c>
      <c r="E102" s="67" t="s">
        <v>132</v>
      </c>
      <c r="F102" s="68">
        <v>35</v>
      </c>
      <c r="G102" s="65"/>
      <c r="H102" s="69"/>
      <c r="I102" s="70"/>
      <c r="J102" s="70"/>
      <c r="K102" s="34" t="s">
        <v>65</v>
      </c>
      <c r="L102" s="77">
        <v>102</v>
      </c>
      <c r="M102" s="77"/>
      <c r="N102" s="72"/>
      <c r="O102" s="79" t="s">
        <v>276</v>
      </c>
      <c r="P102" s="81">
        <v>43747.62905092593</v>
      </c>
      <c r="Q102" s="79" t="s">
        <v>293</v>
      </c>
      <c r="R102" s="79"/>
      <c r="S102" s="79"/>
      <c r="T102" s="79"/>
      <c r="U102" s="79"/>
      <c r="V102" s="82" t="s">
        <v>620</v>
      </c>
      <c r="W102" s="81">
        <v>43747.62905092593</v>
      </c>
      <c r="X102" s="82" t="s">
        <v>669</v>
      </c>
      <c r="Y102" s="79"/>
      <c r="Z102" s="79"/>
      <c r="AA102" s="85" t="s">
        <v>901</v>
      </c>
      <c r="AB102" s="79"/>
      <c r="AC102" s="79" t="b">
        <v>0</v>
      </c>
      <c r="AD102" s="79">
        <v>0</v>
      </c>
      <c r="AE102" s="85" t="s">
        <v>1113</v>
      </c>
      <c r="AF102" s="79" t="b">
        <v>0</v>
      </c>
      <c r="AG102" s="79" t="s">
        <v>1129</v>
      </c>
      <c r="AH102" s="79"/>
      <c r="AI102" s="85" t="s">
        <v>1113</v>
      </c>
      <c r="AJ102" s="79" t="b">
        <v>0</v>
      </c>
      <c r="AK102" s="79">
        <v>4</v>
      </c>
      <c r="AL102" s="85" t="s">
        <v>899</v>
      </c>
      <c r="AM102" s="79" t="s">
        <v>1136</v>
      </c>
      <c r="AN102" s="79" t="b">
        <v>0</v>
      </c>
      <c r="AO102" s="85" t="s">
        <v>899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229</v>
      </c>
      <c r="B103" s="64" t="s">
        <v>231</v>
      </c>
      <c r="C103" s="65" t="s">
        <v>2598</v>
      </c>
      <c r="D103" s="66">
        <v>3</v>
      </c>
      <c r="E103" s="67" t="s">
        <v>132</v>
      </c>
      <c r="F103" s="68">
        <v>35</v>
      </c>
      <c r="G103" s="65"/>
      <c r="H103" s="69"/>
      <c r="I103" s="70"/>
      <c r="J103" s="70"/>
      <c r="K103" s="34" t="s">
        <v>65</v>
      </c>
      <c r="L103" s="77">
        <v>103</v>
      </c>
      <c r="M103" s="77"/>
      <c r="N103" s="72"/>
      <c r="O103" s="79" t="s">
        <v>276</v>
      </c>
      <c r="P103" s="81">
        <v>43747.62905092593</v>
      </c>
      <c r="Q103" s="79" t="s">
        <v>293</v>
      </c>
      <c r="R103" s="79"/>
      <c r="S103" s="79"/>
      <c r="T103" s="79"/>
      <c r="U103" s="79"/>
      <c r="V103" s="82" t="s">
        <v>620</v>
      </c>
      <c r="W103" s="81">
        <v>43747.62905092593</v>
      </c>
      <c r="X103" s="82" t="s">
        <v>669</v>
      </c>
      <c r="Y103" s="79"/>
      <c r="Z103" s="79"/>
      <c r="AA103" s="85" t="s">
        <v>901</v>
      </c>
      <c r="AB103" s="79"/>
      <c r="AC103" s="79" t="b">
        <v>0</v>
      </c>
      <c r="AD103" s="79">
        <v>0</v>
      </c>
      <c r="AE103" s="85" t="s">
        <v>1113</v>
      </c>
      <c r="AF103" s="79" t="b">
        <v>0</v>
      </c>
      <c r="AG103" s="79" t="s">
        <v>1129</v>
      </c>
      <c r="AH103" s="79"/>
      <c r="AI103" s="85" t="s">
        <v>1113</v>
      </c>
      <c r="AJ103" s="79" t="b">
        <v>0</v>
      </c>
      <c r="AK103" s="79">
        <v>4</v>
      </c>
      <c r="AL103" s="85" t="s">
        <v>899</v>
      </c>
      <c r="AM103" s="79" t="s">
        <v>1136</v>
      </c>
      <c r="AN103" s="79" t="b">
        <v>0</v>
      </c>
      <c r="AO103" s="85" t="s">
        <v>899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229</v>
      </c>
      <c r="B104" s="64" t="s">
        <v>245</v>
      </c>
      <c r="C104" s="65" t="s">
        <v>2598</v>
      </c>
      <c r="D104" s="66">
        <v>3</v>
      </c>
      <c r="E104" s="67" t="s">
        <v>132</v>
      </c>
      <c r="F104" s="68">
        <v>35</v>
      </c>
      <c r="G104" s="65"/>
      <c r="H104" s="69"/>
      <c r="I104" s="70"/>
      <c r="J104" s="70"/>
      <c r="K104" s="34" t="s">
        <v>65</v>
      </c>
      <c r="L104" s="77">
        <v>104</v>
      </c>
      <c r="M104" s="77"/>
      <c r="N104" s="72"/>
      <c r="O104" s="79" t="s">
        <v>276</v>
      </c>
      <c r="P104" s="81">
        <v>43747.62905092593</v>
      </c>
      <c r="Q104" s="79" t="s">
        <v>293</v>
      </c>
      <c r="R104" s="79"/>
      <c r="S104" s="79"/>
      <c r="T104" s="79"/>
      <c r="U104" s="79"/>
      <c r="V104" s="82" t="s">
        <v>620</v>
      </c>
      <c r="W104" s="81">
        <v>43747.62905092593</v>
      </c>
      <c r="X104" s="82" t="s">
        <v>669</v>
      </c>
      <c r="Y104" s="79"/>
      <c r="Z104" s="79"/>
      <c r="AA104" s="85" t="s">
        <v>901</v>
      </c>
      <c r="AB104" s="79"/>
      <c r="AC104" s="79" t="b">
        <v>0</v>
      </c>
      <c r="AD104" s="79">
        <v>0</v>
      </c>
      <c r="AE104" s="85" t="s">
        <v>1113</v>
      </c>
      <c r="AF104" s="79" t="b">
        <v>0</v>
      </c>
      <c r="AG104" s="79" t="s">
        <v>1129</v>
      </c>
      <c r="AH104" s="79"/>
      <c r="AI104" s="85" t="s">
        <v>1113</v>
      </c>
      <c r="AJ104" s="79" t="b">
        <v>0</v>
      </c>
      <c r="AK104" s="79">
        <v>4</v>
      </c>
      <c r="AL104" s="85" t="s">
        <v>899</v>
      </c>
      <c r="AM104" s="79" t="s">
        <v>1136</v>
      </c>
      <c r="AN104" s="79" t="b">
        <v>0</v>
      </c>
      <c r="AO104" s="85" t="s">
        <v>899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229</v>
      </c>
      <c r="B105" s="64" t="s">
        <v>238</v>
      </c>
      <c r="C105" s="65" t="s">
        <v>2598</v>
      </c>
      <c r="D105" s="66">
        <v>3</v>
      </c>
      <c r="E105" s="67" t="s">
        <v>132</v>
      </c>
      <c r="F105" s="68">
        <v>35</v>
      </c>
      <c r="G105" s="65"/>
      <c r="H105" s="69"/>
      <c r="I105" s="70"/>
      <c r="J105" s="70"/>
      <c r="K105" s="34" t="s">
        <v>65</v>
      </c>
      <c r="L105" s="77">
        <v>105</v>
      </c>
      <c r="M105" s="77"/>
      <c r="N105" s="72"/>
      <c r="O105" s="79" t="s">
        <v>276</v>
      </c>
      <c r="P105" s="81">
        <v>43755.662997685184</v>
      </c>
      <c r="Q105" s="79" t="s">
        <v>280</v>
      </c>
      <c r="R105" s="79"/>
      <c r="S105" s="79"/>
      <c r="T105" s="79" t="s">
        <v>519</v>
      </c>
      <c r="U105" s="79"/>
      <c r="V105" s="82" t="s">
        <v>620</v>
      </c>
      <c r="W105" s="81">
        <v>43755.662997685184</v>
      </c>
      <c r="X105" s="82" t="s">
        <v>672</v>
      </c>
      <c r="Y105" s="79"/>
      <c r="Z105" s="79"/>
      <c r="AA105" s="85" t="s">
        <v>904</v>
      </c>
      <c r="AB105" s="79"/>
      <c r="AC105" s="79" t="b">
        <v>0</v>
      </c>
      <c r="AD105" s="79">
        <v>0</v>
      </c>
      <c r="AE105" s="85" t="s">
        <v>1113</v>
      </c>
      <c r="AF105" s="79" t="b">
        <v>0</v>
      </c>
      <c r="AG105" s="79" t="s">
        <v>1129</v>
      </c>
      <c r="AH105" s="79"/>
      <c r="AI105" s="85" t="s">
        <v>1113</v>
      </c>
      <c r="AJ105" s="79" t="b">
        <v>0</v>
      </c>
      <c r="AK105" s="79">
        <v>16</v>
      </c>
      <c r="AL105" s="85" t="s">
        <v>1075</v>
      </c>
      <c r="AM105" s="79" t="s">
        <v>1136</v>
      </c>
      <c r="AN105" s="79" t="b">
        <v>0</v>
      </c>
      <c r="AO105" s="85" t="s">
        <v>1075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3</v>
      </c>
      <c r="BD105" s="48">
        <v>2</v>
      </c>
      <c r="BE105" s="49">
        <v>7.6923076923076925</v>
      </c>
      <c r="BF105" s="48">
        <v>1</v>
      </c>
      <c r="BG105" s="49">
        <v>3.8461538461538463</v>
      </c>
      <c r="BH105" s="48">
        <v>0</v>
      </c>
      <c r="BI105" s="49">
        <v>0</v>
      </c>
      <c r="BJ105" s="48">
        <v>23</v>
      </c>
      <c r="BK105" s="49">
        <v>88.46153846153847</v>
      </c>
      <c r="BL105" s="48">
        <v>26</v>
      </c>
    </row>
    <row r="106" spans="1:64" ht="15">
      <c r="A106" s="64" t="s">
        <v>230</v>
      </c>
      <c r="B106" s="64" t="s">
        <v>230</v>
      </c>
      <c r="C106" s="65" t="s">
        <v>2601</v>
      </c>
      <c r="D106" s="66">
        <v>5.1</v>
      </c>
      <c r="E106" s="67" t="s">
        <v>136</v>
      </c>
      <c r="F106" s="68">
        <v>28.1</v>
      </c>
      <c r="G106" s="65"/>
      <c r="H106" s="69"/>
      <c r="I106" s="70"/>
      <c r="J106" s="70"/>
      <c r="K106" s="34" t="s">
        <v>65</v>
      </c>
      <c r="L106" s="77">
        <v>106</v>
      </c>
      <c r="M106" s="77"/>
      <c r="N106" s="72"/>
      <c r="O106" s="79" t="s">
        <v>176</v>
      </c>
      <c r="P106" s="81">
        <v>43748.583333333336</v>
      </c>
      <c r="Q106" s="79" t="s">
        <v>299</v>
      </c>
      <c r="R106" s="82" t="s">
        <v>474</v>
      </c>
      <c r="S106" s="79" t="s">
        <v>500</v>
      </c>
      <c r="T106" s="79" t="s">
        <v>532</v>
      </c>
      <c r="U106" s="79"/>
      <c r="V106" s="82" t="s">
        <v>621</v>
      </c>
      <c r="W106" s="81">
        <v>43748.583333333336</v>
      </c>
      <c r="X106" s="82" t="s">
        <v>673</v>
      </c>
      <c r="Y106" s="79"/>
      <c r="Z106" s="79"/>
      <c r="AA106" s="85" t="s">
        <v>905</v>
      </c>
      <c r="AB106" s="79"/>
      <c r="AC106" s="79" t="b">
        <v>0</v>
      </c>
      <c r="AD106" s="79">
        <v>0</v>
      </c>
      <c r="AE106" s="85" t="s">
        <v>1113</v>
      </c>
      <c r="AF106" s="79" t="b">
        <v>0</v>
      </c>
      <c r="AG106" s="79" t="s">
        <v>1129</v>
      </c>
      <c r="AH106" s="79"/>
      <c r="AI106" s="85" t="s">
        <v>1113</v>
      </c>
      <c r="AJ106" s="79" t="b">
        <v>0</v>
      </c>
      <c r="AK106" s="79">
        <v>0</v>
      </c>
      <c r="AL106" s="85" t="s">
        <v>1113</v>
      </c>
      <c r="AM106" s="79" t="s">
        <v>1137</v>
      </c>
      <c r="AN106" s="79" t="b">
        <v>0</v>
      </c>
      <c r="AO106" s="85" t="s">
        <v>905</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2</v>
      </c>
      <c r="BD106" s="48">
        <v>2</v>
      </c>
      <c r="BE106" s="49">
        <v>5.555555555555555</v>
      </c>
      <c r="BF106" s="48">
        <v>0</v>
      </c>
      <c r="BG106" s="49">
        <v>0</v>
      </c>
      <c r="BH106" s="48">
        <v>0</v>
      </c>
      <c r="BI106" s="49">
        <v>0</v>
      </c>
      <c r="BJ106" s="48">
        <v>34</v>
      </c>
      <c r="BK106" s="49">
        <v>94.44444444444444</v>
      </c>
      <c r="BL106" s="48">
        <v>36</v>
      </c>
    </row>
    <row r="107" spans="1:64" ht="15">
      <c r="A107" s="64" t="s">
        <v>230</v>
      </c>
      <c r="B107" s="64" t="s">
        <v>230</v>
      </c>
      <c r="C107" s="65" t="s">
        <v>2601</v>
      </c>
      <c r="D107" s="66">
        <v>5.1</v>
      </c>
      <c r="E107" s="67" t="s">
        <v>136</v>
      </c>
      <c r="F107" s="68">
        <v>28.1</v>
      </c>
      <c r="G107" s="65"/>
      <c r="H107" s="69"/>
      <c r="I107" s="70"/>
      <c r="J107" s="70"/>
      <c r="K107" s="34" t="s">
        <v>65</v>
      </c>
      <c r="L107" s="77">
        <v>107</v>
      </c>
      <c r="M107" s="77"/>
      <c r="N107" s="72"/>
      <c r="O107" s="79" t="s">
        <v>176</v>
      </c>
      <c r="P107" s="81">
        <v>43748.75001157408</v>
      </c>
      <c r="Q107" s="79" t="s">
        <v>300</v>
      </c>
      <c r="R107" s="82" t="s">
        <v>474</v>
      </c>
      <c r="S107" s="79" t="s">
        <v>500</v>
      </c>
      <c r="T107" s="79" t="s">
        <v>533</v>
      </c>
      <c r="U107" s="79"/>
      <c r="V107" s="82" t="s">
        <v>621</v>
      </c>
      <c r="W107" s="81">
        <v>43748.75001157408</v>
      </c>
      <c r="X107" s="82" t="s">
        <v>674</v>
      </c>
      <c r="Y107" s="79"/>
      <c r="Z107" s="79"/>
      <c r="AA107" s="85" t="s">
        <v>906</v>
      </c>
      <c r="AB107" s="79"/>
      <c r="AC107" s="79" t="b">
        <v>0</v>
      </c>
      <c r="AD107" s="79">
        <v>0</v>
      </c>
      <c r="AE107" s="85" t="s">
        <v>1113</v>
      </c>
      <c r="AF107" s="79" t="b">
        <v>0</v>
      </c>
      <c r="AG107" s="79" t="s">
        <v>1129</v>
      </c>
      <c r="AH107" s="79"/>
      <c r="AI107" s="85" t="s">
        <v>1113</v>
      </c>
      <c r="AJ107" s="79" t="b">
        <v>0</v>
      </c>
      <c r="AK107" s="79">
        <v>0</v>
      </c>
      <c r="AL107" s="85" t="s">
        <v>1113</v>
      </c>
      <c r="AM107" s="79" t="s">
        <v>1137</v>
      </c>
      <c r="AN107" s="79" t="b">
        <v>0</v>
      </c>
      <c r="AO107" s="85" t="s">
        <v>906</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2</v>
      </c>
      <c r="BC107" s="78" t="str">
        <f>REPLACE(INDEX(GroupVertices[Group],MATCH(Edges[[#This Row],[Vertex 2]],GroupVertices[Vertex],0)),1,1,"")</f>
        <v>2</v>
      </c>
      <c r="BD107" s="48">
        <v>3</v>
      </c>
      <c r="BE107" s="49">
        <v>11.538461538461538</v>
      </c>
      <c r="BF107" s="48">
        <v>0</v>
      </c>
      <c r="BG107" s="49">
        <v>0</v>
      </c>
      <c r="BH107" s="48">
        <v>0</v>
      </c>
      <c r="BI107" s="49">
        <v>0</v>
      </c>
      <c r="BJ107" s="48">
        <v>23</v>
      </c>
      <c r="BK107" s="49">
        <v>88.46153846153847</v>
      </c>
      <c r="BL107" s="48">
        <v>26</v>
      </c>
    </row>
    <row r="108" spans="1:64" ht="15">
      <c r="A108" s="64" t="s">
        <v>230</v>
      </c>
      <c r="B108" s="64" t="s">
        <v>230</v>
      </c>
      <c r="C108" s="65" t="s">
        <v>2601</v>
      </c>
      <c r="D108" s="66">
        <v>5.1</v>
      </c>
      <c r="E108" s="67" t="s">
        <v>136</v>
      </c>
      <c r="F108" s="68">
        <v>28.1</v>
      </c>
      <c r="G108" s="65"/>
      <c r="H108" s="69"/>
      <c r="I108" s="70"/>
      <c r="J108" s="70"/>
      <c r="K108" s="34" t="s">
        <v>65</v>
      </c>
      <c r="L108" s="77">
        <v>108</v>
      </c>
      <c r="M108" s="77"/>
      <c r="N108" s="72"/>
      <c r="O108" s="79" t="s">
        <v>176</v>
      </c>
      <c r="P108" s="81">
        <v>43755.583344907405</v>
      </c>
      <c r="Q108" s="79" t="s">
        <v>301</v>
      </c>
      <c r="R108" s="82" t="s">
        <v>476</v>
      </c>
      <c r="S108" s="79" t="s">
        <v>500</v>
      </c>
      <c r="T108" s="79" t="s">
        <v>534</v>
      </c>
      <c r="U108" s="79"/>
      <c r="V108" s="82" t="s">
        <v>621</v>
      </c>
      <c r="W108" s="81">
        <v>43755.583344907405</v>
      </c>
      <c r="X108" s="82" t="s">
        <v>675</v>
      </c>
      <c r="Y108" s="79"/>
      <c r="Z108" s="79"/>
      <c r="AA108" s="85" t="s">
        <v>907</v>
      </c>
      <c r="AB108" s="79"/>
      <c r="AC108" s="79" t="b">
        <v>0</v>
      </c>
      <c r="AD108" s="79">
        <v>3</v>
      </c>
      <c r="AE108" s="85" t="s">
        <v>1113</v>
      </c>
      <c r="AF108" s="79" t="b">
        <v>0</v>
      </c>
      <c r="AG108" s="79" t="s">
        <v>1129</v>
      </c>
      <c r="AH108" s="79"/>
      <c r="AI108" s="85" t="s">
        <v>1113</v>
      </c>
      <c r="AJ108" s="79" t="b">
        <v>0</v>
      </c>
      <c r="AK108" s="79">
        <v>0</v>
      </c>
      <c r="AL108" s="85" t="s">
        <v>1113</v>
      </c>
      <c r="AM108" s="79" t="s">
        <v>1137</v>
      </c>
      <c r="AN108" s="79" t="b">
        <v>0</v>
      </c>
      <c r="AO108" s="85" t="s">
        <v>907</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24</v>
      </c>
      <c r="BK108" s="49">
        <v>100</v>
      </c>
      <c r="BL108" s="48">
        <v>24</v>
      </c>
    </row>
    <row r="109" spans="1:64" ht="15">
      <c r="A109" s="64" t="s">
        <v>230</v>
      </c>
      <c r="B109" s="64" t="s">
        <v>230</v>
      </c>
      <c r="C109" s="65" t="s">
        <v>2601</v>
      </c>
      <c r="D109" s="66">
        <v>5.1</v>
      </c>
      <c r="E109" s="67" t="s">
        <v>136</v>
      </c>
      <c r="F109" s="68">
        <v>28.1</v>
      </c>
      <c r="G109" s="65"/>
      <c r="H109" s="69"/>
      <c r="I109" s="70"/>
      <c r="J109" s="70"/>
      <c r="K109" s="34" t="s">
        <v>65</v>
      </c>
      <c r="L109" s="77">
        <v>109</v>
      </c>
      <c r="M109" s="77"/>
      <c r="N109" s="72"/>
      <c r="O109" s="79" t="s">
        <v>176</v>
      </c>
      <c r="P109" s="81">
        <v>43755.75</v>
      </c>
      <c r="Q109" s="79" t="s">
        <v>302</v>
      </c>
      <c r="R109" s="82" t="s">
        <v>476</v>
      </c>
      <c r="S109" s="79" t="s">
        <v>500</v>
      </c>
      <c r="T109" s="79" t="s">
        <v>535</v>
      </c>
      <c r="U109" s="79"/>
      <c r="V109" s="82" t="s">
        <v>621</v>
      </c>
      <c r="W109" s="81">
        <v>43755.75</v>
      </c>
      <c r="X109" s="82" t="s">
        <v>676</v>
      </c>
      <c r="Y109" s="79"/>
      <c r="Z109" s="79"/>
      <c r="AA109" s="85" t="s">
        <v>908</v>
      </c>
      <c r="AB109" s="79"/>
      <c r="AC109" s="79" t="b">
        <v>0</v>
      </c>
      <c r="AD109" s="79">
        <v>0</v>
      </c>
      <c r="AE109" s="85" t="s">
        <v>1113</v>
      </c>
      <c r="AF109" s="79" t="b">
        <v>0</v>
      </c>
      <c r="AG109" s="79" t="s">
        <v>1129</v>
      </c>
      <c r="AH109" s="79"/>
      <c r="AI109" s="85" t="s">
        <v>1113</v>
      </c>
      <c r="AJ109" s="79" t="b">
        <v>0</v>
      </c>
      <c r="AK109" s="79">
        <v>0</v>
      </c>
      <c r="AL109" s="85" t="s">
        <v>1113</v>
      </c>
      <c r="AM109" s="79" t="s">
        <v>1137</v>
      </c>
      <c r="AN109" s="79" t="b">
        <v>0</v>
      </c>
      <c r="AO109" s="85" t="s">
        <v>908</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v>2</v>
      </c>
      <c r="BE109" s="49">
        <v>9.523809523809524</v>
      </c>
      <c r="BF109" s="48">
        <v>0</v>
      </c>
      <c r="BG109" s="49">
        <v>0</v>
      </c>
      <c r="BH109" s="48">
        <v>0</v>
      </c>
      <c r="BI109" s="49">
        <v>0</v>
      </c>
      <c r="BJ109" s="48">
        <v>19</v>
      </c>
      <c r="BK109" s="49">
        <v>90.47619047619048</v>
      </c>
      <c r="BL109" s="48">
        <v>21</v>
      </c>
    </row>
    <row r="110" spans="1:64" ht="15">
      <c r="A110" s="64" t="s">
        <v>218</v>
      </c>
      <c r="B110" s="64" t="s">
        <v>231</v>
      </c>
      <c r="C110" s="65" t="s">
        <v>2598</v>
      </c>
      <c r="D110" s="66">
        <v>3</v>
      </c>
      <c r="E110" s="67" t="s">
        <v>132</v>
      </c>
      <c r="F110" s="68">
        <v>35</v>
      </c>
      <c r="G110" s="65"/>
      <c r="H110" s="69"/>
      <c r="I110" s="70"/>
      <c r="J110" s="70"/>
      <c r="K110" s="34" t="s">
        <v>65</v>
      </c>
      <c r="L110" s="77">
        <v>110</v>
      </c>
      <c r="M110" s="77"/>
      <c r="N110" s="72"/>
      <c r="O110" s="79" t="s">
        <v>276</v>
      </c>
      <c r="P110" s="81">
        <v>43748.79976851852</v>
      </c>
      <c r="Q110" s="79" t="s">
        <v>303</v>
      </c>
      <c r="R110" s="79"/>
      <c r="S110" s="79"/>
      <c r="T110" s="79" t="s">
        <v>238</v>
      </c>
      <c r="U110" s="79"/>
      <c r="V110" s="82" t="s">
        <v>609</v>
      </c>
      <c r="W110" s="81">
        <v>43748.79976851852</v>
      </c>
      <c r="X110" s="82" t="s">
        <v>677</v>
      </c>
      <c r="Y110" s="79"/>
      <c r="Z110" s="79"/>
      <c r="AA110" s="85" t="s">
        <v>909</v>
      </c>
      <c r="AB110" s="85" t="s">
        <v>910</v>
      </c>
      <c r="AC110" s="79" t="b">
        <v>0</v>
      </c>
      <c r="AD110" s="79">
        <v>0</v>
      </c>
      <c r="AE110" s="85" t="s">
        <v>1117</v>
      </c>
      <c r="AF110" s="79" t="b">
        <v>0</v>
      </c>
      <c r="AG110" s="79" t="s">
        <v>1129</v>
      </c>
      <c r="AH110" s="79"/>
      <c r="AI110" s="85" t="s">
        <v>1113</v>
      </c>
      <c r="AJ110" s="79" t="b">
        <v>0</v>
      </c>
      <c r="AK110" s="79">
        <v>0</v>
      </c>
      <c r="AL110" s="85" t="s">
        <v>1113</v>
      </c>
      <c r="AM110" s="79" t="s">
        <v>1136</v>
      </c>
      <c r="AN110" s="79" t="b">
        <v>0</v>
      </c>
      <c r="AO110" s="85" t="s">
        <v>910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221</v>
      </c>
      <c r="B111" s="64" t="s">
        <v>231</v>
      </c>
      <c r="C111" s="65" t="s">
        <v>2598</v>
      </c>
      <c r="D111" s="66">
        <v>3</v>
      </c>
      <c r="E111" s="67" t="s">
        <v>132</v>
      </c>
      <c r="F111" s="68">
        <v>35</v>
      </c>
      <c r="G111" s="65"/>
      <c r="H111" s="69"/>
      <c r="I111" s="70"/>
      <c r="J111" s="70"/>
      <c r="K111" s="34" t="s">
        <v>65</v>
      </c>
      <c r="L111" s="77">
        <v>111</v>
      </c>
      <c r="M111" s="77"/>
      <c r="N111" s="72"/>
      <c r="O111" s="79" t="s">
        <v>276</v>
      </c>
      <c r="P111" s="81">
        <v>43748.79429398148</v>
      </c>
      <c r="Q111" s="79" t="s">
        <v>304</v>
      </c>
      <c r="R111" s="79"/>
      <c r="S111" s="79"/>
      <c r="T111" s="79" t="s">
        <v>536</v>
      </c>
      <c r="U111" s="79"/>
      <c r="V111" s="82" t="s">
        <v>612</v>
      </c>
      <c r="W111" s="81">
        <v>43748.79429398148</v>
      </c>
      <c r="X111" s="82" t="s">
        <v>678</v>
      </c>
      <c r="Y111" s="79"/>
      <c r="Z111" s="79"/>
      <c r="AA111" s="85" t="s">
        <v>910</v>
      </c>
      <c r="AB111" s="85" t="s">
        <v>979</v>
      </c>
      <c r="AC111" s="79" t="b">
        <v>0</v>
      </c>
      <c r="AD111" s="79">
        <v>0</v>
      </c>
      <c r="AE111" s="85" t="s">
        <v>1120</v>
      </c>
      <c r="AF111" s="79" t="b">
        <v>0</v>
      </c>
      <c r="AG111" s="79" t="s">
        <v>1129</v>
      </c>
      <c r="AH111" s="79"/>
      <c r="AI111" s="85" t="s">
        <v>1113</v>
      </c>
      <c r="AJ111" s="79" t="b">
        <v>0</v>
      </c>
      <c r="AK111" s="79">
        <v>0</v>
      </c>
      <c r="AL111" s="85" t="s">
        <v>1113</v>
      </c>
      <c r="AM111" s="79" t="s">
        <v>1137</v>
      </c>
      <c r="AN111" s="79" t="b">
        <v>0</v>
      </c>
      <c r="AO111" s="85" t="s">
        <v>979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2</v>
      </c>
      <c r="BD111" s="48"/>
      <c r="BE111" s="49"/>
      <c r="BF111" s="48"/>
      <c r="BG111" s="49"/>
      <c r="BH111" s="48"/>
      <c r="BI111" s="49"/>
      <c r="BJ111" s="48"/>
      <c r="BK111" s="49"/>
      <c r="BL111" s="48"/>
    </row>
    <row r="112" spans="1:64" ht="15">
      <c r="A112" s="64" t="s">
        <v>231</v>
      </c>
      <c r="B112" s="64" t="s">
        <v>238</v>
      </c>
      <c r="C112" s="65" t="s">
        <v>2599</v>
      </c>
      <c r="D112" s="66">
        <v>3.7</v>
      </c>
      <c r="E112" s="67" t="s">
        <v>136</v>
      </c>
      <c r="F112" s="68">
        <v>32.7</v>
      </c>
      <c r="G112" s="65"/>
      <c r="H112" s="69"/>
      <c r="I112" s="70"/>
      <c r="J112" s="70"/>
      <c r="K112" s="34" t="s">
        <v>65</v>
      </c>
      <c r="L112" s="77">
        <v>112</v>
      </c>
      <c r="M112" s="77"/>
      <c r="N112" s="72"/>
      <c r="O112" s="79" t="s">
        <v>276</v>
      </c>
      <c r="P112" s="81">
        <v>43752.82702546296</v>
      </c>
      <c r="Q112" s="79" t="s">
        <v>280</v>
      </c>
      <c r="R112" s="79"/>
      <c r="S112" s="79"/>
      <c r="T112" s="79" t="s">
        <v>519</v>
      </c>
      <c r="U112" s="79"/>
      <c r="V112" s="82" t="s">
        <v>622</v>
      </c>
      <c r="W112" s="81">
        <v>43752.82702546296</v>
      </c>
      <c r="X112" s="82" t="s">
        <v>679</v>
      </c>
      <c r="Y112" s="79"/>
      <c r="Z112" s="79"/>
      <c r="AA112" s="85" t="s">
        <v>911</v>
      </c>
      <c r="AB112" s="79"/>
      <c r="AC112" s="79" t="b">
        <v>0</v>
      </c>
      <c r="AD112" s="79">
        <v>0</v>
      </c>
      <c r="AE112" s="85" t="s">
        <v>1113</v>
      </c>
      <c r="AF112" s="79" t="b">
        <v>0</v>
      </c>
      <c r="AG112" s="79" t="s">
        <v>1129</v>
      </c>
      <c r="AH112" s="79"/>
      <c r="AI112" s="85" t="s">
        <v>1113</v>
      </c>
      <c r="AJ112" s="79" t="b">
        <v>0</v>
      </c>
      <c r="AK112" s="79">
        <v>9</v>
      </c>
      <c r="AL112" s="85" t="s">
        <v>1075</v>
      </c>
      <c r="AM112" s="79" t="s">
        <v>1137</v>
      </c>
      <c r="AN112" s="79" t="b">
        <v>0</v>
      </c>
      <c r="AO112" s="85" t="s">
        <v>1075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2</v>
      </c>
      <c r="BC112" s="78" t="str">
        <f>REPLACE(INDEX(GroupVertices[Group],MATCH(Edges[[#This Row],[Vertex 2]],GroupVertices[Vertex],0)),1,1,"")</f>
        <v>3</v>
      </c>
      <c r="BD112" s="48">
        <v>2</v>
      </c>
      <c r="BE112" s="49">
        <v>7.6923076923076925</v>
      </c>
      <c r="BF112" s="48">
        <v>1</v>
      </c>
      <c r="BG112" s="49">
        <v>3.8461538461538463</v>
      </c>
      <c r="BH112" s="48">
        <v>0</v>
      </c>
      <c r="BI112" s="49">
        <v>0</v>
      </c>
      <c r="BJ112" s="48">
        <v>23</v>
      </c>
      <c r="BK112" s="49">
        <v>88.46153846153847</v>
      </c>
      <c r="BL112" s="48">
        <v>26</v>
      </c>
    </row>
    <row r="113" spans="1:64" ht="15">
      <c r="A113" s="64" t="s">
        <v>231</v>
      </c>
      <c r="B113" s="64" t="s">
        <v>238</v>
      </c>
      <c r="C113" s="65" t="s">
        <v>2599</v>
      </c>
      <c r="D113" s="66">
        <v>3.7</v>
      </c>
      <c r="E113" s="67" t="s">
        <v>136</v>
      </c>
      <c r="F113" s="68">
        <v>32.7</v>
      </c>
      <c r="G113" s="65"/>
      <c r="H113" s="69"/>
      <c r="I113" s="70"/>
      <c r="J113" s="70"/>
      <c r="K113" s="34" t="s">
        <v>65</v>
      </c>
      <c r="L113" s="77">
        <v>113</v>
      </c>
      <c r="M113" s="77"/>
      <c r="N113" s="72"/>
      <c r="O113" s="79" t="s">
        <v>276</v>
      </c>
      <c r="P113" s="81">
        <v>43755.77952546296</v>
      </c>
      <c r="Q113" s="79" t="s">
        <v>305</v>
      </c>
      <c r="R113" s="79"/>
      <c r="S113" s="79"/>
      <c r="T113" s="79" t="s">
        <v>537</v>
      </c>
      <c r="U113" s="82" t="s">
        <v>579</v>
      </c>
      <c r="V113" s="82" t="s">
        <v>579</v>
      </c>
      <c r="W113" s="81">
        <v>43755.77952546296</v>
      </c>
      <c r="X113" s="82" t="s">
        <v>680</v>
      </c>
      <c r="Y113" s="79"/>
      <c r="Z113" s="79"/>
      <c r="AA113" s="85" t="s">
        <v>912</v>
      </c>
      <c r="AB113" s="79"/>
      <c r="AC113" s="79" t="b">
        <v>0</v>
      </c>
      <c r="AD113" s="79">
        <v>0</v>
      </c>
      <c r="AE113" s="85" t="s">
        <v>1113</v>
      </c>
      <c r="AF113" s="79" t="b">
        <v>0</v>
      </c>
      <c r="AG113" s="79" t="s">
        <v>1129</v>
      </c>
      <c r="AH113" s="79"/>
      <c r="AI113" s="85" t="s">
        <v>1113</v>
      </c>
      <c r="AJ113" s="79" t="b">
        <v>0</v>
      </c>
      <c r="AK113" s="79">
        <v>2</v>
      </c>
      <c r="AL113" s="85" t="s">
        <v>1090</v>
      </c>
      <c r="AM113" s="79" t="s">
        <v>1137</v>
      </c>
      <c r="AN113" s="79" t="b">
        <v>0</v>
      </c>
      <c r="AO113" s="85" t="s">
        <v>1090</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3</v>
      </c>
      <c r="BD113" s="48">
        <v>3</v>
      </c>
      <c r="BE113" s="49">
        <v>25</v>
      </c>
      <c r="BF113" s="48">
        <v>0</v>
      </c>
      <c r="BG113" s="49">
        <v>0</v>
      </c>
      <c r="BH113" s="48">
        <v>0</v>
      </c>
      <c r="BI113" s="49">
        <v>0</v>
      </c>
      <c r="BJ113" s="48">
        <v>9</v>
      </c>
      <c r="BK113" s="49">
        <v>75</v>
      </c>
      <c r="BL113" s="48">
        <v>12</v>
      </c>
    </row>
    <row r="114" spans="1:64" ht="15">
      <c r="A114" s="64" t="s">
        <v>232</v>
      </c>
      <c r="B114" s="64" t="s">
        <v>268</v>
      </c>
      <c r="C114" s="65" t="s">
        <v>2598</v>
      </c>
      <c r="D114" s="66">
        <v>3</v>
      </c>
      <c r="E114" s="67" t="s">
        <v>132</v>
      </c>
      <c r="F114" s="68">
        <v>35</v>
      </c>
      <c r="G114" s="65"/>
      <c r="H114" s="69"/>
      <c r="I114" s="70"/>
      <c r="J114" s="70"/>
      <c r="K114" s="34" t="s">
        <v>65</v>
      </c>
      <c r="L114" s="77">
        <v>114</v>
      </c>
      <c r="M114" s="77"/>
      <c r="N114" s="72"/>
      <c r="O114" s="79" t="s">
        <v>276</v>
      </c>
      <c r="P114" s="81">
        <v>43755.78607638889</v>
      </c>
      <c r="Q114" s="79" t="s">
        <v>306</v>
      </c>
      <c r="R114" s="82" t="s">
        <v>477</v>
      </c>
      <c r="S114" s="79" t="s">
        <v>501</v>
      </c>
      <c r="T114" s="79" t="s">
        <v>238</v>
      </c>
      <c r="U114" s="79"/>
      <c r="V114" s="82" t="s">
        <v>623</v>
      </c>
      <c r="W114" s="81">
        <v>43755.78607638889</v>
      </c>
      <c r="X114" s="82" t="s">
        <v>681</v>
      </c>
      <c r="Y114" s="79"/>
      <c r="Z114" s="79"/>
      <c r="AA114" s="85" t="s">
        <v>913</v>
      </c>
      <c r="AB114" s="79"/>
      <c r="AC114" s="79" t="b">
        <v>0</v>
      </c>
      <c r="AD114" s="79">
        <v>2</v>
      </c>
      <c r="AE114" s="85" t="s">
        <v>1113</v>
      </c>
      <c r="AF114" s="79" t="b">
        <v>1</v>
      </c>
      <c r="AG114" s="79" t="s">
        <v>1129</v>
      </c>
      <c r="AH114" s="79"/>
      <c r="AI114" s="85" t="s">
        <v>1050</v>
      </c>
      <c r="AJ114" s="79" t="b">
        <v>0</v>
      </c>
      <c r="AK114" s="79">
        <v>0</v>
      </c>
      <c r="AL114" s="85" t="s">
        <v>1113</v>
      </c>
      <c r="AM114" s="79" t="s">
        <v>1134</v>
      </c>
      <c r="AN114" s="79" t="b">
        <v>0</v>
      </c>
      <c r="AO114" s="85" t="s">
        <v>913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2</v>
      </c>
      <c r="BE114" s="49">
        <v>11.764705882352942</v>
      </c>
      <c r="BF114" s="48">
        <v>0</v>
      </c>
      <c r="BG114" s="49">
        <v>0</v>
      </c>
      <c r="BH114" s="48">
        <v>0</v>
      </c>
      <c r="BI114" s="49">
        <v>0</v>
      </c>
      <c r="BJ114" s="48">
        <v>15</v>
      </c>
      <c r="BK114" s="49">
        <v>88.23529411764706</v>
      </c>
      <c r="BL114" s="48">
        <v>17</v>
      </c>
    </row>
    <row r="115" spans="1:64" ht="15">
      <c r="A115" s="64" t="s">
        <v>232</v>
      </c>
      <c r="B115" s="64" t="s">
        <v>232</v>
      </c>
      <c r="C115" s="65" t="s">
        <v>2598</v>
      </c>
      <c r="D115" s="66">
        <v>3</v>
      </c>
      <c r="E115" s="67" t="s">
        <v>132</v>
      </c>
      <c r="F115" s="68">
        <v>35</v>
      </c>
      <c r="G115" s="65"/>
      <c r="H115" s="69"/>
      <c r="I115" s="70"/>
      <c r="J115" s="70"/>
      <c r="K115" s="34" t="s">
        <v>65</v>
      </c>
      <c r="L115" s="77">
        <v>115</v>
      </c>
      <c r="M115" s="77"/>
      <c r="N115" s="72"/>
      <c r="O115" s="79" t="s">
        <v>176</v>
      </c>
      <c r="P115" s="81">
        <v>43755.783854166664</v>
      </c>
      <c r="Q115" s="79" t="s">
        <v>307</v>
      </c>
      <c r="R115" s="79"/>
      <c r="S115" s="79"/>
      <c r="T115" s="79" t="s">
        <v>238</v>
      </c>
      <c r="U115" s="79"/>
      <c r="V115" s="82" t="s">
        <v>623</v>
      </c>
      <c r="W115" s="81">
        <v>43755.783854166664</v>
      </c>
      <c r="X115" s="82" t="s">
        <v>682</v>
      </c>
      <c r="Y115" s="79"/>
      <c r="Z115" s="79"/>
      <c r="AA115" s="85" t="s">
        <v>914</v>
      </c>
      <c r="AB115" s="79"/>
      <c r="AC115" s="79" t="b">
        <v>0</v>
      </c>
      <c r="AD115" s="79">
        <v>1</v>
      </c>
      <c r="AE115" s="85" t="s">
        <v>1113</v>
      </c>
      <c r="AF115" s="79" t="b">
        <v>0</v>
      </c>
      <c r="AG115" s="79" t="s">
        <v>1129</v>
      </c>
      <c r="AH115" s="79"/>
      <c r="AI115" s="85" t="s">
        <v>1113</v>
      </c>
      <c r="AJ115" s="79" t="b">
        <v>0</v>
      </c>
      <c r="AK115" s="79">
        <v>0</v>
      </c>
      <c r="AL115" s="85" t="s">
        <v>1113</v>
      </c>
      <c r="AM115" s="79" t="s">
        <v>1134</v>
      </c>
      <c r="AN115" s="79" t="b">
        <v>0</v>
      </c>
      <c r="AO115" s="85" t="s">
        <v>914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3</v>
      </c>
      <c r="BE115" s="49">
        <v>7.6923076923076925</v>
      </c>
      <c r="BF115" s="48">
        <v>0</v>
      </c>
      <c r="BG115" s="49">
        <v>0</v>
      </c>
      <c r="BH115" s="48">
        <v>0</v>
      </c>
      <c r="BI115" s="49">
        <v>0</v>
      </c>
      <c r="BJ115" s="48">
        <v>36</v>
      </c>
      <c r="BK115" s="49">
        <v>92.3076923076923</v>
      </c>
      <c r="BL115" s="48">
        <v>39</v>
      </c>
    </row>
    <row r="116" spans="1:64" ht="15">
      <c r="A116" s="64" t="s">
        <v>233</v>
      </c>
      <c r="B116" s="64" t="s">
        <v>232</v>
      </c>
      <c r="C116" s="65" t="s">
        <v>2598</v>
      </c>
      <c r="D116" s="66">
        <v>3</v>
      </c>
      <c r="E116" s="67" t="s">
        <v>132</v>
      </c>
      <c r="F116" s="68">
        <v>35</v>
      </c>
      <c r="G116" s="65"/>
      <c r="H116" s="69"/>
      <c r="I116" s="70"/>
      <c r="J116" s="70"/>
      <c r="K116" s="34" t="s">
        <v>65</v>
      </c>
      <c r="L116" s="77">
        <v>116</v>
      </c>
      <c r="M116" s="77"/>
      <c r="N116" s="72"/>
      <c r="O116" s="79" t="s">
        <v>277</v>
      </c>
      <c r="P116" s="81">
        <v>43755.78834490741</v>
      </c>
      <c r="Q116" s="79" t="s">
        <v>308</v>
      </c>
      <c r="R116" s="79"/>
      <c r="S116" s="79"/>
      <c r="T116" s="79" t="s">
        <v>238</v>
      </c>
      <c r="U116" s="79"/>
      <c r="V116" s="82" t="s">
        <v>624</v>
      </c>
      <c r="W116" s="81">
        <v>43755.78834490741</v>
      </c>
      <c r="X116" s="82" t="s">
        <v>683</v>
      </c>
      <c r="Y116" s="79"/>
      <c r="Z116" s="79"/>
      <c r="AA116" s="85" t="s">
        <v>915</v>
      </c>
      <c r="AB116" s="85" t="s">
        <v>914</v>
      </c>
      <c r="AC116" s="79" t="b">
        <v>0</v>
      </c>
      <c r="AD116" s="79">
        <v>1</v>
      </c>
      <c r="AE116" s="85" t="s">
        <v>1121</v>
      </c>
      <c r="AF116" s="79" t="b">
        <v>0</v>
      </c>
      <c r="AG116" s="79" t="s">
        <v>1129</v>
      </c>
      <c r="AH116" s="79"/>
      <c r="AI116" s="85" t="s">
        <v>1113</v>
      </c>
      <c r="AJ116" s="79" t="b">
        <v>0</v>
      </c>
      <c r="AK116" s="79">
        <v>0</v>
      </c>
      <c r="AL116" s="85" t="s">
        <v>1113</v>
      </c>
      <c r="AM116" s="79" t="s">
        <v>1136</v>
      </c>
      <c r="AN116" s="79" t="b">
        <v>0</v>
      </c>
      <c r="AO116" s="85" t="s">
        <v>914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1.8181818181818181</v>
      </c>
      <c r="BF116" s="48">
        <v>0</v>
      </c>
      <c r="BG116" s="49">
        <v>0</v>
      </c>
      <c r="BH116" s="48">
        <v>0</v>
      </c>
      <c r="BI116" s="49">
        <v>0</v>
      </c>
      <c r="BJ116" s="48">
        <v>54</v>
      </c>
      <c r="BK116" s="49">
        <v>98.18181818181819</v>
      </c>
      <c r="BL116" s="48">
        <v>55</v>
      </c>
    </row>
    <row r="117" spans="1:64" ht="15">
      <c r="A117" s="64" t="s">
        <v>234</v>
      </c>
      <c r="B117" s="64" t="s">
        <v>232</v>
      </c>
      <c r="C117" s="65" t="s">
        <v>2600</v>
      </c>
      <c r="D117" s="66">
        <v>4.4</v>
      </c>
      <c r="E117" s="67" t="s">
        <v>136</v>
      </c>
      <c r="F117" s="68">
        <v>30.4</v>
      </c>
      <c r="G117" s="65"/>
      <c r="H117" s="69"/>
      <c r="I117" s="70"/>
      <c r="J117" s="70"/>
      <c r="K117" s="34" t="s">
        <v>65</v>
      </c>
      <c r="L117" s="77">
        <v>117</v>
      </c>
      <c r="M117" s="77"/>
      <c r="N117" s="72"/>
      <c r="O117" s="79" t="s">
        <v>277</v>
      </c>
      <c r="P117" s="81">
        <v>43755.78734953704</v>
      </c>
      <c r="Q117" s="79" t="s">
        <v>309</v>
      </c>
      <c r="R117" s="79"/>
      <c r="S117" s="79"/>
      <c r="T117" s="79" t="s">
        <v>238</v>
      </c>
      <c r="U117" s="79"/>
      <c r="V117" s="82" t="s">
        <v>625</v>
      </c>
      <c r="W117" s="81">
        <v>43755.78734953704</v>
      </c>
      <c r="X117" s="82" t="s">
        <v>684</v>
      </c>
      <c r="Y117" s="79"/>
      <c r="Z117" s="79"/>
      <c r="AA117" s="85" t="s">
        <v>916</v>
      </c>
      <c r="AB117" s="85" t="s">
        <v>1108</v>
      </c>
      <c r="AC117" s="79" t="b">
        <v>0</v>
      </c>
      <c r="AD117" s="79">
        <v>1</v>
      </c>
      <c r="AE117" s="85" t="s">
        <v>1122</v>
      </c>
      <c r="AF117" s="79" t="b">
        <v>0</v>
      </c>
      <c r="AG117" s="79" t="s">
        <v>1129</v>
      </c>
      <c r="AH117" s="79"/>
      <c r="AI117" s="85" t="s">
        <v>1113</v>
      </c>
      <c r="AJ117" s="79" t="b">
        <v>0</v>
      </c>
      <c r="AK117" s="79">
        <v>0</v>
      </c>
      <c r="AL117" s="85" t="s">
        <v>1113</v>
      </c>
      <c r="AM117" s="79" t="s">
        <v>1136</v>
      </c>
      <c r="AN117" s="79" t="b">
        <v>0</v>
      </c>
      <c r="AO117" s="85" t="s">
        <v>1108</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3</v>
      </c>
      <c r="BC117" s="78" t="str">
        <f>REPLACE(INDEX(GroupVertices[Group],MATCH(Edges[[#This Row],[Vertex 2]],GroupVertices[Vertex],0)),1,1,"")</f>
        <v>3</v>
      </c>
      <c r="BD117" s="48">
        <v>0</v>
      </c>
      <c r="BE117" s="49">
        <v>0</v>
      </c>
      <c r="BF117" s="48">
        <v>1</v>
      </c>
      <c r="BG117" s="49">
        <v>2.6315789473684212</v>
      </c>
      <c r="BH117" s="48">
        <v>0</v>
      </c>
      <c r="BI117" s="49">
        <v>0</v>
      </c>
      <c r="BJ117" s="48">
        <v>37</v>
      </c>
      <c r="BK117" s="49">
        <v>97.36842105263158</v>
      </c>
      <c r="BL117" s="48">
        <v>38</v>
      </c>
    </row>
    <row r="118" spans="1:64" ht="15">
      <c r="A118" s="64" t="s">
        <v>234</v>
      </c>
      <c r="B118" s="64" t="s">
        <v>232</v>
      </c>
      <c r="C118" s="65" t="s">
        <v>2600</v>
      </c>
      <c r="D118" s="66">
        <v>4.4</v>
      </c>
      <c r="E118" s="67" t="s">
        <v>136</v>
      </c>
      <c r="F118" s="68">
        <v>30.4</v>
      </c>
      <c r="G118" s="65"/>
      <c r="H118" s="69"/>
      <c r="I118" s="70"/>
      <c r="J118" s="70"/>
      <c r="K118" s="34" t="s">
        <v>65</v>
      </c>
      <c r="L118" s="77">
        <v>118</v>
      </c>
      <c r="M118" s="77"/>
      <c r="N118" s="72"/>
      <c r="O118" s="79" t="s">
        <v>277</v>
      </c>
      <c r="P118" s="81">
        <v>43755.78810185185</v>
      </c>
      <c r="Q118" s="79" t="s">
        <v>310</v>
      </c>
      <c r="R118" s="79"/>
      <c r="S118" s="79"/>
      <c r="T118" s="79" t="s">
        <v>238</v>
      </c>
      <c r="U118" s="79"/>
      <c r="V118" s="82" t="s">
        <v>625</v>
      </c>
      <c r="W118" s="81">
        <v>43755.78810185185</v>
      </c>
      <c r="X118" s="82" t="s">
        <v>685</v>
      </c>
      <c r="Y118" s="79"/>
      <c r="Z118" s="79"/>
      <c r="AA118" s="85" t="s">
        <v>917</v>
      </c>
      <c r="AB118" s="85" t="s">
        <v>916</v>
      </c>
      <c r="AC118" s="79" t="b">
        <v>0</v>
      </c>
      <c r="AD118" s="79">
        <v>1</v>
      </c>
      <c r="AE118" s="85" t="s">
        <v>1122</v>
      </c>
      <c r="AF118" s="79" t="b">
        <v>0</v>
      </c>
      <c r="AG118" s="79" t="s">
        <v>1129</v>
      </c>
      <c r="AH118" s="79"/>
      <c r="AI118" s="85" t="s">
        <v>1113</v>
      </c>
      <c r="AJ118" s="79" t="b">
        <v>0</v>
      </c>
      <c r="AK118" s="79">
        <v>0</v>
      </c>
      <c r="AL118" s="85" t="s">
        <v>1113</v>
      </c>
      <c r="AM118" s="79" t="s">
        <v>1136</v>
      </c>
      <c r="AN118" s="79" t="b">
        <v>0</v>
      </c>
      <c r="AO118" s="85" t="s">
        <v>916</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3</v>
      </c>
      <c r="BC118" s="78" t="str">
        <f>REPLACE(INDEX(GroupVertices[Group],MATCH(Edges[[#This Row],[Vertex 2]],GroupVertices[Vertex],0)),1,1,"")</f>
        <v>3</v>
      </c>
      <c r="BD118" s="48">
        <v>1</v>
      </c>
      <c r="BE118" s="49">
        <v>7.6923076923076925</v>
      </c>
      <c r="BF118" s="48">
        <v>0</v>
      </c>
      <c r="BG118" s="49">
        <v>0</v>
      </c>
      <c r="BH118" s="48">
        <v>0</v>
      </c>
      <c r="BI118" s="49">
        <v>0</v>
      </c>
      <c r="BJ118" s="48">
        <v>12</v>
      </c>
      <c r="BK118" s="49">
        <v>92.3076923076923</v>
      </c>
      <c r="BL118" s="48">
        <v>13</v>
      </c>
    </row>
    <row r="119" spans="1:64" ht="15">
      <c r="A119" s="64" t="s">
        <v>234</v>
      </c>
      <c r="B119" s="64" t="s">
        <v>232</v>
      </c>
      <c r="C119" s="65" t="s">
        <v>2600</v>
      </c>
      <c r="D119" s="66">
        <v>4.4</v>
      </c>
      <c r="E119" s="67" t="s">
        <v>136</v>
      </c>
      <c r="F119" s="68">
        <v>30.4</v>
      </c>
      <c r="G119" s="65"/>
      <c r="H119" s="69"/>
      <c r="I119" s="70"/>
      <c r="J119" s="70"/>
      <c r="K119" s="34" t="s">
        <v>65</v>
      </c>
      <c r="L119" s="77">
        <v>119</v>
      </c>
      <c r="M119" s="77"/>
      <c r="N119" s="72"/>
      <c r="O119" s="79" t="s">
        <v>277</v>
      </c>
      <c r="P119" s="81">
        <v>43755.79310185185</v>
      </c>
      <c r="Q119" s="79" t="s">
        <v>311</v>
      </c>
      <c r="R119" s="79"/>
      <c r="S119" s="79"/>
      <c r="T119" s="79" t="s">
        <v>238</v>
      </c>
      <c r="U119" s="79"/>
      <c r="V119" s="82" t="s">
        <v>625</v>
      </c>
      <c r="W119" s="81">
        <v>43755.79310185185</v>
      </c>
      <c r="X119" s="82" t="s">
        <v>686</v>
      </c>
      <c r="Y119" s="79"/>
      <c r="Z119" s="79"/>
      <c r="AA119" s="85" t="s">
        <v>918</v>
      </c>
      <c r="AB119" s="85" t="s">
        <v>1109</v>
      </c>
      <c r="AC119" s="79" t="b">
        <v>0</v>
      </c>
      <c r="AD119" s="79">
        <v>1</v>
      </c>
      <c r="AE119" s="85" t="s">
        <v>1121</v>
      </c>
      <c r="AF119" s="79" t="b">
        <v>0</v>
      </c>
      <c r="AG119" s="79" t="s">
        <v>1129</v>
      </c>
      <c r="AH119" s="79"/>
      <c r="AI119" s="85" t="s">
        <v>1113</v>
      </c>
      <c r="AJ119" s="79" t="b">
        <v>0</v>
      </c>
      <c r="AK119" s="79">
        <v>0</v>
      </c>
      <c r="AL119" s="85" t="s">
        <v>1113</v>
      </c>
      <c r="AM119" s="79" t="s">
        <v>1136</v>
      </c>
      <c r="AN119" s="79" t="b">
        <v>0</v>
      </c>
      <c r="AO119" s="85" t="s">
        <v>1109</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218</v>
      </c>
      <c r="B120" s="64" t="s">
        <v>269</v>
      </c>
      <c r="C120" s="65" t="s">
        <v>2598</v>
      </c>
      <c r="D120" s="66">
        <v>3</v>
      </c>
      <c r="E120" s="67" t="s">
        <v>132</v>
      </c>
      <c r="F120" s="68">
        <v>35</v>
      </c>
      <c r="G120" s="65"/>
      <c r="H120" s="69"/>
      <c r="I120" s="70"/>
      <c r="J120" s="70"/>
      <c r="K120" s="34" t="s">
        <v>65</v>
      </c>
      <c r="L120" s="77">
        <v>120</v>
      </c>
      <c r="M120" s="77"/>
      <c r="N120" s="72"/>
      <c r="O120" s="79" t="s">
        <v>276</v>
      </c>
      <c r="P120" s="81">
        <v>43748.77994212963</v>
      </c>
      <c r="Q120" s="79" t="s">
        <v>312</v>
      </c>
      <c r="R120" s="82" t="s">
        <v>478</v>
      </c>
      <c r="S120" s="79" t="s">
        <v>506</v>
      </c>
      <c r="T120" s="79" t="s">
        <v>538</v>
      </c>
      <c r="U120" s="79"/>
      <c r="V120" s="82" t="s">
        <v>609</v>
      </c>
      <c r="W120" s="81">
        <v>43748.77994212963</v>
      </c>
      <c r="X120" s="82" t="s">
        <v>687</v>
      </c>
      <c r="Y120" s="79"/>
      <c r="Z120" s="79"/>
      <c r="AA120" s="85" t="s">
        <v>919</v>
      </c>
      <c r="AB120" s="79"/>
      <c r="AC120" s="79" t="b">
        <v>0</v>
      </c>
      <c r="AD120" s="79">
        <v>4</v>
      </c>
      <c r="AE120" s="85" t="s">
        <v>1113</v>
      </c>
      <c r="AF120" s="79" t="b">
        <v>0</v>
      </c>
      <c r="AG120" s="79" t="s">
        <v>1129</v>
      </c>
      <c r="AH120" s="79"/>
      <c r="AI120" s="85" t="s">
        <v>1113</v>
      </c>
      <c r="AJ120" s="79" t="b">
        <v>0</v>
      </c>
      <c r="AK120" s="79">
        <v>1</v>
      </c>
      <c r="AL120" s="85" t="s">
        <v>1113</v>
      </c>
      <c r="AM120" s="79" t="s">
        <v>1136</v>
      </c>
      <c r="AN120" s="79" t="b">
        <v>0</v>
      </c>
      <c r="AO120" s="85" t="s">
        <v>919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5</v>
      </c>
      <c r="BD120" s="48">
        <v>0</v>
      </c>
      <c r="BE120" s="49">
        <v>0</v>
      </c>
      <c r="BF120" s="48">
        <v>0</v>
      </c>
      <c r="BG120" s="49">
        <v>0</v>
      </c>
      <c r="BH120" s="48">
        <v>0</v>
      </c>
      <c r="BI120" s="49">
        <v>0</v>
      </c>
      <c r="BJ120" s="48">
        <v>37</v>
      </c>
      <c r="BK120" s="49">
        <v>100</v>
      </c>
      <c r="BL120" s="48">
        <v>37</v>
      </c>
    </row>
    <row r="121" spans="1:64" ht="15">
      <c r="A121" s="64" t="s">
        <v>221</v>
      </c>
      <c r="B121" s="64" t="s">
        <v>269</v>
      </c>
      <c r="C121" s="65" t="s">
        <v>2598</v>
      </c>
      <c r="D121" s="66">
        <v>3</v>
      </c>
      <c r="E121" s="67" t="s">
        <v>132</v>
      </c>
      <c r="F121" s="68">
        <v>35</v>
      </c>
      <c r="G121" s="65"/>
      <c r="H121" s="69"/>
      <c r="I121" s="70"/>
      <c r="J121" s="70"/>
      <c r="K121" s="34" t="s">
        <v>65</v>
      </c>
      <c r="L121" s="77">
        <v>121</v>
      </c>
      <c r="M121" s="77"/>
      <c r="N121" s="72"/>
      <c r="O121" s="79" t="s">
        <v>276</v>
      </c>
      <c r="P121" s="81">
        <v>43748.786157407405</v>
      </c>
      <c r="Q121" s="79" t="s">
        <v>313</v>
      </c>
      <c r="R121" s="79"/>
      <c r="S121" s="79"/>
      <c r="T121" s="79" t="s">
        <v>539</v>
      </c>
      <c r="U121" s="79"/>
      <c r="V121" s="82" t="s">
        <v>612</v>
      </c>
      <c r="W121" s="81">
        <v>43748.786157407405</v>
      </c>
      <c r="X121" s="82" t="s">
        <v>688</v>
      </c>
      <c r="Y121" s="79"/>
      <c r="Z121" s="79"/>
      <c r="AA121" s="85" t="s">
        <v>920</v>
      </c>
      <c r="AB121" s="79"/>
      <c r="AC121" s="79" t="b">
        <v>0</v>
      </c>
      <c r="AD121" s="79">
        <v>0</v>
      </c>
      <c r="AE121" s="85" t="s">
        <v>1113</v>
      </c>
      <c r="AF121" s="79" t="b">
        <v>0</v>
      </c>
      <c r="AG121" s="79" t="s">
        <v>1129</v>
      </c>
      <c r="AH121" s="79"/>
      <c r="AI121" s="85" t="s">
        <v>1113</v>
      </c>
      <c r="AJ121" s="79" t="b">
        <v>0</v>
      </c>
      <c r="AK121" s="79">
        <v>1</v>
      </c>
      <c r="AL121" s="85" t="s">
        <v>919</v>
      </c>
      <c r="AM121" s="79" t="s">
        <v>1137</v>
      </c>
      <c r="AN121" s="79" t="b">
        <v>0</v>
      </c>
      <c r="AO121" s="85" t="s">
        <v>919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19</v>
      </c>
      <c r="BK121" s="49">
        <v>100</v>
      </c>
      <c r="BL121" s="48">
        <v>19</v>
      </c>
    </row>
    <row r="122" spans="1:64" ht="15">
      <c r="A122" s="64" t="s">
        <v>235</v>
      </c>
      <c r="B122" s="64" t="s">
        <v>269</v>
      </c>
      <c r="C122" s="65" t="s">
        <v>2598</v>
      </c>
      <c r="D122" s="66">
        <v>3</v>
      </c>
      <c r="E122" s="67" t="s">
        <v>132</v>
      </c>
      <c r="F122" s="68">
        <v>35</v>
      </c>
      <c r="G122" s="65"/>
      <c r="H122" s="69"/>
      <c r="I122" s="70"/>
      <c r="J122" s="70"/>
      <c r="K122" s="34" t="s">
        <v>65</v>
      </c>
      <c r="L122" s="77">
        <v>122</v>
      </c>
      <c r="M122" s="77"/>
      <c r="N122" s="72"/>
      <c r="O122" s="79" t="s">
        <v>276</v>
      </c>
      <c r="P122" s="81">
        <v>43748.78099537037</v>
      </c>
      <c r="Q122" s="79" t="s">
        <v>314</v>
      </c>
      <c r="R122" s="79"/>
      <c r="S122" s="79"/>
      <c r="T122" s="79" t="s">
        <v>238</v>
      </c>
      <c r="U122" s="79"/>
      <c r="V122" s="82" t="s">
        <v>626</v>
      </c>
      <c r="W122" s="81">
        <v>43748.78099537037</v>
      </c>
      <c r="X122" s="82" t="s">
        <v>689</v>
      </c>
      <c r="Y122" s="79"/>
      <c r="Z122" s="79"/>
      <c r="AA122" s="85" t="s">
        <v>921</v>
      </c>
      <c r="AB122" s="85" t="s">
        <v>919</v>
      </c>
      <c r="AC122" s="79" t="b">
        <v>0</v>
      </c>
      <c r="AD122" s="79">
        <v>1</v>
      </c>
      <c r="AE122" s="85" t="s">
        <v>1123</v>
      </c>
      <c r="AF122" s="79" t="b">
        <v>0</v>
      </c>
      <c r="AG122" s="79" t="s">
        <v>1129</v>
      </c>
      <c r="AH122" s="79"/>
      <c r="AI122" s="85" t="s">
        <v>1113</v>
      </c>
      <c r="AJ122" s="79" t="b">
        <v>0</v>
      </c>
      <c r="AK122" s="79">
        <v>0</v>
      </c>
      <c r="AL122" s="85" t="s">
        <v>1113</v>
      </c>
      <c r="AM122" s="79" t="s">
        <v>1135</v>
      </c>
      <c r="AN122" s="79" t="b">
        <v>0</v>
      </c>
      <c r="AO122" s="85" t="s">
        <v>919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5</v>
      </c>
      <c r="BD122" s="48">
        <v>2</v>
      </c>
      <c r="BE122" s="49">
        <v>16.666666666666668</v>
      </c>
      <c r="BF122" s="48">
        <v>0</v>
      </c>
      <c r="BG122" s="49">
        <v>0</v>
      </c>
      <c r="BH122" s="48">
        <v>0</v>
      </c>
      <c r="BI122" s="49">
        <v>0</v>
      </c>
      <c r="BJ122" s="48">
        <v>10</v>
      </c>
      <c r="BK122" s="49">
        <v>83.33333333333333</v>
      </c>
      <c r="BL122" s="48">
        <v>12</v>
      </c>
    </row>
    <row r="123" spans="1:64" ht="15">
      <c r="A123" s="64" t="s">
        <v>218</v>
      </c>
      <c r="B123" s="64" t="s">
        <v>218</v>
      </c>
      <c r="C123" s="65" t="s">
        <v>2602</v>
      </c>
      <c r="D123" s="66">
        <v>7.2</v>
      </c>
      <c r="E123" s="67" t="s">
        <v>136</v>
      </c>
      <c r="F123" s="68">
        <v>21.2</v>
      </c>
      <c r="G123" s="65"/>
      <c r="H123" s="69"/>
      <c r="I123" s="70"/>
      <c r="J123" s="70"/>
      <c r="K123" s="34" t="s">
        <v>65</v>
      </c>
      <c r="L123" s="77">
        <v>123</v>
      </c>
      <c r="M123" s="77"/>
      <c r="N123" s="72"/>
      <c r="O123" s="79" t="s">
        <v>176</v>
      </c>
      <c r="P123" s="81">
        <v>43747.47547453704</v>
      </c>
      <c r="Q123" s="79" t="s">
        <v>315</v>
      </c>
      <c r="R123" s="82" t="s">
        <v>479</v>
      </c>
      <c r="S123" s="79" t="s">
        <v>500</v>
      </c>
      <c r="T123" s="79" t="s">
        <v>540</v>
      </c>
      <c r="U123" s="79"/>
      <c r="V123" s="82" t="s">
        <v>609</v>
      </c>
      <c r="W123" s="81">
        <v>43747.47547453704</v>
      </c>
      <c r="X123" s="82" t="s">
        <v>690</v>
      </c>
      <c r="Y123" s="79"/>
      <c r="Z123" s="79"/>
      <c r="AA123" s="85" t="s">
        <v>922</v>
      </c>
      <c r="AB123" s="79"/>
      <c r="AC123" s="79" t="b">
        <v>0</v>
      </c>
      <c r="AD123" s="79">
        <v>0</v>
      </c>
      <c r="AE123" s="85" t="s">
        <v>1113</v>
      </c>
      <c r="AF123" s="79" t="b">
        <v>0</v>
      </c>
      <c r="AG123" s="79" t="s">
        <v>1129</v>
      </c>
      <c r="AH123" s="79"/>
      <c r="AI123" s="85" t="s">
        <v>1113</v>
      </c>
      <c r="AJ123" s="79" t="b">
        <v>0</v>
      </c>
      <c r="AK123" s="79">
        <v>0</v>
      </c>
      <c r="AL123" s="85" t="s">
        <v>1113</v>
      </c>
      <c r="AM123" s="79" t="s">
        <v>1136</v>
      </c>
      <c r="AN123" s="79" t="b">
        <v>0</v>
      </c>
      <c r="AO123" s="85" t="s">
        <v>922</v>
      </c>
      <c r="AP123" s="79" t="s">
        <v>176</v>
      </c>
      <c r="AQ123" s="79">
        <v>0</v>
      </c>
      <c r="AR123" s="79">
        <v>0</v>
      </c>
      <c r="AS123" s="79"/>
      <c r="AT123" s="79"/>
      <c r="AU123" s="79"/>
      <c r="AV123" s="79"/>
      <c r="AW123" s="79"/>
      <c r="AX123" s="79"/>
      <c r="AY123" s="79"/>
      <c r="AZ123" s="79"/>
      <c r="BA123">
        <v>7</v>
      </c>
      <c r="BB123" s="78" t="str">
        <f>REPLACE(INDEX(GroupVertices[Group],MATCH(Edges[[#This Row],[Vertex 1]],GroupVertices[Vertex],0)),1,1,"")</f>
        <v>1</v>
      </c>
      <c r="BC123" s="78" t="str">
        <f>REPLACE(INDEX(GroupVertices[Group],MATCH(Edges[[#This Row],[Vertex 2]],GroupVertices[Vertex],0)),1,1,"")</f>
        <v>1</v>
      </c>
      <c r="BD123" s="48">
        <v>2</v>
      </c>
      <c r="BE123" s="49">
        <v>11.11111111111111</v>
      </c>
      <c r="BF123" s="48">
        <v>0</v>
      </c>
      <c r="BG123" s="49">
        <v>0</v>
      </c>
      <c r="BH123" s="48">
        <v>0</v>
      </c>
      <c r="BI123" s="49">
        <v>0</v>
      </c>
      <c r="BJ123" s="48">
        <v>16</v>
      </c>
      <c r="BK123" s="49">
        <v>88.88888888888889</v>
      </c>
      <c r="BL123" s="48">
        <v>18</v>
      </c>
    </row>
    <row r="124" spans="1:64" ht="15">
      <c r="A124" s="64" t="s">
        <v>218</v>
      </c>
      <c r="B124" s="64" t="s">
        <v>235</v>
      </c>
      <c r="C124" s="65" t="s">
        <v>2598</v>
      </c>
      <c r="D124" s="66">
        <v>3</v>
      </c>
      <c r="E124" s="67" t="s">
        <v>132</v>
      </c>
      <c r="F124" s="68">
        <v>35</v>
      </c>
      <c r="G124" s="65"/>
      <c r="H124" s="69"/>
      <c r="I124" s="70"/>
      <c r="J124" s="70"/>
      <c r="K124" s="34" t="s">
        <v>66</v>
      </c>
      <c r="L124" s="77">
        <v>124</v>
      </c>
      <c r="M124" s="77"/>
      <c r="N124" s="72"/>
      <c r="O124" s="79" t="s">
        <v>276</v>
      </c>
      <c r="P124" s="81">
        <v>43748.77994212963</v>
      </c>
      <c r="Q124" s="79" t="s">
        <v>312</v>
      </c>
      <c r="R124" s="82" t="s">
        <v>478</v>
      </c>
      <c r="S124" s="79" t="s">
        <v>506</v>
      </c>
      <c r="T124" s="79" t="s">
        <v>538</v>
      </c>
      <c r="U124" s="79"/>
      <c r="V124" s="82" t="s">
        <v>609</v>
      </c>
      <c r="W124" s="81">
        <v>43748.77994212963</v>
      </c>
      <c r="X124" s="82" t="s">
        <v>687</v>
      </c>
      <c r="Y124" s="79"/>
      <c r="Z124" s="79"/>
      <c r="AA124" s="85" t="s">
        <v>919</v>
      </c>
      <c r="AB124" s="79"/>
      <c r="AC124" s="79" t="b">
        <v>0</v>
      </c>
      <c r="AD124" s="79">
        <v>4</v>
      </c>
      <c r="AE124" s="85" t="s">
        <v>1113</v>
      </c>
      <c r="AF124" s="79" t="b">
        <v>0</v>
      </c>
      <c r="AG124" s="79" t="s">
        <v>1129</v>
      </c>
      <c r="AH124" s="79"/>
      <c r="AI124" s="85" t="s">
        <v>1113</v>
      </c>
      <c r="AJ124" s="79" t="b">
        <v>0</v>
      </c>
      <c r="AK124" s="79">
        <v>1</v>
      </c>
      <c r="AL124" s="85" t="s">
        <v>1113</v>
      </c>
      <c r="AM124" s="79" t="s">
        <v>1136</v>
      </c>
      <c r="AN124" s="79" t="b">
        <v>0</v>
      </c>
      <c r="AO124" s="85" t="s">
        <v>919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2</v>
      </c>
      <c r="BD124" s="48"/>
      <c r="BE124" s="49"/>
      <c r="BF124" s="48"/>
      <c r="BG124" s="49"/>
      <c r="BH124" s="48"/>
      <c r="BI124" s="49"/>
      <c r="BJ124" s="48"/>
      <c r="BK124" s="49"/>
      <c r="BL124" s="48"/>
    </row>
    <row r="125" spans="1:64" ht="15">
      <c r="A125" s="64" t="s">
        <v>218</v>
      </c>
      <c r="B125" s="64" t="s">
        <v>218</v>
      </c>
      <c r="C125" s="65" t="s">
        <v>2602</v>
      </c>
      <c r="D125" s="66">
        <v>7.2</v>
      </c>
      <c r="E125" s="67" t="s">
        <v>136</v>
      </c>
      <c r="F125" s="68">
        <v>21.2</v>
      </c>
      <c r="G125" s="65"/>
      <c r="H125" s="69"/>
      <c r="I125" s="70"/>
      <c r="J125" s="70"/>
      <c r="K125" s="34" t="s">
        <v>65</v>
      </c>
      <c r="L125" s="77">
        <v>125</v>
      </c>
      <c r="M125" s="77"/>
      <c r="N125" s="72"/>
      <c r="O125" s="79" t="s">
        <v>176</v>
      </c>
      <c r="P125" s="81">
        <v>43748.78204861111</v>
      </c>
      <c r="Q125" s="79" t="s">
        <v>316</v>
      </c>
      <c r="R125" s="79"/>
      <c r="S125" s="79"/>
      <c r="T125" s="79" t="s">
        <v>541</v>
      </c>
      <c r="U125" s="79"/>
      <c r="V125" s="82" t="s">
        <v>609</v>
      </c>
      <c r="W125" s="81">
        <v>43748.78204861111</v>
      </c>
      <c r="X125" s="82" t="s">
        <v>691</v>
      </c>
      <c r="Y125" s="79"/>
      <c r="Z125" s="79"/>
      <c r="AA125" s="85" t="s">
        <v>923</v>
      </c>
      <c r="AB125" s="79"/>
      <c r="AC125" s="79" t="b">
        <v>0</v>
      </c>
      <c r="AD125" s="79">
        <v>2</v>
      </c>
      <c r="AE125" s="85" t="s">
        <v>1113</v>
      </c>
      <c r="AF125" s="79" t="b">
        <v>0</v>
      </c>
      <c r="AG125" s="79" t="s">
        <v>1129</v>
      </c>
      <c r="AH125" s="79"/>
      <c r="AI125" s="85" t="s">
        <v>1113</v>
      </c>
      <c r="AJ125" s="79" t="b">
        <v>0</v>
      </c>
      <c r="AK125" s="79">
        <v>0</v>
      </c>
      <c r="AL125" s="85" t="s">
        <v>1113</v>
      </c>
      <c r="AM125" s="79" t="s">
        <v>1136</v>
      </c>
      <c r="AN125" s="79" t="b">
        <v>0</v>
      </c>
      <c r="AO125" s="85" t="s">
        <v>923</v>
      </c>
      <c r="AP125" s="79" t="s">
        <v>176</v>
      </c>
      <c r="AQ125" s="79">
        <v>0</v>
      </c>
      <c r="AR125" s="79">
        <v>0</v>
      </c>
      <c r="AS125" s="79"/>
      <c r="AT125" s="79"/>
      <c r="AU125" s="79"/>
      <c r="AV125" s="79"/>
      <c r="AW125" s="79"/>
      <c r="AX125" s="79"/>
      <c r="AY125" s="79"/>
      <c r="AZ125" s="79"/>
      <c r="BA125">
        <v>7</v>
      </c>
      <c r="BB125" s="78" t="str">
        <f>REPLACE(INDEX(GroupVertices[Group],MATCH(Edges[[#This Row],[Vertex 1]],GroupVertices[Vertex],0)),1,1,"")</f>
        <v>1</v>
      </c>
      <c r="BC125" s="78" t="str">
        <f>REPLACE(INDEX(GroupVertices[Group],MATCH(Edges[[#This Row],[Vertex 2]],GroupVertices[Vertex],0)),1,1,"")</f>
        <v>1</v>
      </c>
      <c r="BD125" s="48">
        <v>2</v>
      </c>
      <c r="BE125" s="49">
        <v>5.2631578947368425</v>
      </c>
      <c r="BF125" s="48">
        <v>0</v>
      </c>
      <c r="BG125" s="49">
        <v>0</v>
      </c>
      <c r="BH125" s="48">
        <v>0</v>
      </c>
      <c r="BI125" s="49">
        <v>0</v>
      </c>
      <c r="BJ125" s="48">
        <v>36</v>
      </c>
      <c r="BK125" s="49">
        <v>94.73684210526316</v>
      </c>
      <c r="BL125" s="48">
        <v>38</v>
      </c>
    </row>
    <row r="126" spans="1:64" ht="15">
      <c r="A126" s="64" t="s">
        <v>218</v>
      </c>
      <c r="B126" s="64" t="s">
        <v>218</v>
      </c>
      <c r="C126" s="65" t="s">
        <v>2602</v>
      </c>
      <c r="D126" s="66">
        <v>7.2</v>
      </c>
      <c r="E126" s="67" t="s">
        <v>136</v>
      </c>
      <c r="F126" s="68">
        <v>21.2</v>
      </c>
      <c r="G126" s="65"/>
      <c r="H126" s="69"/>
      <c r="I126" s="70"/>
      <c r="J126" s="70"/>
      <c r="K126" s="34" t="s">
        <v>65</v>
      </c>
      <c r="L126" s="77">
        <v>126</v>
      </c>
      <c r="M126" s="77"/>
      <c r="N126" s="72"/>
      <c r="O126" s="79" t="s">
        <v>176</v>
      </c>
      <c r="P126" s="81">
        <v>43748.78350694444</v>
      </c>
      <c r="Q126" s="79" t="s">
        <v>317</v>
      </c>
      <c r="R126" s="79"/>
      <c r="S126" s="79"/>
      <c r="T126" s="79" t="s">
        <v>542</v>
      </c>
      <c r="U126" s="79"/>
      <c r="V126" s="82" t="s">
        <v>609</v>
      </c>
      <c r="W126" s="81">
        <v>43748.78350694444</v>
      </c>
      <c r="X126" s="82" t="s">
        <v>692</v>
      </c>
      <c r="Y126" s="79"/>
      <c r="Z126" s="79"/>
      <c r="AA126" s="85" t="s">
        <v>924</v>
      </c>
      <c r="AB126" s="79"/>
      <c r="AC126" s="79" t="b">
        <v>0</v>
      </c>
      <c r="AD126" s="79">
        <v>0</v>
      </c>
      <c r="AE126" s="85" t="s">
        <v>1113</v>
      </c>
      <c r="AF126" s="79" t="b">
        <v>0</v>
      </c>
      <c r="AG126" s="79" t="s">
        <v>1129</v>
      </c>
      <c r="AH126" s="79"/>
      <c r="AI126" s="85" t="s">
        <v>1113</v>
      </c>
      <c r="AJ126" s="79" t="b">
        <v>0</v>
      </c>
      <c r="AK126" s="79">
        <v>0</v>
      </c>
      <c r="AL126" s="85" t="s">
        <v>1113</v>
      </c>
      <c r="AM126" s="79" t="s">
        <v>1136</v>
      </c>
      <c r="AN126" s="79" t="b">
        <v>0</v>
      </c>
      <c r="AO126" s="85" t="s">
        <v>924</v>
      </c>
      <c r="AP126" s="79" t="s">
        <v>176</v>
      </c>
      <c r="AQ126" s="79">
        <v>0</v>
      </c>
      <c r="AR126" s="79">
        <v>0</v>
      </c>
      <c r="AS126" s="79"/>
      <c r="AT126" s="79"/>
      <c r="AU126" s="79"/>
      <c r="AV126" s="79"/>
      <c r="AW126" s="79"/>
      <c r="AX126" s="79"/>
      <c r="AY126" s="79"/>
      <c r="AZ126" s="79"/>
      <c r="BA126">
        <v>7</v>
      </c>
      <c r="BB126" s="78" t="str">
        <f>REPLACE(INDEX(GroupVertices[Group],MATCH(Edges[[#This Row],[Vertex 1]],GroupVertices[Vertex],0)),1,1,"")</f>
        <v>1</v>
      </c>
      <c r="BC126" s="78" t="str">
        <f>REPLACE(INDEX(GroupVertices[Group],MATCH(Edges[[#This Row],[Vertex 2]],GroupVertices[Vertex],0)),1,1,"")</f>
        <v>1</v>
      </c>
      <c r="BD126" s="48">
        <v>0</v>
      </c>
      <c r="BE126" s="49">
        <v>0</v>
      </c>
      <c r="BF126" s="48">
        <v>2</v>
      </c>
      <c r="BG126" s="49">
        <v>6.451612903225806</v>
      </c>
      <c r="BH126" s="48">
        <v>0</v>
      </c>
      <c r="BI126" s="49">
        <v>0</v>
      </c>
      <c r="BJ126" s="48">
        <v>29</v>
      </c>
      <c r="BK126" s="49">
        <v>93.54838709677419</v>
      </c>
      <c r="BL126" s="48">
        <v>31</v>
      </c>
    </row>
    <row r="127" spans="1:64" ht="15">
      <c r="A127" s="64" t="s">
        <v>218</v>
      </c>
      <c r="B127" s="64" t="s">
        <v>218</v>
      </c>
      <c r="C127" s="65" t="s">
        <v>2602</v>
      </c>
      <c r="D127" s="66">
        <v>7.2</v>
      </c>
      <c r="E127" s="67" t="s">
        <v>136</v>
      </c>
      <c r="F127" s="68">
        <v>21.2</v>
      </c>
      <c r="G127" s="65"/>
      <c r="H127" s="69"/>
      <c r="I127" s="70"/>
      <c r="J127" s="70"/>
      <c r="K127" s="34" t="s">
        <v>65</v>
      </c>
      <c r="L127" s="77">
        <v>127</v>
      </c>
      <c r="M127" s="77"/>
      <c r="N127" s="72"/>
      <c r="O127" s="79" t="s">
        <v>176</v>
      </c>
      <c r="P127" s="81">
        <v>43748.78488425926</v>
      </c>
      <c r="Q127" s="79" t="s">
        <v>318</v>
      </c>
      <c r="R127" s="79"/>
      <c r="S127" s="79"/>
      <c r="T127" s="79" t="s">
        <v>238</v>
      </c>
      <c r="U127" s="79"/>
      <c r="V127" s="82" t="s">
        <v>609</v>
      </c>
      <c r="W127" s="81">
        <v>43748.78488425926</v>
      </c>
      <c r="X127" s="82" t="s">
        <v>693</v>
      </c>
      <c r="Y127" s="79"/>
      <c r="Z127" s="79"/>
      <c r="AA127" s="85" t="s">
        <v>925</v>
      </c>
      <c r="AB127" s="79"/>
      <c r="AC127" s="79" t="b">
        <v>0</v>
      </c>
      <c r="AD127" s="79">
        <v>0</v>
      </c>
      <c r="AE127" s="85" t="s">
        <v>1113</v>
      </c>
      <c r="AF127" s="79" t="b">
        <v>0</v>
      </c>
      <c r="AG127" s="79" t="s">
        <v>1129</v>
      </c>
      <c r="AH127" s="79"/>
      <c r="AI127" s="85" t="s">
        <v>1113</v>
      </c>
      <c r="AJ127" s="79" t="b">
        <v>0</v>
      </c>
      <c r="AK127" s="79">
        <v>0</v>
      </c>
      <c r="AL127" s="85" t="s">
        <v>1113</v>
      </c>
      <c r="AM127" s="79" t="s">
        <v>1136</v>
      </c>
      <c r="AN127" s="79" t="b">
        <v>0</v>
      </c>
      <c r="AO127" s="85" t="s">
        <v>925</v>
      </c>
      <c r="AP127" s="79" t="s">
        <v>176</v>
      </c>
      <c r="AQ127" s="79">
        <v>0</v>
      </c>
      <c r="AR127" s="79">
        <v>0</v>
      </c>
      <c r="AS127" s="79"/>
      <c r="AT127" s="79"/>
      <c r="AU127" s="79"/>
      <c r="AV127" s="79"/>
      <c r="AW127" s="79"/>
      <c r="AX127" s="79"/>
      <c r="AY127" s="79"/>
      <c r="AZ127" s="79"/>
      <c r="BA127">
        <v>7</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29</v>
      </c>
      <c r="BK127" s="49">
        <v>100</v>
      </c>
      <c r="BL127" s="48">
        <v>29</v>
      </c>
    </row>
    <row r="128" spans="1:64" ht="15">
      <c r="A128" s="64" t="s">
        <v>218</v>
      </c>
      <c r="B128" s="64" t="s">
        <v>218</v>
      </c>
      <c r="C128" s="65" t="s">
        <v>2602</v>
      </c>
      <c r="D128" s="66">
        <v>7.2</v>
      </c>
      <c r="E128" s="67" t="s">
        <v>136</v>
      </c>
      <c r="F128" s="68">
        <v>21.2</v>
      </c>
      <c r="G128" s="65"/>
      <c r="H128" s="69"/>
      <c r="I128" s="70"/>
      <c r="J128" s="70"/>
      <c r="K128" s="34" t="s">
        <v>65</v>
      </c>
      <c r="L128" s="77">
        <v>128</v>
      </c>
      <c r="M128" s="77"/>
      <c r="N128" s="72"/>
      <c r="O128" s="79" t="s">
        <v>176</v>
      </c>
      <c r="P128" s="81">
        <v>43748.78803240741</v>
      </c>
      <c r="Q128" s="79" t="s">
        <v>319</v>
      </c>
      <c r="R128" s="79"/>
      <c r="S128" s="79"/>
      <c r="T128" s="79" t="s">
        <v>541</v>
      </c>
      <c r="U128" s="79"/>
      <c r="V128" s="82" t="s">
        <v>609</v>
      </c>
      <c r="W128" s="81">
        <v>43748.78803240741</v>
      </c>
      <c r="X128" s="82" t="s">
        <v>694</v>
      </c>
      <c r="Y128" s="79"/>
      <c r="Z128" s="79"/>
      <c r="AA128" s="85" t="s">
        <v>926</v>
      </c>
      <c r="AB128" s="79"/>
      <c r="AC128" s="79" t="b">
        <v>0</v>
      </c>
      <c r="AD128" s="79">
        <v>0</v>
      </c>
      <c r="AE128" s="85" t="s">
        <v>1113</v>
      </c>
      <c r="AF128" s="79" t="b">
        <v>0</v>
      </c>
      <c r="AG128" s="79" t="s">
        <v>1129</v>
      </c>
      <c r="AH128" s="79"/>
      <c r="AI128" s="85" t="s">
        <v>1113</v>
      </c>
      <c r="AJ128" s="79" t="b">
        <v>0</v>
      </c>
      <c r="AK128" s="79">
        <v>0</v>
      </c>
      <c r="AL128" s="85" t="s">
        <v>1113</v>
      </c>
      <c r="AM128" s="79" t="s">
        <v>1136</v>
      </c>
      <c r="AN128" s="79" t="b">
        <v>0</v>
      </c>
      <c r="AO128" s="85" t="s">
        <v>926</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40</v>
      </c>
      <c r="BK128" s="49">
        <v>100</v>
      </c>
      <c r="BL128" s="48">
        <v>40</v>
      </c>
    </row>
    <row r="129" spans="1:64" ht="15">
      <c r="A129" s="64" t="s">
        <v>218</v>
      </c>
      <c r="B129" s="64" t="s">
        <v>218</v>
      </c>
      <c r="C129" s="65" t="s">
        <v>2602</v>
      </c>
      <c r="D129" s="66">
        <v>7.2</v>
      </c>
      <c r="E129" s="67" t="s">
        <v>136</v>
      </c>
      <c r="F129" s="68">
        <v>21.2</v>
      </c>
      <c r="G129" s="65"/>
      <c r="H129" s="69"/>
      <c r="I129" s="70"/>
      <c r="J129" s="70"/>
      <c r="K129" s="34" t="s">
        <v>65</v>
      </c>
      <c r="L129" s="77">
        <v>129</v>
      </c>
      <c r="M129" s="77"/>
      <c r="N129" s="72"/>
      <c r="O129" s="79" t="s">
        <v>176</v>
      </c>
      <c r="P129" s="81">
        <v>43748.78979166667</v>
      </c>
      <c r="Q129" s="79" t="s">
        <v>320</v>
      </c>
      <c r="R129" s="79"/>
      <c r="S129" s="79"/>
      <c r="T129" s="79" t="s">
        <v>543</v>
      </c>
      <c r="U129" s="79"/>
      <c r="V129" s="82" t="s">
        <v>609</v>
      </c>
      <c r="W129" s="81">
        <v>43748.78979166667</v>
      </c>
      <c r="X129" s="82" t="s">
        <v>695</v>
      </c>
      <c r="Y129" s="79"/>
      <c r="Z129" s="79"/>
      <c r="AA129" s="85" t="s">
        <v>927</v>
      </c>
      <c r="AB129" s="79"/>
      <c r="AC129" s="79" t="b">
        <v>0</v>
      </c>
      <c r="AD129" s="79">
        <v>0</v>
      </c>
      <c r="AE129" s="85" t="s">
        <v>1113</v>
      </c>
      <c r="AF129" s="79" t="b">
        <v>0</v>
      </c>
      <c r="AG129" s="79" t="s">
        <v>1129</v>
      </c>
      <c r="AH129" s="79"/>
      <c r="AI129" s="85" t="s">
        <v>1113</v>
      </c>
      <c r="AJ129" s="79" t="b">
        <v>0</v>
      </c>
      <c r="AK129" s="79">
        <v>0</v>
      </c>
      <c r="AL129" s="85" t="s">
        <v>1113</v>
      </c>
      <c r="AM129" s="79" t="s">
        <v>1136</v>
      </c>
      <c r="AN129" s="79" t="b">
        <v>0</v>
      </c>
      <c r="AO129" s="85" t="s">
        <v>927</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1</v>
      </c>
      <c r="BC129" s="78" t="str">
        <f>REPLACE(INDEX(GroupVertices[Group],MATCH(Edges[[#This Row],[Vertex 2]],GroupVertices[Vertex],0)),1,1,"")</f>
        <v>1</v>
      </c>
      <c r="BD129" s="48">
        <v>2</v>
      </c>
      <c r="BE129" s="49">
        <v>9.523809523809524</v>
      </c>
      <c r="BF129" s="48">
        <v>1</v>
      </c>
      <c r="BG129" s="49">
        <v>4.761904761904762</v>
      </c>
      <c r="BH129" s="48">
        <v>0</v>
      </c>
      <c r="BI129" s="49">
        <v>0</v>
      </c>
      <c r="BJ129" s="48">
        <v>18</v>
      </c>
      <c r="BK129" s="49">
        <v>85.71428571428571</v>
      </c>
      <c r="BL129" s="48">
        <v>21</v>
      </c>
    </row>
    <row r="130" spans="1:64" ht="15">
      <c r="A130" s="64" t="s">
        <v>218</v>
      </c>
      <c r="B130" s="64" t="s">
        <v>218</v>
      </c>
      <c r="C130" s="65" t="s">
        <v>2602</v>
      </c>
      <c r="D130" s="66">
        <v>7.2</v>
      </c>
      <c r="E130" s="67" t="s">
        <v>136</v>
      </c>
      <c r="F130" s="68">
        <v>21.2</v>
      </c>
      <c r="G130" s="65"/>
      <c r="H130" s="69"/>
      <c r="I130" s="70"/>
      <c r="J130" s="70"/>
      <c r="K130" s="34" t="s">
        <v>65</v>
      </c>
      <c r="L130" s="77">
        <v>130</v>
      </c>
      <c r="M130" s="77"/>
      <c r="N130" s="72"/>
      <c r="O130" s="79" t="s">
        <v>176</v>
      </c>
      <c r="P130" s="81">
        <v>43748.79269675926</v>
      </c>
      <c r="Q130" s="79" t="s">
        <v>321</v>
      </c>
      <c r="R130" s="82" t="s">
        <v>480</v>
      </c>
      <c r="S130" s="79" t="s">
        <v>507</v>
      </c>
      <c r="T130" s="79" t="s">
        <v>238</v>
      </c>
      <c r="U130" s="79"/>
      <c r="V130" s="82" t="s">
        <v>609</v>
      </c>
      <c r="W130" s="81">
        <v>43748.79269675926</v>
      </c>
      <c r="X130" s="82" t="s">
        <v>696</v>
      </c>
      <c r="Y130" s="79"/>
      <c r="Z130" s="79"/>
      <c r="AA130" s="85" t="s">
        <v>928</v>
      </c>
      <c r="AB130" s="79"/>
      <c r="AC130" s="79" t="b">
        <v>0</v>
      </c>
      <c r="AD130" s="79">
        <v>0</v>
      </c>
      <c r="AE130" s="85" t="s">
        <v>1113</v>
      </c>
      <c r="AF130" s="79" t="b">
        <v>0</v>
      </c>
      <c r="AG130" s="79" t="s">
        <v>1129</v>
      </c>
      <c r="AH130" s="79"/>
      <c r="AI130" s="85" t="s">
        <v>1113</v>
      </c>
      <c r="AJ130" s="79" t="b">
        <v>0</v>
      </c>
      <c r="AK130" s="79">
        <v>0</v>
      </c>
      <c r="AL130" s="85" t="s">
        <v>1113</v>
      </c>
      <c r="AM130" s="79" t="s">
        <v>1136</v>
      </c>
      <c r="AN130" s="79" t="b">
        <v>0</v>
      </c>
      <c r="AO130" s="85" t="s">
        <v>928</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1</v>
      </c>
      <c r="BC130" s="78" t="str">
        <f>REPLACE(INDEX(GroupVertices[Group],MATCH(Edges[[#This Row],[Vertex 2]],GroupVertices[Vertex],0)),1,1,"")</f>
        <v>1</v>
      </c>
      <c r="BD130" s="48">
        <v>1</v>
      </c>
      <c r="BE130" s="49">
        <v>4.761904761904762</v>
      </c>
      <c r="BF130" s="48">
        <v>0</v>
      </c>
      <c r="BG130" s="49">
        <v>0</v>
      </c>
      <c r="BH130" s="48">
        <v>0</v>
      </c>
      <c r="BI130" s="49">
        <v>0</v>
      </c>
      <c r="BJ130" s="48">
        <v>20</v>
      </c>
      <c r="BK130" s="49">
        <v>95.23809523809524</v>
      </c>
      <c r="BL130" s="48">
        <v>21</v>
      </c>
    </row>
    <row r="131" spans="1:64" ht="15">
      <c r="A131" s="64" t="s">
        <v>218</v>
      </c>
      <c r="B131" s="64" t="s">
        <v>270</v>
      </c>
      <c r="C131" s="65" t="s">
        <v>2599</v>
      </c>
      <c r="D131" s="66">
        <v>3.7</v>
      </c>
      <c r="E131" s="67" t="s">
        <v>136</v>
      </c>
      <c r="F131" s="68">
        <v>32.7</v>
      </c>
      <c r="G131" s="65"/>
      <c r="H131" s="69"/>
      <c r="I131" s="70"/>
      <c r="J131" s="70"/>
      <c r="K131" s="34" t="s">
        <v>65</v>
      </c>
      <c r="L131" s="77">
        <v>131</v>
      </c>
      <c r="M131" s="77"/>
      <c r="N131" s="72"/>
      <c r="O131" s="79" t="s">
        <v>276</v>
      </c>
      <c r="P131" s="81">
        <v>43748.79347222222</v>
      </c>
      <c r="Q131" s="79" t="s">
        <v>322</v>
      </c>
      <c r="R131" s="79"/>
      <c r="S131" s="79"/>
      <c r="T131" s="79" t="s">
        <v>238</v>
      </c>
      <c r="U131" s="79"/>
      <c r="V131" s="82" t="s">
        <v>609</v>
      </c>
      <c r="W131" s="81">
        <v>43748.79347222222</v>
      </c>
      <c r="X131" s="82" t="s">
        <v>697</v>
      </c>
      <c r="Y131" s="79"/>
      <c r="Z131" s="79"/>
      <c r="AA131" s="85" t="s">
        <v>929</v>
      </c>
      <c r="AB131" s="79"/>
      <c r="AC131" s="79" t="b">
        <v>0</v>
      </c>
      <c r="AD131" s="79">
        <v>1</v>
      </c>
      <c r="AE131" s="85" t="s">
        <v>1113</v>
      </c>
      <c r="AF131" s="79" t="b">
        <v>0</v>
      </c>
      <c r="AG131" s="79" t="s">
        <v>1129</v>
      </c>
      <c r="AH131" s="79"/>
      <c r="AI131" s="85" t="s">
        <v>1113</v>
      </c>
      <c r="AJ131" s="79" t="b">
        <v>0</v>
      </c>
      <c r="AK131" s="79">
        <v>1</v>
      </c>
      <c r="AL131" s="85" t="s">
        <v>1113</v>
      </c>
      <c r="AM131" s="79" t="s">
        <v>1136</v>
      </c>
      <c r="AN131" s="79" t="b">
        <v>0</v>
      </c>
      <c r="AO131" s="85" t="s">
        <v>929</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4</v>
      </c>
      <c r="BD131" s="48">
        <v>1</v>
      </c>
      <c r="BE131" s="49">
        <v>4</v>
      </c>
      <c r="BF131" s="48">
        <v>0</v>
      </c>
      <c r="BG131" s="49">
        <v>0</v>
      </c>
      <c r="BH131" s="48">
        <v>0</v>
      </c>
      <c r="BI131" s="49">
        <v>0</v>
      </c>
      <c r="BJ131" s="48">
        <v>24</v>
      </c>
      <c r="BK131" s="49">
        <v>96</v>
      </c>
      <c r="BL131" s="48">
        <v>25</v>
      </c>
    </row>
    <row r="132" spans="1:64" ht="15">
      <c r="A132" s="64" t="s">
        <v>218</v>
      </c>
      <c r="B132" s="64" t="s">
        <v>235</v>
      </c>
      <c r="C132" s="65" t="s">
        <v>2599</v>
      </c>
      <c r="D132" s="66">
        <v>3.7</v>
      </c>
      <c r="E132" s="67" t="s">
        <v>136</v>
      </c>
      <c r="F132" s="68">
        <v>32.7</v>
      </c>
      <c r="G132" s="65"/>
      <c r="H132" s="69"/>
      <c r="I132" s="70"/>
      <c r="J132" s="70"/>
      <c r="K132" s="34" t="s">
        <v>66</v>
      </c>
      <c r="L132" s="77">
        <v>132</v>
      </c>
      <c r="M132" s="77"/>
      <c r="N132" s="72"/>
      <c r="O132" s="79" t="s">
        <v>277</v>
      </c>
      <c r="P132" s="81">
        <v>43748.79601851852</v>
      </c>
      <c r="Q132" s="79" t="s">
        <v>323</v>
      </c>
      <c r="R132" s="79"/>
      <c r="S132" s="79"/>
      <c r="T132" s="79" t="s">
        <v>543</v>
      </c>
      <c r="U132" s="79"/>
      <c r="V132" s="82" t="s">
        <v>609</v>
      </c>
      <c r="W132" s="81">
        <v>43748.79601851852</v>
      </c>
      <c r="X132" s="82" t="s">
        <v>698</v>
      </c>
      <c r="Y132" s="79"/>
      <c r="Z132" s="79"/>
      <c r="AA132" s="85" t="s">
        <v>930</v>
      </c>
      <c r="AB132" s="85" t="s">
        <v>988</v>
      </c>
      <c r="AC132" s="79" t="b">
        <v>0</v>
      </c>
      <c r="AD132" s="79">
        <v>1</v>
      </c>
      <c r="AE132" s="85" t="s">
        <v>1124</v>
      </c>
      <c r="AF132" s="79" t="b">
        <v>0</v>
      </c>
      <c r="AG132" s="79" t="s">
        <v>1129</v>
      </c>
      <c r="AH132" s="79"/>
      <c r="AI132" s="85" t="s">
        <v>1113</v>
      </c>
      <c r="AJ132" s="79" t="b">
        <v>0</v>
      </c>
      <c r="AK132" s="79">
        <v>0</v>
      </c>
      <c r="AL132" s="85" t="s">
        <v>1113</v>
      </c>
      <c r="AM132" s="79" t="s">
        <v>1136</v>
      </c>
      <c r="AN132" s="79" t="b">
        <v>0</v>
      </c>
      <c r="AO132" s="85" t="s">
        <v>988</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2</v>
      </c>
      <c r="BD132" s="48">
        <v>1</v>
      </c>
      <c r="BE132" s="49">
        <v>1.7857142857142858</v>
      </c>
      <c r="BF132" s="48">
        <v>0</v>
      </c>
      <c r="BG132" s="49">
        <v>0</v>
      </c>
      <c r="BH132" s="48">
        <v>0</v>
      </c>
      <c r="BI132" s="49">
        <v>0</v>
      </c>
      <c r="BJ132" s="48">
        <v>55</v>
      </c>
      <c r="BK132" s="49">
        <v>98.21428571428571</v>
      </c>
      <c r="BL132" s="48">
        <v>56</v>
      </c>
    </row>
    <row r="133" spans="1:64" ht="15">
      <c r="A133" s="64" t="s">
        <v>218</v>
      </c>
      <c r="B133" s="64" t="s">
        <v>245</v>
      </c>
      <c r="C133" s="65" t="s">
        <v>2598</v>
      </c>
      <c r="D133" s="66">
        <v>3</v>
      </c>
      <c r="E133" s="67" t="s">
        <v>132</v>
      </c>
      <c r="F133" s="68">
        <v>35</v>
      </c>
      <c r="G133" s="65"/>
      <c r="H133" s="69"/>
      <c r="I133" s="70"/>
      <c r="J133" s="70"/>
      <c r="K133" s="34" t="s">
        <v>65</v>
      </c>
      <c r="L133" s="77">
        <v>133</v>
      </c>
      <c r="M133" s="77"/>
      <c r="N133" s="72"/>
      <c r="O133" s="79" t="s">
        <v>276</v>
      </c>
      <c r="P133" s="81">
        <v>43748.79976851852</v>
      </c>
      <c r="Q133" s="79" t="s">
        <v>303</v>
      </c>
      <c r="R133" s="79"/>
      <c r="S133" s="79"/>
      <c r="T133" s="79" t="s">
        <v>238</v>
      </c>
      <c r="U133" s="79"/>
      <c r="V133" s="82" t="s">
        <v>609</v>
      </c>
      <c r="W133" s="81">
        <v>43748.79976851852</v>
      </c>
      <c r="X133" s="82" t="s">
        <v>677</v>
      </c>
      <c r="Y133" s="79"/>
      <c r="Z133" s="79"/>
      <c r="AA133" s="85" t="s">
        <v>909</v>
      </c>
      <c r="AB133" s="85" t="s">
        <v>910</v>
      </c>
      <c r="AC133" s="79" t="b">
        <v>0</v>
      </c>
      <c r="AD133" s="79">
        <v>0</v>
      </c>
      <c r="AE133" s="85" t="s">
        <v>1117</v>
      </c>
      <c r="AF133" s="79" t="b">
        <v>0</v>
      </c>
      <c r="AG133" s="79" t="s">
        <v>1129</v>
      </c>
      <c r="AH133" s="79"/>
      <c r="AI133" s="85" t="s">
        <v>1113</v>
      </c>
      <c r="AJ133" s="79" t="b">
        <v>0</v>
      </c>
      <c r="AK133" s="79">
        <v>0</v>
      </c>
      <c r="AL133" s="85" t="s">
        <v>1113</v>
      </c>
      <c r="AM133" s="79" t="s">
        <v>1136</v>
      </c>
      <c r="AN133" s="79" t="b">
        <v>0</v>
      </c>
      <c r="AO133" s="85" t="s">
        <v>910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2</v>
      </c>
      <c r="BD133" s="48"/>
      <c r="BE133" s="49"/>
      <c r="BF133" s="48"/>
      <c r="BG133" s="49"/>
      <c r="BH133" s="48"/>
      <c r="BI133" s="49"/>
      <c r="BJ133" s="48"/>
      <c r="BK133" s="49"/>
      <c r="BL133" s="48"/>
    </row>
    <row r="134" spans="1:64" ht="15">
      <c r="A134" s="64" t="s">
        <v>218</v>
      </c>
      <c r="B134" s="64" t="s">
        <v>237</v>
      </c>
      <c r="C134" s="65" t="s">
        <v>2598</v>
      </c>
      <c r="D134" s="66">
        <v>3</v>
      </c>
      <c r="E134" s="67" t="s">
        <v>132</v>
      </c>
      <c r="F134" s="68">
        <v>35</v>
      </c>
      <c r="G134" s="65"/>
      <c r="H134" s="69"/>
      <c r="I134" s="70"/>
      <c r="J134" s="70"/>
      <c r="K134" s="34" t="s">
        <v>65</v>
      </c>
      <c r="L134" s="77">
        <v>134</v>
      </c>
      <c r="M134" s="77"/>
      <c r="N134" s="72"/>
      <c r="O134" s="79" t="s">
        <v>276</v>
      </c>
      <c r="P134" s="81">
        <v>43748.79976851852</v>
      </c>
      <c r="Q134" s="79" t="s">
        <v>303</v>
      </c>
      <c r="R134" s="79"/>
      <c r="S134" s="79"/>
      <c r="T134" s="79" t="s">
        <v>238</v>
      </c>
      <c r="U134" s="79"/>
      <c r="V134" s="82" t="s">
        <v>609</v>
      </c>
      <c r="W134" s="81">
        <v>43748.79976851852</v>
      </c>
      <c r="X134" s="82" t="s">
        <v>677</v>
      </c>
      <c r="Y134" s="79"/>
      <c r="Z134" s="79"/>
      <c r="AA134" s="85" t="s">
        <v>909</v>
      </c>
      <c r="AB134" s="85" t="s">
        <v>910</v>
      </c>
      <c r="AC134" s="79" t="b">
        <v>0</v>
      </c>
      <c r="AD134" s="79">
        <v>0</v>
      </c>
      <c r="AE134" s="85" t="s">
        <v>1117</v>
      </c>
      <c r="AF134" s="79" t="b">
        <v>0</v>
      </c>
      <c r="AG134" s="79" t="s">
        <v>1129</v>
      </c>
      <c r="AH134" s="79"/>
      <c r="AI134" s="85" t="s">
        <v>1113</v>
      </c>
      <c r="AJ134" s="79" t="b">
        <v>0</v>
      </c>
      <c r="AK134" s="79">
        <v>0</v>
      </c>
      <c r="AL134" s="85" t="s">
        <v>1113</v>
      </c>
      <c r="AM134" s="79" t="s">
        <v>1136</v>
      </c>
      <c r="AN134" s="79" t="b">
        <v>0</v>
      </c>
      <c r="AO134" s="85" t="s">
        <v>910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2</v>
      </c>
      <c r="BD134" s="48">
        <v>0</v>
      </c>
      <c r="BE134" s="49">
        <v>0</v>
      </c>
      <c r="BF134" s="48">
        <v>0</v>
      </c>
      <c r="BG134" s="49">
        <v>0</v>
      </c>
      <c r="BH134" s="48">
        <v>0</v>
      </c>
      <c r="BI134" s="49">
        <v>0</v>
      </c>
      <c r="BJ134" s="48">
        <v>13</v>
      </c>
      <c r="BK134" s="49">
        <v>100</v>
      </c>
      <c r="BL134" s="48">
        <v>13</v>
      </c>
    </row>
    <row r="135" spans="1:64" ht="15">
      <c r="A135" s="64" t="s">
        <v>218</v>
      </c>
      <c r="B135" s="64" t="s">
        <v>221</v>
      </c>
      <c r="C135" s="65" t="s">
        <v>2598</v>
      </c>
      <c r="D135" s="66">
        <v>3</v>
      </c>
      <c r="E135" s="67" t="s">
        <v>132</v>
      </c>
      <c r="F135" s="68">
        <v>35</v>
      </c>
      <c r="G135" s="65"/>
      <c r="H135" s="69"/>
      <c r="I135" s="70"/>
      <c r="J135" s="70"/>
      <c r="K135" s="34" t="s">
        <v>66</v>
      </c>
      <c r="L135" s="77">
        <v>135</v>
      </c>
      <c r="M135" s="77"/>
      <c r="N135" s="72"/>
      <c r="O135" s="79" t="s">
        <v>277</v>
      </c>
      <c r="P135" s="81">
        <v>43748.79976851852</v>
      </c>
      <c r="Q135" s="79" t="s">
        <v>303</v>
      </c>
      <c r="R135" s="79"/>
      <c r="S135" s="79"/>
      <c r="T135" s="79" t="s">
        <v>238</v>
      </c>
      <c r="U135" s="79"/>
      <c r="V135" s="82" t="s">
        <v>609</v>
      </c>
      <c r="W135" s="81">
        <v>43748.79976851852</v>
      </c>
      <c r="X135" s="82" t="s">
        <v>677</v>
      </c>
      <c r="Y135" s="79"/>
      <c r="Z135" s="79"/>
      <c r="AA135" s="85" t="s">
        <v>909</v>
      </c>
      <c r="AB135" s="85" t="s">
        <v>910</v>
      </c>
      <c r="AC135" s="79" t="b">
        <v>0</v>
      </c>
      <c r="AD135" s="79">
        <v>0</v>
      </c>
      <c r="AE135" s="85" t="s">
        <v>1117</v>
      </c>
      <c r="AF135" s="79" t="b">
        <v>0</v>
      </c>
      <c r="AG135" s="79" t="s">
        <v>1129</v>
      </c>
      <c r="AH135" s="79"/>
      <c r="AI135" s="85" t="s">
        <v>1113</v>
      </c>
      <c r="AJ135" s="79" t="b">
        <v>0</v>
      </c>
      <c r="AK135" s="79">
        <v>0</v>
      </c>
      <c r="AL135" s="85" t="s">
        <v>1113</v>
      </c>
      <c r="AM135" s="79" t="s">
        <v>1136</v>
      </c>
      <c r="AN135" s="79" t="b">
        <v>0</v>
      </c>
      <c r="AO135" s="85" t="s">
        <v>910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5</v>
      </c>
      <c r="BD135" s="48"/>
      <c r="BE135" s="49"/>
      <c r="BF135" s="48"/>
      <c r="BG135" s="49"/>
      <c r="BH135" s="48"/>
      <c r="BI135" s="49"/>
      <c r="BJ135" s="48"/>
      <c r="BK135" s="49"/>
      <c r="BL135" s="48"/>
    </row>
    <row r="136" spans="1:64" ht="15">
      <c r="A136" s="64" t="s">
        <v>218</v>
      </c>
      <c r="B136" s="64" t="s">
        <v>235</v>
      </c>
      <c r="C136" s="65" t="s">
        <v>2599</v>
      </c>
      <c r="D136" s="66">
        <v>3.7</v>
      </c>
      <c r="E136" s="67" t="s">
        <v>136</v>
      </c>
      <c r="F136" s="68">
        <v>32.7</v>
      </c>
      <c r="G136" s="65"/>
      <c r="H136" s="69"/>
      <c r="I136" s="70"/>
      <c r="J136" s="70"/>
      <c r="K136" s="34" t="s">
        <v>66</v>
      </c>
      <c r="L136" s="77">
        <v>136</v>
      </c>
      <c r="M136" s="77"/>
      <c r="N136" s="72"/>
      <c r="O136" s="79" t="s">
        <v>277</v>
      </c>
      <c r="P136" s="81">
        <v>43748.83859953703</v>
      </c>
      <c r="Q136" s="79" t="s">
        <v>324</v>
      </c>
      <c r="R136" s="82" t="s">
        <v>481</v>
      </c>
      <c r="S136" s="79" t="s">
        <v>508</v>
      </c>
      <c r="T136" s="79" t="s">
        <v>238</v>
      </c>
      <c r="U136" s="82" t="s">
        <v>580</v>
      </c>
      <c r="V136" s="82" t="s">
        <v>580</v>
      </c>
      <c r="W136" s="81">
        <v>43748.83859953703</v>
      </c>
      <c r="X136" s="82" t="s">
        <v>699</v>
      </c>
      <c r="Y136" s="79"/>
      <c r="Z136" s="79"/>
      <c r="AA136" s="85" t="s">
        <v>931</v>
      </c>
      <c r="AB136" s="85" t="s">
        <v>1110</v>
      </c>
      <c r="AC136" s="79" t="b">
        <v>0</v>
      </c>
      <c r="AD136" s="79">
        <v>0</v>
      </c>
      <c r="AE136" s="85" t="s">
        <v>1124</v>
      </c>
      <c r="AF136" s="79" t="b">
        <v>0</v>
      </c>
      <c r="AG136" s="79" t="s">
        <v>1129</v>
      </c>
      <c r="AH136" s="79"/>
      <c r="AI136" s="85" t="s">
        <v>1113</v>
      </c>
      <c r="AJ136" s="79" t="b">
        <v>0</v>
      </c>
      <c r="AK136" s="79">
        <v>0</v>
      </c>
      <c r="AL136" s="85" t="s">
        <v>1113</v>
      </c>
      <c r="AM136" s="79" t="s">
        <v>1134</v>
      </c>
      <c r="AN136" s="79" t="b">
        <v>0</v>
      </c>
      <c r="AO136" s="85" t="s">
        <v>1110</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2</v>
      </c>
      <c r="BD136" s="48">
        <v>1</v>
      </c>
      <c r="BE136" s="49">
        <v>4</v>
      </c>
      <c r="BF136" s="48">
        <v>1</v>
      </c>
      <c r="BG136" s="49">
        <v>4</v>
      </c>
      <c r="BH136" s="48">
        <v>0</v>
      </c>
      <c r="BI136" s="49">
        <v>0</v>
      </c>
      <c r="BJ136" s="48">
        <v>23</v>
      </c>
      <c r="BK136" s="49">
        <v>92</v>
      </c>
      <c r="BL136" s="48">
        <v>25</v>
      </c>
    </row>
    <row r="137" spans="1:64" ht="15">
      <c r="A137" s="64" t="s">
        <v>218</v>
      </c>
      <c r="B137" s="64" t="s">
        <v>270</v>
      </c>
      <c r="C137" s="65" t="s">
        <v>2599</v>
      </c>
      <c r="D137" s="66">
        <v>3.7</v>
      </c>
      <c r="E137" s="67" t="s">
        <v>136</v>
      </c>
      <c r="F137" s="68">
        <v>32.7</v>
      </c>
      <c r="G137" s="65"/>
      <c r="H137" s="69"/>
      <c r="I137" s="70"/>
      <c r="J137" s="70"/>
      <c r="K137" s="34" t="s">
        <v>65</v>
      </c>
      <c r="L137" s="77">
        <v>137</v>
      </c>
      <c r="M137" s="77"/>
      <c r="N137" s="72"/>
      <c r="O137" s="79" t="s">
        <v>276</v>
      </c>
      <c r="P137" s="81">
        <v>43750.54833333333</v>
      </c>
      <c r="Q137" s="79" t="s">
        <v>284</v>
      </c>
      <c r="R137" s="79" t="s">
        <v>470</v>
      </c>
      <c r="S137" s="79" t="s">
        <v>502</v>
      </c>
      <c r="T137" s="79" t="s">
        <v>522</v>
      </c>
      <c r="U137" s="79"/>
      <c r="V137" s="82" t="s">
        <v>609</v>
      </c>
      <c r="W137" s="81">
        <v>43750.54833333333</v>
      </c>
      <c r="X137" s="82" t="s">
        <v>649</v>
      </c>
      <c r="Y137" s="79"/>
      <c r="Z137" s="79"/>
      <c r="AA137" s="85" t="s">
        <v>881</v>
      </c>
      <c r="AB137" s="85" t="s">
        <v>1107</v>
      </c>
      <c r="AC137" s="79" t="b">
        <v>0</v>
      </c>
      <c r="AD137" s="79">
        <v>2</v>
      </c>
      <c r="AE137" s="85" t="s">
        <v>1115</v>
      </c>
      <c r="AF137" s="79" t="b">
        <v>0</v>
      </c>
      <c r="AG137" s="79" t="s">
        <v>1129</v>
      </c>
      <c r="AH137" s="79"/>
      <c r="AI137" s="85" t="s">
        <v>1113</v>
      </c>
      <c r="AJ137" s="79" t="b">
        <v>0</v>
      </c>
      <c r="AK137" s="79">
        <v>0</v>
      </c>
      <c r="AL137" s="85" t="s">
        <v>1113</v>
      </c>
      <c r="AM137" s="79" t="s">
        <v>1136</v>
      </c>
      <c r="AN137" s="79" t="b">
        <v>0</v>
      </c>
      <c r="AO137" s="85" t="s">
        <v>1107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4</v>
      </c>
      <c r="BD137" s="48"/>
      <c r="BE137" s="49"/>
      <c r="BF137" s="48"/>
      <c r="BG137" s="49"/>
      <c r="BH137" s="48"/>
      <c r="BI137" s="49"/>
      <c r="BJ137" s="48"/>
      <c r="BK137" s="49"/>
      <c r="BL137" s="48"/>
    </row>
    <row r="138" spans="1:64" ht="15">
      <c r="A138" s="64" t="s">
        <v>218</v>
      </c>
      <c r="B138" s="64" t="s">
        <v>241</v>
      </c>
      <c r="C138" s="65" t="s">
        <v>2598</v>
      </c>
      <c r="D138" s="66">
        <v>3</v>
      </c>
      <c r="E138" s="67" t="s">
        <v>132</v>
      </c>
      <c r="F138" s="68">
        <v>35</v>
      </c>
      <c r="G138" s="65"/>
      <c r="H138" s="69"/>
      <c r="I138" s="70"/>
      <c r="J138" s="70"/>
      <c r="K138" s="34" t="s">
        <v>65</v>
      </c>
      <c r="L138" s="77">
        <v>138</v>
      </c>
      <c r="M138" s="77"/>
      <c r="N138" s="72"/>
      <c r="O138" s="79" t="s">
        <v>276</v>
      </c>
      <c r="P138" s="81">
        <v>43750.54833333333</v>
      </c>
      <c r="Q138" s="79" t="s">
        <v>284</v>
      </c>
      <c r="R138" s="79" t="s">
        <v>470</v>
      </c>
      <c r="S138" s="79" t="s">
        <v>502</v>
      </c>
      <c r="T138" s="79" t="s">
        <v>522</v>
      </c>
      <c r="U138" s="79"/>
      <c r="V138" s="82" t="s">
        <v>609</v>
      </c>
      <c r="W138" s="81">
        <v>43750.54833333333</v>
      </c>
      <c r="X138" s="82" t="s">
        <v>649</v>
      </c>
      <c r="Y138" s="79"/>
      <c r="Z138" s="79"/>
      <c r="AA138" s="85" t="s">
        <v>881</v>
      </c>
      <c r="AB138" s="85" t="s">
        <v>1107</v>
      </c>
      <c r="AC138" s="79" t="b">
        <v>0</v>
      </c>
      <c r="AD138" s="79">
        <v>2</v>
      </c>
      <c r="AE138" s="85" t="s">
        <v>1115</v>
      </c>
      <c r="AF138" s="79" t="b">
        <v>0</v>
      </c>
      <c r="AG138" s="79" t="s">
        <v>1129</v>
      </c>
      <c r="AH138" s="79"/>
      <c r="AI138" s="85" t="s">
        <v>1113</v>
      </c>
      <c r="AJ138" s="79" t="b">
        <v>0</v>
      </c>
      <c r="AK138" s="79">
        <v>0</v>
      </c>
      <c r="AL138" s="85" t="s">
        <v>1113</v>
      </c>
      <c r="AM138" s="79" t="s">
        <v>1136</v>
      </c>
      <c r="AN138" s="79" t="b">
        <v>0</v>
      </c>
      <c r="AO138" s="85" t="s">
        <v>1107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2</v>
      </c>
      <c r="BD138" s="48">
        <v>0</v>
      </c>
      <c r="BE138" s="49">
        <v>0</v>
      </c>
      <c r="BF138" s="48">
        <v>0</v>
      </c>
      <c r="BG138" s="49">
        <v>0</v>
      </c>
      <c r="BH138" s="48">
        <v>0</v>
      </c>
      <c r="BI138" s="49">
        <v>0</v>
      </c>
      <c r="BJ138" s="48">
        <v>30</v>
      </c>
      <c r="BK138" s="49">
        <v>100</v>
      </c>
      <c r="BL138" s="48">
        <v>30</v>
      </c>
    </row>
    <row r="139" spans="1:64" ht="15">
      <c r="A139" s="64" t="s">
        <v>218</v>
      </c>
      <c r="B139" s="64" t="s">
        <v>245</v>
      </c>
      <c r="C139" s="65" t="s">
        <v>2598</v>
      </c>
      <c r="D139" s="66">
        <v>3</v>
      </c>
      <c r="E139" s="67" t="s">
        <v>132</v>
      </c>
      <c r="F139" s="68">
        <v>35</v>
      </c>
      <c r="G139" s="65"/>
      <c r="H139" s="69"/>
      <c r="I139" s="70"/>
      <c r="J139" s="70"/>
      <c r="K139" s="34" t="s">
        <v>65</v>
      </c>
      <c r="L139" s="77">
        <v>139</v>
      </c>
      <c r="M139" s="77"/>
      <c r="N139" s="72"/>
      <c r="O139" s="79" t="s">
        <v>277</v>
      </c>
      <c r="P139" s="81">
        <v>43750.54833333333</v>
      </c>
      <c r="Q139" s="79" t="s">
        <v>284</v>
      </c>
      <c r="R139" s="79" t="s">
        <v>470</v>
      </c>
      <c r="S139" s="79" t="s">
        <v>502</v>
      </c>
      <c r="T139" s="79" t="s">
        <v>522</v>
      </c>
      <c r="U139" s="79"/>
      <c r="V139" s="82" t="s">
        <v>609</v>
      </c>
      <c r="W139" s="81">
        <v>43750.54833333333</v>
      </c>
      <c r="X139" s="82" t="s">
        <v>649</v>
      </c>
      <c r="Y139" s="79"/>
      <c r="Z139" s="79"/>
      <c r="AA139" s="85" t="s">
        <v>881</v>
      </c>
      <c r="AB139" s="85" t="s">
        <v>1107</v>
      </c>
      <c r="AC139" s="79" t="b">
        <v>0</v>
      </c>
      <c r="AD139" s="79">
        <v>2</v>
      </c>
      <c r="AE139" s="85" t="s">
        <v>1115</v>
      </c>
      <c r="AF139" s="79" t="b">
        <v>0</v>
      </c>
      <c r="AG139" s="79" t="s">
        <v>1129</v>
      </c>
      <c r="AH139" s="79"/>
      <c r="AI139" s="85" t="s">
        <v>1113</v>
      </c>
      <c r="AJ139" s="79" t="b">
        <v>0</v>
      </c>
      <c r="AK139" s="79">
        <v>0</v>
      </c>
      <c r="AL139" s="85" t="s">
        <v>1113</v>
      </c>
      <c r="AM139" s="79" t="s">
        <v>1136</v>
      </c>
      <c r="AN139" s="79" t="b">
        <v>0</v>
      </c>
      <c r="AO139" s="85" t="s">
        <v>1107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2</v>
      </c>
      <c r="BD139" s="48"/>
      <c r="BE139" s="49"/>
      <c r="BF139" s="48"/>
      <c r="BG139" s="49"/>
      <c r="BH139" s="48"/>
      <c r="BI139" s="49"/>
      <c r="BJ139" s="48"/>
      <c r="BK139" s="49"/>
      <c r="BL139" s="48"/>
    </row>
    <row r="140" spans="1:64" ht="15">
      <c r="A140" s="64" t="s">
        <v>218</v>
      </c>
      <c r="B140" s="64" t="s">
        <v>238</v>
      </c>
      <c r="C140" s="65" t="s">
        <v>2598</v>
      </c>
      <c r="D140" s="66">
        <v>3</v>
      </c>
      <c r="E140" s="67" t="s">
        <v>132</v>
      </c>
      <c r="F140" s="68">
        <v>35</v>
      </c>
      <c r="G140" s="65"/>
      <c r="H140" s="69"/>
      <c r="I140" s="70"/>
      <c r="J140" s="70"/>
      <c r="K140" s="34" t="s">
        <v>65</v>
      </c>
      <c r="L140" s="77">
        <v>140</v>
      </c>
      <c r="M140" s="77"/>
      <c r="N140" s="72"/>
      <c r="O140" s="79" t="s">
        <v>276</v>
      </c>
      <c r="P140" s="81">
        <v>43752.48238425926</v>
      </c>
      <c r="Q140" s="79" t="s">
        <v>280</v>
      </c>
      <c r="R140" s="79"/>
      <c r="S140" s="79"/>
      <c r="T140" s="79" t="s">
        <v>519</v>
      </c>
      <c r="U140" s="79"/>
      <c r="V140" s="82" t="s">
        <v>609</v>
      </c>
      <c r="W140" s="81">
        <v>43752.48238425926</v>
      </c>
      <c r="X140" s="82" t="s">
        <v>700</v>
      </c>
      <c r="Y140" s="79"/>
      <c r="Z140" s="79"/>
      <c r="AA140" s="85" t="s">
        <v>932</v>
      </c>
      <c r="AB140" s="79"/>
      <c r="AC140" s="79" t="b">
        <v>0</v>
      </c>
      <c r="AD140" s="79">
        <v>0</v>
      </c>
      <c r="AE140" s="85" t="s">
        <v>1113</v>
      </c>
      <c r="AF140" s="79" t="b">
        <v>0</v>
      </c>
      <c r="AG140" s="79" t="s">
        <v>1129</v>
      </c>
      <c r="AH140" s="79"/>
      <c r="AI140" s="85" t="s">
        <v>1113</v>
      </c>
      <c r="AJ140" s="79" t="b">
        <v>0</v>
      </c>
      <c r="AK140" s="79">
        <v>3</v>
      </c>
      <c r="AL140" s="85" t="s">
        <v>1075</v>
      </c>
      <c r="AM140" s="79" t="s">
        <v>1136</v>
      </c>
      <c r="AN140" s="79" t="b">
        <v>0</v>
      </c>
      <c r="AO140" s="85" t="s">
        <v>1075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3</v>
      </c>
      <c r="BD140" s="48">
        <v>2</v>
      </c>
      <c r="BE140" s="49">
        <v>7.6923076923076925</v>
      </c>
      <c r="BF140" s="48">
        <v>1</v>
      </c>
      <c r="BG140" s="49">
        <v>3.8461538461538463</v>
      </c>
      <c r="BH140" s="48">
        <v>0</v>
      </c>
      <c r="BI140" s="49">
        <v>0</v>
      </c>
      <c r="BJ140" s="48">
        <v>23</v>
      </c>
      <c r="BK140" s="49">
        <v>88.46153846153847</v>
      </c>
      <c r="BL140" s="48">
        <v>26</v>
      </c>
    </row>
    <row r="141" spans="1:64" ht="15">
      <c r="A141" s="64" t="s">
        <v>221</v>
      </c>
      <c r="B141" s="64" t="s">
        <v>218</v>
      </c>
      <c r="C141" s="65" t="s">
        <v>2600</v>
      </c>
      <c r="D141" s="66">
        <v>4.4</v>
      </c>
      <c r="E141" s="67" t="s">
        <v>136</v>
      </c>
      <c r="F141" s="68">
        <v>30.4</v>
      </c>
      <c r="G141" s="65"/>
      <c r="H141" s="69"/>
      <c r="I141" s="70"/>
      <c r="J141" s="70"/>
      <c r="K141" s="34" t="s">
        <v>66</v>
      </c>
      <c r="L141" s="77">
        <v>141</v>
      </c>
      <c r="M141" s="77"/>
      <c r="N141" s="72"/>
      <c r="O141" s="79" t="s">
        <v>276</v>
      </c>
      <c r="P141" s="81">
        <v>43748.786157407405</v>
      </c>
      <c r="Q141" s="79" t="s">
        <v>313</v>
      </c>
      <c r="R141" s="79"/>
      <c r="S141" s="79"/>
      <c r="T141" s="79" t="s">
        <v>539</v>
      </c>
      <c r="U141" s="79"/>
      <c r="V141" s="82" t="s">
        <v>612</v>
      </c>
      <c r="W141" s="81">
        <v>43748.786157407405</v>
      </c>
      <c r="X141" s="82" t="s">
        <v>688</v>
      </c>
      <c r="Y141" s="79"/>
      <c r="Z141" s="79"/>
      <c r="AA141" s="85" t="s">
        <v>920</v>
      </c>
      <c r="AB141" s="79"/>
      <c r="AC141" s="79" t="b">
        <v>0</v>
      </c>
      <c r="AD141" s="79">
        <v>0</v>
      </c>
      <c r="AE141" s="85" t="s">
        <v>1113</v>
      </c>
      <c r="AF141" s="79" t="b">
        <v>0</v>
      </c>
      <c r="AG141" s="79" t="s">
        <v>1129</v>
      </c>
      <c r="AH141" s="79"/>
      <c r="AI141" s="85" t="s">
        <v>1113</v>
      </c>
      <c r="AJ141" s="79" t="b">
        <v>0</v>
      </c>
      <c r="AK141" s="79">
        <v>1</v>
      </c>
      <c r="AL141" s="85" t="s">
        <v>919</v>
      </c>
      <c r="AM141" s="79" t="s">
        <v>1137</v>
      </c>
      <c r="AN141" s="79" t="b">
        <v>0</v>
      </c>
      <c r="AO141" s="85" t="s">
        <v>919</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5</v>
      </c>
      <c r="BC141" s="78" t="str">
        <f>REPLACE(INDEX(GroupVertices[Group],MATCH(Edges[[#This Row],[Vertex 2]],GroupVertices[Vertex],0)),1,1,"")</f>
        <v>1</v>
      </c>
      <c r="BD141" s="48"/>
      <c r="BE141" s="49"/>
      <c r="BF141" s="48"/>
      <c r="BG141" s="49"/>
      <c r="BH141" s="48"/>
      <c r="BI141" s="49"/>
      <c r="BJ141" s="48"/>
      <c r="BK141" s="49"/>
      <c r="BL141" s="48"/>
    </row>
    <row r="142" spans="1:64" ht="15">
      <c r="A142" s="64" t="s">
        <v>221</v>
      </c>
      <c r="B142" s="64" t="s">
        <v>218</v>
      </c>
      <c r="C142" s="65" t="s">
        <v>2600</v>
      </c>
      <c r="D142" s="66">
        <v>4.4</v>
      </c>
      <c r="E142" s="67" t="s">
        <v>136</v>
      </c>
      <c r="F142" s="68">
        <v>30.4</v>
      </c>
      <c r="G142" s="65"/>
      <c r="H142" s="69"/>
      <c r="I142" s="70"/>
      <c r="J142" s="70"/>
      <c r="K142" s="34" t="s">
        <v>66</v>
      </c>
      <c r="L142" s="77">
        <v>142</v>
      </c>
      <c r="M142" s="77"/>
      <c r="N142" s="72"/>
      <c r="O142" s="79" t="s">
        <v>276</v>
      </c>
      <c r="P142" s="81">
        <v>43748.790810185186</v>
      </c>
      <c r="Q142" s="79" t="s">
        <v>325</v>
      </c>
      <c r="R142" s="79"/>
      <c r="S142" s="79"/>
      <c r="T142" s="79" t="s">
        <v>544</v>
      </c>
      <c r="U142" s="79"/>
      <c r="V142" s="82" t="s">
        <v>612</v>
      </c>
      <c r="W142" s="81">
        <v>43748.790810185186</v>
      </c>
      <c r="X142" s="82" t="s">
        <v>701</v>
      </c>
      <c r="Y142" s="79"/>
      <c r="Z142" s="79"/>
      <c r="AA142" s="85" t="s">
        <v>933</v>
      </c>
      <c r="AB142" s="85" t="s">
        <v>988</v>
      </c>
      <c r="AC142" s="79" t="b">
        <v>0</v>
      </c>
      <c r="AD142" s="79">
        <v>0</v>
      </c>
      <c r="AE142" s="85" t="s">
        <v>1124</v>
      </c>
      <c r="AF142" s="79" t="b">
        <v>0</v>
      </c>
      <c r="AG142" s="79" t="s">
        <v>1129</v>
      </c>
      <c r="AH142" s="79"/>
      <c r="AI142" s="85" t="s">
        <v>1113</v>
      </c>
      <c r="AJ142" s="79" t="b">
        <v>0</v>
      </c>
      <c r="AK142" s="79">
        <v>0</v>
      </c>
      <c r="AL142" s="85" t="s">
        <v>1113</v>
      </c>
      <c r="AM142" s="79" t="s">
        <v>1137</v>
      </c>
      <c r="AN142" s="79" t="b">
        <v>0</v>
      </c>
      <c r="AO142" s="85" t="s">
        <v>988</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5</v>
      </c>
      <c r="BC142" s="78" t="str">
        <f>REPLACE(INDEX(GroupVertices[Group],MATCH(Edges[[#This Row],[Vertex 2]],GroupVertices[Vertex],0)),1,1,"")</f>
        <v>1</v>
      </c>
      <c r="BD142" s="48"/>
      <c r="BE142" s="49"/>
      <c r="BF142" s="48"/>
      <c r="BG142" s="49"/>
      <c r="BH142" s="48"/>
      <c r="BI142" s="49"/>
      <c r="BJ142" s="48"/>
      <c r="BK142" s="49"/>
      <c r="BL142" s="48"/>
    </row>
    <row r="143" spans="1:64" ht="15">
      <c r="A143" s="64" t="s">
        <v>221</v>
      </c>
      <c r="B143" s="64" t="s">
        <v>218</v>
      </c>
      <c r="C143" s="65" t="s">
        <v>2600</v>
      </c>
      <c r="D143" s="66">
        <v>4.4</v>
      </c>
      <c r="E143" s="67" t="s">
        <v>136</v>
      </c>
      <c r="F143" s="68">
        <v>30.4</v>
      </c>
      <c r="G143" s="65"/>
      <c r="H143" s="69"/>
      <c r="I143" s="70"/>
      <c r="J143" s="70"/>
      <c r="K143" s="34" t="s">
        <v>66</v>
      </c>
      <c r="L143" s="77">
        <v>143</v>
      </c>
      <c r="M143" s="77"/>
      <c r="N143" s="72"/>
      <c r="O143" s="79" t="s">
        <v>276</v>
      </c>
      <c r="P143" s="81">
        <v>43748.7987037037</v>
      </c>
      <c r="Q143" s="79" t="s">
        <v>326</v>
      </c>
      <c r="R143" s="79"/>
      <c r="S143" s="79"/>
      <c r="T143" s="79"/>
      <c r="U143" s="79"/>
      <c r="V143" s="82" t="s">
        <v>612</v>
      </c>
      <c r="W143" s="81">
        <v>43748.7987037037</v>
      </c>
      <c r="X143" s="82" t="s">
        <v>702</v>
      </c>
      <c r="Y143" s="79"/>
      <c r="Z143" s="79"/>
      <c r="AA143" s="85" t="s">
        <v>934</v>
      </c>
      <c r="AB143" s="79"/>
      <c r="AC143" s="79" t="b">
        <v>0</v>
      </c>
      <c r="AD143" s="79">
        <v>0</v>
      </c>
      <c r="AE143" s="85" t="s">
        <v>1113</v>
      </c>
      <c r="AF143" s="79" t="b">
        <v>0</v>
      </c>
      <c r="AG143" s="79" t="s">
        <v>1129</v>
      </c>
      <c r="AH143" s="79"/>
      <c r="AI143" s="85" t="s">
        <v>1113</v>
      </c>
      <c r="AJ143" s="79" t="b">
        <v>0</v>
      </c>
      <c r="AK143" s="79">
        <v>1</v>
      </c>
      <c r="AL143" s="85" t="s">
        <v>929</v>
      </c>
      <c r="AM143" s="79" t="s">
        <v>1137</v>
      </c>
      <c r="AN143" s="79" t="b">
        <v>0</v>
      </c>
      <c r="AO143" s="85" t="s">
        <v>929</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5</v>
      </c>
      <c r="BC143" s="78" t="str">
        <f>REPLACE(INDEX(GroupVertices[Group],MATCH(Edges[[#This Row],[Vertex 2]],GroupVertices[Vertex],0)),1,1,"")</f>
        <v>1</v>
      </c>
      <c r="BD143" s="48">
        <v>1</v>
      </c>
      <c r="BE143" s="49">
        <v>4.761904761904762</v>
      </c>
      <c r="BF143" s="48">
        <v>0</v>
      </c>
      <c r="BG143" s="49">
        <v>0</v>
      </c>
      <c r="BH143" s="48">
        <v>0</v>
      </c>
      <c r="BI143" s="49">
        <v>0</v>
      </c>
      <c r="BJ143" s="48">
        <v>20</v>
      </c>
      <c r="BK143" s="49">
        <v>95.23809523809524</v>
      </c>
      <c r="BL143" s="48">
        <v>21</v>
      </c>
    </row>
    <row r="144" spans="1:64" ht="15">
      <c r="A144" s="64" t="s">
        <v>235</v>
      </c>
      <c r="B144" s="64" t="s">
        <v>218</v>
      </c>
      <c r="C144" s="65" t="s">
        <v>2598</v>
      </c>
      <c r="D144" s="66">
        <v>3</v>
      </c>
      <c r="E144" s="67" t="s">
        <v>132</v>
      </c>
      <c r="F144" s="68">
        <v>35</v>
      </c>
      <c r="G144" s="65"/>
      <c r="H144" s="69"/>
      <c r="I144" s="70"/>
      <c r="J144" s="70"/>
      <c r="K144" s="34" t="s">
        <v>66</v>
      </c>
      <c r="L144" s="77">
        <v>144</v>
      </c>
      <c r="M144" s="77"/>
      <c r="N144" s="72"/>
      <c r="O144" s="79" t="s">
        <v>277</v>
      </c>
      <c r="P144" s="81">
        <v>43748.78099537037</v>
      </c>
      <c r="Q144" s="79" t="s">
        <v>314</v>
      </c>
      <c r="R144" s="79"/>
      <c r="S144" s="79"/>
      <c r="T144" s="79" t="s">
        <v>238</v>
      </c>
      <c r="U144" s="79"/>
      <c r="V144" s="82" t="s">
        <v>626</v>
      </c>
      <c r="W144" s="81">
        <v>43748.78099537037</v>
      </c>
      <c r="X144" s="82" t="s">
        <v>689</v>
      </c>
      <c r="Y144" s="79"/>
      <c r="Z144" s="79"/>
      <c r="AA144" s="85" t="s">
        <v>921</v>
      </c>
      <c r="AB144" s="85" t="s">
        <v>919</v>
      </c>
      <c r="AC144" s="79" t="b">
        <v>0</v>
      </c>
      <c r="AD144" s="79">
        <v>1</v>
      </c>
      <c r="AE144" s="85" t="s">
        <v>1123</v>
      </c>
      <c r="AF144" s="79" t="b">
        <v>0</v>
      </c>
      <c r="AG144" s="79" t="s">
        <v>1129</v>
      </c>
      <c r="AH144" s="79"/>
      <c r="AI144" s="85" t="s">
        <v>1113</v>
      </c>
      <c r="AJ144" s="79" t="b">
        <v>0</v>
      </c>
      <c r="AK144" s="79">
        <v>0</v>
      </c>
      <c r="AL144" s="85" t="s">
        <v>1113</v>
      </c>
      <c r="AM144" s="79" t="s">
        <v>1135</v>
      </c>
      <c r="AN144" s="79" t="b">
        <v>0</v>
      </c>
      <c r="AO144" s="85" t="s">
        <v>919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1</v>
      </c>
      <c r="BD144" s="48"/>
      <c r="BE144" s="49"/>
      <c r="BF144" s="48"/>
      <c r="BG144" s="49"/>
      <c r="BH144" s="48"/>
      <c r="BI144" s="49"/>
      <c r="BJ144" s="48"/>
      <c r="BK144" s="49"/>
      <c r="BL144" s="48"/>
    </row>
    <row r="145" spans="1:64" ht="15">
      <c r="A145" s="64" t="s">
        <v>236</v>
      </c>
      <c r="B145" s="64" t="s">
        <v>221</v>
      </c>
      <c r="C145" s="65" t="s">
        <v>2599</v>
      </c>
      <c r="D145" s="66">
        <v>3.7</v>
      </c>
      <c r="E145" s="67" t="s">
        <v>136</v>
      </c>
      <c r="F145" s="68">
        <v>32.7</v>
      </c>
      <c r="G145" s="65"/>
      <c r="H145" s="69"/>
      <c r="I145" s="70"/>
      <c r="J145" s="70"/>
      <c r="K145" s="34" t="s">
        <v>66</v>
      </c>
      <c r="L145" s="77">
        <v>145</v>
      </c>
      <c r="M145" s="77"/>
      <c r="N145" s="72"/>
      <c r="O145" s="79" t="s">
        <v>277</v>
      </c>
      <c r="P145" s="81">
        <v>43748.777233796296</v>
      </c>
      <c r="Q145" s="79" t="s">
        <v>327</v>
      </c>
      <c r="R145" s="79"/>
      <c r="S145" s="79"/>
      <c r="T145" s="79" t="s">
        <v>238</v>
      </c>
      <c r="U145" s="79"/>
      <c r="V145" s="82" t="s">
        <v>627</v>
      </c>
      <c r="W145" s="81">
        <v>43748.777233796296</v>
      </c>
      <c r="X145" s="82" t="s">
        <v>703</v>
      </c>
      <c r="Y145" s="79"/>
      <c r="Z145" s="79"/>
      <c r="AA145" s="85" t="s">
        <v>935</v>
      </c>
      <c r="AB145" s="85" t="s">
        <v>949</v>
      </c>
      <c r="AC145" s="79" t="b">
        <v>0</v>
      </c>
      <c r="AD145" s="79">
        <v>1</v>
      </c>
      <c r="AE145" s="85" t="s">
        <v>1117</v>
      </c>
      <c r="AF145" s="79" t="b">
        <v>0</v>
      </c>
      <c r="AG145" s="79" t="s">
        <v>1129</v>
      </c>
      <c r="AH145" s="79"/>
      <c r="AI145" s="85" t="s">
        <v>1113</v>
      </c>
      <c r="AJ145" s="79" t="b">
        <v>0</v>
      </c>
      <c r="AK145" s="79">
        <v>0</v>
      </c>
      <c r="AL145" s="85" t="s">
        <v>1113</v>
      </c>
      <c r="AM145" s="79" t="s">
        <v>1139</v>
      </c>
      <c r="AN145" s="79" t="b">
        <v>0</v>
      </c>
      <c r="AO145" s="85" t="s">
        <v>949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5</v>
      </c>
      <c r="BD145" s="48">
        <v>0</v>
      </c>
      <c r="BE145" s="49">
        <v>0</v>
      </c>
      <c r="BF145" s="48">
        <v>0</v>
      </c>
      <c r="BG145" s="49">
        <v>0</v>
      </c>
      <c r="BH145" s="48">
        <v>0</v>
      </c>
      <c r="BI145" s="49">
        <v>0</v>
      </c>
      <c r="BJ145" s="48">
        <v>21</v>
      </c>
      <c r="BK145" s="49">
        <v>100</v>
      </c>
      <c r="BL145" s="48">
        <v>21</v>
      </c>
    </row>
    <row r="146" spans="1:64" ht="15">
      <c r="A146" s="64" t="s">
        <v>236</v>
      </c>
      <c r="B146" s="64" t="s">
        <v>221</v>
      </c>
      <c r="C146" s="65" t="s">
        <v>2599</v>
      </c>
      <c r="D146" s="66">
        <v>3.7</v>
      </c>
      <c r="E146" s="67" t="s">
        <v>136</v>
      </c>
      <c r="F146" s="68">
        <v>32.7</v>
      </c>
      <c r="G146" s="65"/>
      <c r="H146" s="69"/>
      <c r="I146" s="70"/>
      <c r="J146" s="70"/>
      <c r="K146" s="34" t="s">
        <v>66</v>
      </c>
      <c r="L146" s="77">
        <v>146</v>
      </c>
      <c r="M146" s="77"/>
      <c r="N146" s="72"/>
      <c r="O146" s="79" t="s">
        <v>277</v>
      </c>
      <c r="P146" s="81">
        <v>43748.78261574074</v>
      </c>
      <c r="Q146" s="79" t="s">
        <v>328</v>
      </c>
      <c r="R146" s="79"/>
      <c r="S146" s="79"/>
      <c r="T146" s="79" t="s">
        <v>238</v>
      </c>
      <c r="U146" s="79"/>
      <c r="V146" s="82" t="s">
        <v>627</v>
      </c>
      <c r="W146" s="81">
        <v>43748.78261574074</v>
      </c>
      <c r="X146" s="82" t="s">
        <v>704</v>
      </c>
      <c r="Y146" s="79"/>
      <c r="Z146" s="79"/>
      <c r="AA146" s="85" t="s">
        <v>936</v>
      </c>
      <c r="AB146" s="85" t="s">
        <v>951</v>
      </c>
      <c r="AC146" s="79" t="b">
        <v>0</v>
      </c>
      <c r="AD146" s="79">
        <v>1</v>
      </c>
      <c r="AE146" s="85" t="s">
        <v>1117</v>
      </c>
      <c r="AF146" s="79" t="b">
        <v>0</v>
      </c>
      <c r="AG146" s="79" t="s">
        <v>1129</v>
      </c>
      <c r="AH146" s="79"/>
      <c r="AI146" s="85" t="s">
        <v>1113</v>
      </c>
      <c r="AJ146" s="79" t="b">
        <v>0</v>
      </c>
      <c r="AK146" s="79">
        <v>0</v>
      </c>
      <c r="AL146" s="85" t="s">
        <v>1113</v>
      </c>
      <c r="AM146" s="79" t="s">
        <v>1139</v>
      </c>
      <c r="AN146" s="79" t="b">
        <v>0</v>
      </c>
      <c r="AO146" s="85" t="s">
        <v>951</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5</v>
      </c>
      <c r="BD146" s="48">
        <v>2</v>
      </c>
      <c r="BE146" s="49">
        <v>6.666666666666667</v>
      </c>
      <c r="BF146" s="48">
        <v>0</v>
      </c>
      <c r="BG146" s="49">
        <v>0</v>
      </c>
      <c r="BH146" s="48">
        <v>0</v>
      </c>
      <c r="BI146" s="49">
        <v>0</v>
      </c>
      <c r="BJ146" s="48">
        <v>28</v>
      </c>
      <c r="BK146" s="49">
        <v>93.33333333333333</v>
      </c>
      <c r="BL146" s="48">
        <v>30</v>
      </c>
    </row>
    <row r="147" spans="1:64" ht="15">
      <c r="A147" s="64" t="s">
        <v>237</v>
      </c>
      <c r="B147" s="64" t="s">
        <v>221</v>
      </c>
      <c r="C147" s="65" t="s">
        <v>2598</v>
      </c>
      <c r="D147" s="66">
        <v>3</v>
      </c>
      <c r="E147" s="67" t="s">
        <v>132</v>
      </c>
      <c r="F147" s="68">
        <v>35</v>
      </c>
      <c r="G147" s="65"/>
      <c r="H147" s="69"/>
      <c r="I147" s="70"/>
      <c r="J147" s="70"/>
      <c r="K147" s="34" t="s">
        <v>66</v>
      </c>
      <c r="L147" s="77">
        <v>147</v>
      </c>
      <c r="M147" s="77"/>
      <c r="N147" s="72"/>
      <c r="O147" s="79" t="s">
        <v>276</v>
      </c>
      <c r="P147" s="81">
        <v>43748.78675925926</v>
      </c>
      <c r="Q147" s="79" t="s">
        <v>329</v>
      </c>
      <c r="R147" s="79"/>
      <c r="S147" s="79"/>
      <c r="T147" s="79"/>
      <c r="U147" s="79"/>
      <c r="V147" s="82" t="s">
        <v>628</v>
      </c>
      <c r="W147" s="81">
        <v>43748.78675925926</v>
      </c>
      <c r="X147" s="82" t="s">
        <v>705</v>
      </c>
      <c r="Y147" s="79"/>
      <c r="Z147" s="79"/>
      <c r="AA147" s="85" t="s">
        <v>937</v>
      </c>
      <c r="AB147" s="79"/>
      <c r="AC147" s="79" t="b">
        <v>0</v>
      </c>
      <c r="AD147" s="79">
        <v>0</v>
      </c>
      <c r="AE147" s="85" t="s">
        <v>1113</v>
      </c>
      <c r="AF147" s="79" t="b">
        <v>1</v>
      </c>
      <c r="AG147" s="79" t="s">
        <v>1129</v>
      </c>
      <c r="AH147" s="79"/>
      <c r="AI147" s="85" t="s">
        <v>1070</v>
      </c>
      <c r="AJ147" s="79" t="b">
        <v>0</v>
      </c>
      <c r="AK147" s="79">
        <v>1</v>
      </c>
      <c r="AL147" s="85" t="s">
        <v>952</v>
      </c>
      <c r="AM147" s="79" t="s">
        <v>1137</v>
      </c>
      <c r="AN147" s="79" t="b">
        <v>0</v>
      </c>
      <c r="AO147" s="85" t="s">
        <v>952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5</v>
      </c>
      <c r="BD147" s="48">
        <v>1</v>
      </c>
      <c r="BE147" s="49">
        <v>4.166666666666667</v>
      </c>
      <c r="BF147" s="48">
        <v>0</v>
      </c>
      <c r="BG147" s="49">
        <v>0</v>
      </c>
      <c r="BH147" s="48">
        <v>0</v>
      </c>
      <c r="BI147" s="49">
        <v>0</v>
      </c>
      <c r="BJ147" s="48">
        <v>23</v>
      </c>
      <c r="BK147" s="49">
        <v>95.83333333333333</v>
      </c>
      <c r="BL147" s="48">
        <v>24</v>
      </c>
    </row>
    <row r="148" spans="1:64" ht="15">
      <c r="A148" s="64" t="s">
        <v>221</v>
      </c>
      <c r="B148" s="64" t="s">
        <v>221</v>
      </c>
      <c r="C148" s="65" t="s">
        <v>2602</v>
      </c>
      <c r="D148" s="66">
        <v>7.2</v>
      </c>
      <c r="E148" s="67" t="s">
        <v>136</v>
      </c>
      <c r="F148" s="68">
        <v>21.2</v>
      </c>
      <c r="G148" s="65"/>
      <c r="H148" s="69"/>
      <c r="I148" s="70"/>
      <c r="J148" s="70"/>
      <c r="K148" s="34" t="s">
        <v>65</v>
      </c>
      <c r="L148" s="77">
        <v>148</v>
      </c>
      <c r="M148" s="77"/>
      <c r="N148" s="72"/>
      <c r="O148" s="79" t="s">
        <v>176</v>
      </c>
      <c r="P148" s="81">
        <v>43748.69857638889</v>
      </c>
      <c r="Q148" s="79" t="s">
        <v>330</v>
      </c>
      <c r="R148" s="82" t="s">
        <v>482</v>
      </c>
      <c r="S148" s="79" t="s">
        <v>501</v>
      </c>
      <c r="T148" s="79" t="s">
        <v>545</v>
      </c>
      <c r="U148" s="79"/>
      <c r="V148" s="82" t="s">
        <v>612</v>
      </c>
      <c r="W148" s="81">
        <v>43748.69857638889</v>
      </c>
      <c r="X148" s="82" t="s">
        <v>706</v>
      </c>
      <c r="Y148" s="79"/>
      <c r="Z148" s="79"/>
      <c r="AA148" s="85" t="s">
        <v>938</v>
      </c>
      <c r="AB148" s="79"/>
      <c r="AC148" s="79" t="b">
        <v>0</v>
      </c>
      <c r="AD148" s="79">
        <v>2</v>
      </c>
      <c r="AE148" s="85" t="s">
        <v>1113</v>
      </c>
      <c r="AF148" s="79" t="b">
        <v>1</v>
      </c>
      <c r="AG148" s="79" t="s">
        <v>1129</v>
      </c>
      <c r="AH148" s="79"/>
      <c r="AI148" s="85" t="s">
        <v>1131</v>
      </c>
      <c r="AJ148" s="79" t="b">
        <v>0</v>
      </c>
      <c r="AK148" s="79">
        <v>0</v>
      </c>
      <c r="AL148" s="85" t="s">
        <v>1113</v>
      </c>
      <c r="AM148" s="79" t="s">
        <v>1137</v>
      </c>
      <c r="AN148" s="79" t="b">
        <v>0</v>
      </c>
      <c r="AO148" s="85" t="s">
        <v>938</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5</v>
      </c>
      <c r="BC148" s="78" t="str">
        <f>REPLACE(INDEX(GroupVertices[Group],MATCH(Edges[[#This Row],[Vertex 2]],GroupVertices[Vertex],0)),1,1,"")</f>
        <v>5</v>
      </c>
      <c r="BD148" s="48">
        <v>3</v>
      </c>
      <c r="BE148" s="49">
        <v>6.25</v>
      </c>
      <c r="BF148" s="48">
        <v>2</v>
      </c>
      <c r="BG148" s="49">
        <v>4.166666666666667</v>
      </c>
      <c r="BH148" s="48">
        <v>0</v>
      </c>
      <c r="BI148" s="49">
        <v>0</v>
      </c>
      <c r="BJ148" s="48">
        <v>43</v>
      </c>
      <c r="BK148" s="49">
        <v>89.58333333333333</v>
      </c>
      <c r="BL148" s="48">
        <v>48</v>
      </c>
    </row>
    <row r="149" spans="1:64" ht="15">
      <c r="A149" s="64" t="s">
        <v>221</v>
      </c>
      <c r="B149" s="64" t="s">
        <v>221</v>
      </c>
      <c r="C149" s="65" t="s">
        <v>2602</v>
      </c>
      <c r="D149" s="66">
        <v>7.2</v>
      </c>
      <c r="E149" s="67" t="s">
        <v>136</v>
      </c>
      <c r="F149" s="68">
        <v>21.2</v>
      </c>
      <c r="G149" s="65"/>
      <c r="H149" s="69"/>
      <c r="I149" s="70"/>
      <c r="J149" s="70"/>
      <c r="K149" s="34" t="s">
        <v>65</v>
      </c>
      <c r="L149" s="77">
        <v>149</v>
      </c>
      <c r="M149" s="77"/>
      <c r="N149" s="72"/>
      <c r="O149" s="79" t="s">
        <v>176</v>
      </c>
      <c r="P149" s="81">
        <v>43748.75356481481</v>
      </c>
      <c r="Q149" s="79" t="s">
        <v>331</v>
      </c>
      <c r="R149" s="82" t="s">
        <v>483</v>
      </c>
      <c r="S149" s="79" t="s">
        <v>501</v>
      </c>
      <c r="T149" s="79" t="s">
        <v>238</v>
      </c>
      <c r="U149" s="79"/>
      <c r="V149" s="82" t="s">
        <v>612</v>
      </c>
      <c r="W149" s="81">
        <v>43748.75356481481</v>
      </c>
      <c r="X149" s="82" t="s">
        <v>707</v>
      </c>
      <c r="Y149" s="79"/>
      <c r="Z149" s="79"/>
      <c r="AA149" s="85" t="s">
        <v>939</v>
      </c>
      <c r="AB149" s="79"/>
      <c r="AC149" s="79" t="b">
        <v>0</v>
      </c>
      <c r="AD149" s="79">
        <v>2</v>
      </c>
      <c r="AE149" s="85" t="s">
        <v>1113</v>
      </c>
      <c r="AF149" s="79" t="b">
        <v>1</v>
      </c>
      <c r="AG149" s="79" t="s">
        <v>1129</v>
      </c>
      <c r="AH149" s="79"/>
      <c r="AI149" s="85" t="s">
        <v>1132</v>
      </c>
      <c r="AJ149" s="79" t="b">
        <v>0</v>
      </c>
      <c r="AK149" s="79">
        <v>0</v>
      </c>
      <c r="AL149" s="85" t="s">
        <v>1113</v>
      </c>
      <c r="AM149" s="79" t="s">
        <v>1137</v>
      </c>
      <c r="AN149" s="79" t="b">
        <v>0</v>
      </c>
      <c r="AO149" s="85" t="s">
        <v>939</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5</v>
      </c>
      <c r="BC149" s="78" t="str">
        <f>REPLACE(INDEX(GroupVertices[Group],MATCH(Edges[[#This Row],[Vertex 2]],GroupVertices[Vertex],0)),1,1,"")</f>
        <v>5</v>
      </c>
      <c r="BD149" s="48">
        <v>2</v>
      </c>
      <c r="BE149" s="49">
        <v>5.714285714285714</v>
      </c>
      <c r="BF149" s="48">
        <v>0</v>
      </c>
      <c r="BG149" s="49">
        <v>0</v>
      </c>
      <c r="BH149" s="48">
        <v>0</v>
      </c>
      <c r="BI149" s="49">
        <v>0</v>
      </c>
      <c r="BJ149" s="48">
        <v>33</v>
      </c>
      <c r="BK149" s="49">
        <v>94.28571428571429</v>
      </c>
      <c r="BL149" s="48">
        <v>35</v>
      </c>
    </row>
    <row r="150" spans="1:64" ht="15">
      <c r="A150" s="64" t="s">
        <v>221</v>
      </c>
      <c r="B150" s="64" t="s">
        <v>238</v>
      </c>
      <c r="C150" s="65" t="s">
        <v>2600</v>
      </c>
      <c r="D150" s="66">
        <v>4.4</v>
      </c>
      <c r="E150" s="67" t="s">
        <v>136</v>
      </c>
      <c r="F150" s="68">
        <v>30.4</v>
      </c>
      <c r="G150" s="65"/>
      <c r="H150" s="69"/>
      <c r="I150" s="70"/>
      <c r="J150" s="70"/>
      <c r="K150" s="34" t="s">
        <v>66</v>
      </c>
      <c r="L150" s="77">
        <v>150</v>
      </c>
      <c r="M150" s="77"/>
      <c r="N150" s="72"/>
      <c r="O150" s="79" t="s">
        <v>276</v>
      </c>
      <c r="P150" s="81">
        <v>43748.75424768519</v>
      </c>
      <c r="Q150" s="79" t="s">
        <v>332</v>
      </c>
      <c r="R150" s="79"/>
      <c r="S150" s="79"/>
      <c r="T150" s="79" t="s">
        <v>238</v>
      </c>
      <c r="U150" s="79"/>
      <c r="V150" s="82" t="s">
        <v>612</v>
      </c>
      <c r="W150" s="81">
        <v>43748.75424768519</v>
      </c>
      <c r="X150" s="82" t="s">
        <v>708</v>
      </c>
      <c r="Y150" s="79"/>
      <c r="Z150" s="79"/>
      <c r="AA150" s="85" t="s">
        <v>940</v>
      </c>
      <c r="AB150" s="85" t="s">
        <v>962</v>
      </c>
      <c r="AC150" s="79" t="b">
        <v>0</v>
      </c>
      <c r="AD150" s="79">
        <v>1</v>
      </c>
      <c r="AE150" s="85" t="s">
        <v>1125</v>
      </c>
      <c r="AF150" s="79" t="b">
        <v>0</v>
      </c>
      <c r="AG150" s="79" t="s">
        <v>1129</v>
      </c>
      <c r="AH150" s="79"/>
      <c r="AI150" s="85" t="s">
        <v>1113</v>
      </c>
      <c r="AJ150" s="79" t="b">
        <v>0</v>
      </c>
      <c r="AK150" s="79">
        <v>0</v>
      </c>
      <c r="AL150" s="85" t="s">
        <v>1113</v>
      </c>
      <c r="AM150" s="79" t="s">
        <v>1137</v>
      </c>
      <c r="AN150" s="79" t="b">
        <v>0</v>
      </c>
      <c r="AO150" s="85" t="s">
        <v>962</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5</v>
      </c>
      <c r="BC150" s="78" t="str">
        <f>REPLACE(INDEX(GroupVertices[Group],MATCH(Edges[[#This Row],[Vertex 2]],GroupVertices[Vertex],0)),1,1,"")</f>
        <v>3</v>
      </c>
      <c r="BD150" s="48"/>
      <c r="BE150" s="49"/>
      <c r="BF150" s="48"/>
      <c r="BG150" s="49"/>
      <c r="BH150" s="48"/>
      <c r="BI150" s="49"/>
      <c r="BJ150" s="48"/>
      <c r="BK150" s="49"/>
      <c r="BL150" s="48"/>
    </row>
    <row r="151" spans="1:64" ht="15">
      <c r="A151" s="64" t="s">
        <v>221</v>
      </c>
      <c r="B151" s="64" t="s">
        <v>236</v>
      </c>
      <c r="C151" s="65" t="s">
        <v>2600</v>
      </c>
      <c r="D151" s="66">
        <v>4.4</v>
      </c>
      <c r="E151" s="67" t="s">
        <v>136</v>
      </c>
      <c r="F151" s="68">
        <v>30.4</v>
      </c>
      <c r="G151" s="65"/>
      <c r="H151" s="69"/>
      <c r="I151" s="70"/>
      <c r="J151" s="70"/>
      <c r="K151" s="34" t="s">
        <v>66</v>
      </c>
      <c r="L151" s="77">
        <v>151</v>
      </c>
      <c r="M151" s="77"/>
      <c r="N151" s="72"/>
      <c r="O151" s="79" t="s">
        <v>277</v>
      </c>
      <c r="P151" s="81">
        <v>43748.75424768519</v>
      </c>
      <c r="Q151" s="79" t="s">
        <v>332</v>
      </c>
      <c r="R151" s="79"/>
      <c r="S151" s="79"/>
      <c r="T151" s="79" t="s">
        <v>238</v>
      </c>
      <c r="U151" s="79"/>
      <c r="V151" s="82" t="s">
        <v>612</v>
      </c>
      <c r="W151" s="81">
        <v>43748.75424768519</v>
      </c>
      <c r="X151" s="82" t="s">
        <v>708</v>
      </c>
      <c r="Y151" s="79"/>
      <c r="Z151" s="79"/>
      <c r="AA151" s="85" t="s">
        <v>940</v>
      </c>
      <c r="AB151" s="85" t="s">
        <v>962</v>
      </c>
      <c r="AC151" s="79" t="b">
        <v>0</v>
      </c>
      <c r="AD151" s="79">
        <v>1</v>
      </c>
      <c r="AE151" s="85" t="s">
        <v>1125</v>
      </c>
      <c r="AF151" s="79" t="b">
        <v>0</v>
      </c>
      <c r="AG151" s="79" t="s">
        <v>1129</v>
      </c>
      <c r="AH151" s="79"/>
      <c r="AI151" s="85" t="s">
        <v>1113</v>
      </c>
      <c r="AJ151" s="79" t="b">
        <v>0</v>
      </c>
      <c r="AK151" s="79">
        <v>0</v>
      </c>
      <c r="AL151" s="85" t="s">
        <v>1113</v>
      </c>
      <c r="AM151" s="79" t="s">
        <v>1137</v>
      </c>
      <c r="AN151" s="79" t="b">
        <v>0</v>
      </c>
      <c r="AO151" s="85" t="s">
        <v>962</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5</v>
      </c>
      <c r="BC151" s="78" t="str">
        <f>REPLACE(INDEX(GroupVertices[Group],MATCH(Edges[[#This Row],[Vertex 2]],GroupVertices[Vertex],0)),1,1,"")</f>
        <v>2</v>
      </c>
      <c r="BD151" s="48">
        <v>1</v>
      </c>
      <c r="BE151" s="49">
        <v>7.6923076923076925</v>
      </c>
      <c r="BF151" s="48">
        <v>0</v>
      </c>
      <c r="BG151" s="49">
        <v>0</v>
      </c>
      <c r="BH151" s="48">
        <v>0</v>
      </c>
      <c r="BI151" s="49">
        <v>0</v>
      </c>
      <c r="BJ151" s="48">
        <v>12</v>
      </c>
      <c r="BK151" s="49">
        <v>92.3076923076923</v>
      </c>
      <c r="BL151" s="48">
        <v>13</v>
      </c>
    </row>
    <row r="152" spans="1:64" ht="15">
      <c r="A152" s="64" t="s">
        <v>221</v>
      </c>
      <c r="B152" s="64" t="s">
        <v>221</v>
      </c>
      <c r="C152" s="65" t="s">
        <v>2602</v>
      </c>
      <c r="D152" s="66">
        <v>7.2</v>
      </c>
      <c r="E152" s="67" t="s">
        <v>136</v>
      </c>
      <c r="F152" s="68">
        <v>21.2</v>
      </c>
      <c r="G152" s="65"/>
      <c r="H152" s="69"/>
      <c r="I152" s="70"/>
      <c r="J152" s="70"/>
      <c r="K152" s="34" t="s">
        <v>65</v>
      </c>
      <c r="L152" s="77">
        <v>152</v>
      </c>
      <c r="M152" s="77"/>
      <c r="N152" s="72"/>
      <c r="O152" s="79" t="s">
        <v>176</v>
      </c>
      <c r="P152" s="81">
        <v>43748.758622685185</v>
      </c>
      <c r="Q152" s="79" t="s">
        <v>333</v>
      </c>
      <c r="R152" s="79"/>
      <c r="S152" s="79"/>
      <c r="T152" s="79" t="s">
        <v>546</v>
      </c>
      <c r="U152" s="79"/>
      <c r="V152" s="82" t="s">
        <v>612</v>
      </c>
      <c r="W152" s="81">
        <v>43748.758622685185</v>
      </c>
      <c r="X152" s="82" t="s">
        <v>709</v>
      </c>
      <c r="Y152" s="79"/>
      <c r="Z152" s="79"/>
      <c r="AA152" s="85" t="s">
        <v>941</v>
      </c>
      <c r="AB152" s="79"/>
      <c r="AC152" s="79" t="b">
        <v>0</v>
      </c>
      <c r="AD152" s="79">
        <v>3</v>
      </c>
      <c r="AE152" s="85" t="s">
        <v>1113</v>
      </c>
      <c r="AF152" s="79" t="b">
        <v>0</v>
      </c>
      <c r="AG152" s="79" t="s">
        <v>1129</v>
      </c>
      <c r="AH152" s="79"/>
      <c r="AI152" s="85" t="s">
        <v>1113</v>
      </c>
      <c r="AJ152" s="79" t="b">
        <v>0</v>
      </c>
      <c r="AK152" s="79">
        <v>0</v>
      </c>
      <c r="AL152" s="85" t="s">
        <v>1113</v>
      </c>
      <c r="AM152" s="79" t="s">
        <v>1137</v>
      </c>
      <c r="AN152" s="79" t="b">
        <v>0</v>
      </c>
      <c r="AO152" s="85" t="s">
        <v>941</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5</v>
      </c>
      <c r="BC152" s="78" t="str">
        <f>REPLACE(INDEX(GroupVertices[Group],MATCH(Edges[[#This Row],[Vertex 2]],GroupVertices[Vertex],0)),1,1,"")</f>
        <v>5</v>
      </c>
      <c r="BD152" s="48">
        <v>2</v>
      </c>
      <c r="BE152" s="49">
        <v>4.444444444444445</v>
      </c>
      <c r="BF152" s="48">
        <v>4</v>
      </c>
      <c r="BG152" s="49">
        <v>8.88888888888889</v>
      </c>
      <c r="BH152" s="48">
        <v>0</v>
      </c>
      <c r="BI152" s="49">
        <v>0</v>
      </c>
      <c r="BJ152" s="48">
        <v>39</v>
      </c>
      <c r="BK152" s="49">
        <v>86.66666666666667</v>
      </c>
      <c r="BL152" s="48">
        <v>45</v>
      </c>
    </row>
    <row r="153" spans="1:64" ht="15">
      <c r="A153" s="64" t="s">
        <v>221</v>
      </c>
      <c r="B153" s="64" t="s">
        <v>237</v>
      </c>
      <c r="C153" s="65" t="s">
        <v>2599</v>
      </c>
      <c r="D153" s="66">
        <v>3.7</v>
      </c>
      <c r="E153" s="67" t="s">
        <v>136</v>
      </c>
      <c r="F153" s="68">
        <v>32.7</v>
      </c>
      <c r="G153" s="65"/>
      <c r="H153" s="69"/>
      <c r="I153" s="70"/>
      <c r="J153" s="70"/>
      <c r="K153" s="34" t="s">
        <v>66</v>
      </c>
      <c r="L153" s="77">
        <v>153</v>
      </c>
      <c r="M153" s="77"/>
      <c r="N153" s="72"/>
      <c r="O153" s="79" t="s">
        <v>277</v>
      </c>
      <c r="P153" s="81">
        <v>43748.76006944444</v>
      </c>
      <c r="Q153" s="79" t="s">
        <v>334</v>
      </c>
      <c r="R153" s="79"/>
      <c r="S153" s="79"/>
      <c r="T153" s="79" t="s">
        <v>543</v>
      </c>
      <c r="U153" s="79"/>
      <c r="V153" s="82" t="s">
        <v>612</v>
      </c>
      <c r="W153" s="81">
        <v>43748.76006944444</v>
      </c>
      <c r="X153" s="82" t="s">
        <v>710</v>
      </c>
      <c r="Y153" s="79"/>
      <c r="Z153" s="79"/>
      <c r="AA153" s="85" t="s">
        <v>942</v>
      </c>
      <c r="AB153" s="85" t="s">
        <v>975</v>
      </c>
      <c r="AC153" s="79" t="b">
        <v>0</v>
      </c>
      <c r="AD153" s="79">
        <v>0</v>
      </c>
      <c r="AE153" s="85" t="s">
        <v>1120</v>
      </c>
      <c r="AF153" s="79" t="b">
        <v>0</v>
      </c>
      <c r="AG153" s="79" t="s">
        <v>1129</v>
      </c>
      <c r="AH153" s="79"/>
      <c r="AI153" s="85" t="s">
        <v>1113</v>
      </c>
      <c r="AJ153" s="79" t="b">
        <v>0</v>
      </c>
      <c r="AK153" s="79">
        <v>0</v>
      </c>
      <c r="AL153" s="85" t="s">
        <v>1113</v>
      </c>
      <c r="AM153" s="79" t="s">
        <v>1137</v>
      </c>
      <c r="AN153" s="79" t="b">
        <v>0</v>
      </c>
      <c r="AO153" s="85" t="s">
        <v>975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5</v>
      </c>
      <c r="BC153" s="78" t="str">
        <f>REPLACE(INDEX(GroupVertices[Group],MATCH(Edges[[#This Row],[Vertex 2]],GroupVertices[Vertex],0)),1,1,"")</f>
        <v>2</v>
      </c>
      <c r="BD153" s="48">
        <v>0</v>
      </c>
      <c r="BE153" s="49">
        <v>0</v>
      </c>
      <c r="BF153" s="48">
        <v>2</v>
      </c>
      <c r="BG153" s="49">
        <v>4.761904761904762</v>
      </c>
      <c r="BH153" s="48">
        <v>0</v>
      </c>
      <c r="BI153" s="49">
        <v>0</v>
      </c>
      <c r="BJ153" s="48">
        <v>40</v>
      </c>
      <c r="BK153" s="49">
        <v>95.23809523809524</v>
      </c>
      <c r="BL153" s="48">
        <v>42</v>
      </c>
    </row>
    <row r="154" spans="1:64" ht="15">
      <c r="A154" s="64" t="s">
        <v>221</v>
      </c>
      <c r="B154" s="64" t="s">
        <v>239</v>
      </c>
      <c r="C154" s="65" t="s">
        <v>2598</v>
      </c>
      <c r="D154" s="66">
        <v>3</v>
      </c>
      <c r="E154" s="67" t="s">
        <v>132</v>
      </c>
      <c r="F154" s="68">
        <v>35</v>
      </c>
      <c r="G154" s="65"/>
      <c r="H154" s="69"/>
      <c r="I154" s="70"/>
      <c r="J154" s="70"/>
      <c r="K154" s="34" t="s">
        <v>65</v>
      </c>
      <c r="L154" s="77">
        <v>154</v>
      </c>
      <c r="M154" s="77"/>
      <c r="N154" s="72"/>
      <c r="O154" s="79" t="s">
        <v>276</v>
      </c>
      <c r="P154" s="81">
        <v>43748.761354166665</v>
      </c>
      <c r="Q154" s="79" t="s">
        <v>335</v>
      </c>
      <c r="R154" s="79"/>
      <c r="S154" s="79"/>
      <c r="T154" s="79" t="s">
        <v>238</v>
      </c>
      <c r="U154" s="79"/>
      <c r="V154" s="82" t="s">
        <v>612</v>
      </c>
      <c r="W154" s="81">
        <v>43748.761354166665</v>
      </c>
      <c r="X154" s="82" t="s">
        <v>711</v>
      </c>
      <c r="Y154" s="79"/>
      <c r="Z154" s="79"/>
      <c r="AA154" s="85" t="s">
        <v>943</v>
      </c>
      <c r="AB154" s="79"/>
      <c r="AC154" s="79" t="b">
        <v>0</v>
      </c>
      <c r="AD154" s="79">
        <v>1</v>
      </c>
      <c r="AE154" s="85" t="s">
        <v>1113</v>
      </c>
      <c r="AF154" s="79" t="b">
        <v>0</v>
      </c>
      <c r="AG154" s="79" t="s">
        <v>1129</v>
      </c>
      <c r="AH154" s="79"/>
      <c r="AI154" s="85" t="s">
        <v>1113</v>
      </c>
      <c r="AJ154" s="79" t="b">
        <v>0</v>
      </c>
      <c r="AK154" s="79">
        <v>0</v>
      </c>
      <c r="AL154" s="85" t="s">
        <v>1113</v>
      </c>
      <c r="AM154" s="79" t="s">
        <v>1137</v>
      </c>
      <c r="AN154" s="79" t="b">
        <v>0</v>
      </c>
      <c r="AO154" s="85" t="s">
        <v>943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21</v>
      </c>
      <c r="BK154" s="49">
        <v>100</v>
      </c>
      <c r="BL154" s="48">
        <v>21</v>
      </c>
    </row>
    <row r="155" spans="1:64" ht="15">
      <c r="A155" s="64" t="s">
        <v>221</v>
      </c>
      <c r="B155" s="64" t="s">
        <v>235</v>
      </c>
      <c r="C155" s="65" t="s">
        <v>2601</v>
      </c>
      <c r="D155" s="66">
        <v>5.1</v>
      </c>
      <c r="E155" s="67" t="s">
        <v>136</v>
      </c>
      <c r="F155" s="68">
        <v>28.1</v>
      </c>
      <c r="G155" s="65"/>
      <c r="H155" s="69"/>
      <c r="I155" s="70"/>
      <c r="J155" s="70"/>
      <c r="K155" s="34" t="s">
        <v>66</v>
      </c>
      <c r="L155" s="77">
        <v>155</v>
      </c>
      <c r="M155" s="77"/>
      <c r="N155" s="72"/>
      <c r="O155" s="79" t="s">
        <v>276</v>
      </c>
      <c r="P155" s="81">
        <v>43748.76163194444</v>
      </c>
      <c r="Q155" s="79" t="s">
        <v>336</v>
      </c>
      <c r="R155" s="79"/>
      <c r="S155" s="79"/>
      <c r="T155" s="79" t="s">
        <v>518</v>
      </c>
      <c r="U155" s="79"/>
      <c r="V155" s="82" t="s">
        <v>612</v>
      </c>
      <c r="W155" s="81">
        <v>43748.76163194444</v>
      </c>
      <c r="X155" s="82" t="s">
        <v>712</v>
      </c>
      <c r="Y155" s="79"/>
      <c r="Z155" s="79"/>
      <c r="AA155" s="85" t="s">
        <v>944</v>
      </c>
      <c r="AB155" s="79"/>
      <c r="AC155" s="79" t="b">
        <v>0</v>
      </c>
      <c r="AD155" s="79">
        <v>0</v>
      </c>
      <c r="AE155" s="85" t="s">
        <v>1113</v>
      </c>
      <c r="AF155" s="79" t="b">
        <v>1</v>
      </c>
      <c r="AG155" s="79" t="s">
        <v>1129</v>
      </c>
      <c r="AH155" s="79"/>
      <c r="AI155" s="85" t="s">
        <v>1062</v>
      </c>
      <c r="AJ155" s="79" t="b">
        <v>0</v>
      </c>
      <c r="AK155" s="79">
        <v>2</v>
      </c>
      <c r="AL155" s="85" t="s">
        <v>986</v>
      </c>
      <c r="AM155" s="79" t="s">
        <v>1137</v>
      </c>
      <c r="AN155" s="79" t="b">
        <v>0</v>
      </c>
      <c r="AO155" s="85" t="s">
        <v>986</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2</v>
      </c>
      <c r="BD155" s="48">
        <v>0</v>
      </c>
      <c r="BE155" s="49">
        <v>0</v>
      </c>
      <c r="BF155" s="48">
        <v>0</v>
      </c>
      <c r="BG155" s="49">
        <v>0</v>
      </c>
      <c r="BH155" s="48">
        <v>0</v>
      </c>
      <c r="BI155" s="49">
        <v>0</v>
      </c>
      <c r="BJ155" s="48">
        <v>24</v>
      </c>
      <c r="BK155" s="49">
        <v>100</v>
      </c>
      <c r="BL155" s="48">
        <v>24</v>
      </c>
    </row>
    <row r="156" spans="1:64" ht="15">
      <c r="A156" s="64" t="s">
        <v>221</v>
      </c>
      <c r="B156" s="64" t="s">
        <v>238</v>
      </c>
      <c r="C156" s="65" t="s">
        <v>2600</v>
      </c>
      <c r="D156" s="66">
        <v>4.4</v>
      </c>
      <c r="E156" s="67" t="s">
        <v>136</v>
      </c>
      <c r="F156" s="68">
        <v>30.4</v>
      </c>
      <c r="G156" s="65"/>
      <c r="H156" s="69"/>
      <c r="I156" s="70"/>
      <c r="J156" s="70"/>
      <c r="K156" s="34" t="s">
        <v>66</v>
      </c>
      <c r="L156" s="77">
        <v>156</v>
      </c>
      <c r="M156" s="77"/>
      <c r="N156" s="72"/>
      <c r="O156" s="79" t="s">
        <v>276</v>
      </c>
      <c r="P156" s="81">
        <v>43748.761770833335</v>
      </c>
      <c r="Q156" s="79" t="s">
        <v>337</v>
      </c>
      <c r="R156" s="79"/>
      <c r="S156" s="79"/>
      <c r="T156" s="79" t="s">
        <v>543</v>
      </c>
      <c r="U156" s="82" t="s">
        <v>581</v>
      </c>
      <c r="V156" s="82" t="s">
        <v>581</v>
      </c>
      <c r="W156" s="81">
        <v>43748.761770833335</v>
      </c>
      <c r="X156" s="82" t="s">
        <v>713</v>
      </c>
      <c r="Y156" s="79"/>
      <c r="Z156" s="79"/>
      <c r="AA156" s="85" t="s">
        <v>945</v>
      </c>
      <c r="AB156" s="79"/>
      <c r="AC156" s="79" t="b">
        <v>0</v>
      </c>
      <c r="AD156" s="79">
        <v>0</v>
      </c>
      <c r="AE156" s="85" t="s">
        <v>1113</v>
      </c>
      <c r="AF156" s="79" t="b">
        <v>0</v>
      </c>
      <c r="AG156" s="79" t="s">
        <v>1129</v>
      </c>
      <c r="AH156" s="79"/>
      <c r="AI156" s="85" t="s">
        <v>1113</v>
      </c>
      <c r="AJ156" s="79" t="b">
        <v>0</v>
      </c>
      <c r="AK156" s="79">
        <v>1</v>
      </c>
      <c r="AL156" s="85" t="s">
        <v>1064</v>
      </c>
      <c r="AM156" s="79" t="s">
        <v>1137</v>
      </c>
      <c r="AN156" s="79" t="b">
        <v>0</v>
      </c>
      <c r="AO156" s="85" t="s">
        <v>1064</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3</v>
      </c>
      <c r="BD156" s="48">
        <v>1</v>
      </c>
      <c r="BE156" s="49">
        <v>7.142857142857143</v>
      </c>
      <c r="BF156" s="48">
        <v>0</v>
      </c>
      <c r="BG156" s="49">
        <v>0</v>
      </c>
      <c r="BH156" s="48">
        <v>0</v>
      </c>
      <c r="BI156" s="49">
        <v>0</v>
      </c>
      <c r="BJ156" s="48">
        <v>13</v>
      </c>
      <c r="BK156" s="49">
        <v>92.85714285714286</v>
      </c>
      <c r="BL156" s="48">
        <v>14</v>
      </c>
    </row>
    <row r="157" spans="1:64" ht="15">
      <c r="A157" s="64" t="s">
        <v>221</v>
      </c>
      <c r="B157" s="64" t="s">
        <v>221</v>
      </c>
      <c r="C157" s="65" t="s">
        <v>2602</v>
      </c>
      <c r="D157" s="66">
        <v>7.2</v>
      </c>
      <c r="E157" s="67" t="s">
        <v>136</v>
      </c>
      <c r="F157" s="68">
        <v>21.2</v>
      </c>
      <c r="G157" s="65"/>
      <c r="H157" s="69"/>
      <c r="I157" s="70"/>
      <c r="J157" s="70"/>
      <c r="K157" s="34" t="s">
        <v>65</v>
      </c>
      <c r="L157" s="77">
        <v>157</v>
      </c>
      <c r="M157" s="77"/>
      <c r="N157" s="72"/>
      <c r="O157" s="79" t="s">
        <v>176</v>
      </c>
      <c r="P157" s="81">
        <v>43748.7650462963</v>
      </c>
      <c r="Q157" s="79" t="s">
        <v>338</v>
      </c>
      <c r="R157" s="82" t="s">
        <v>484</v>
      </c>
      <c r="S157" s="79" t="s">
        <v>501</v>
      </c>
      <c r="T157" s="79" t="s">
        <v>547</v>
      </c>
      <c r="U157" s="79"/>
      <c r="V157" s="82" t="s">
        <v>612</v>
      </c>
      <c r="W157" s="81">
        <v>43748.7650462963</v>
      </c>
      <c r="X157" s="82" t="s">
        <v>714</v>
      </c>
      <c r="Y157" s="79"/>
      <c r="Z157" s="79"/>
      <c r="AA157" s="85" t="s">
        <v>946</v>
      </c>
      <c r="AB157" s="79"/>
      <c r="AC157" s="79" t="b">
        <v>0</v>
      </c>
      <c r="AD157" s="79">
        <v>0</v>
      </c>
      <c r="AE157" s="85" t="s">
        <v>1113</v>
      </c>
      <c r="AF157" s="79" t="b">
        <v>1</v>
      </c>
      <c r="AG157" s="79" t="s">
        <v>1129</v>
      </c>
      <c r="AH157" s="79"/>
      <c r="AI157" s="85" t="s">
        <v>1064</v>
      </c>
      <c r="AJ157" s="79" t="b">
        <v>0</v>
      </c>
      <c r="AK157" s="79">
        <v>0</v>
      </c>
      <c r="AL157" s="85" t="s">
        <v>1113</v>
      </c>
      <c r="AM157" s="79" t="s">
        <v>1137</v>
      </c>
      <c r="AN157" s="79" t="b">
        <v>0</v>
      </c>
      <c r="AO157" s="85" t="s">
        <v>946</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48</v>
      </c>
      <c r="BK157" s="49">
        <v>100</v>
      </c>
      <c r="BL157" s="48">
        <v>48</v>
      </c>
    </row>
    <row r="158" spans="1:64" ht="15">
      <c r="A158" s="64" t="s">
        <v>221</v>
      </c>
      <c r="B158" s="64" t="s">
        <v>235</v>
      </c>
      <c r="C158" s="65" t="s">
        <v>2599</v>
      </c>
      <c r="D158" s="66">
        <v>3.7</v>
      </c>
      <c r="E158" s="67" t="s">
        <v>136</v>
      </c>
      <c r="F158" s="68">
        <v>32.7</v>
      </c>
      <c r="G158" s="65"/>
      <c r="H158" s="69"/>
      <c r="I158" s="70"/>
      <c r="J158" s="70"/>
      <c r="K158" s="34" t="s">
        <v>66</v>
      </c>
      <c r="L158" s="77">
        <v>158</v>
      </c>
      <c r="M158" s="77"/>
      <c r="N158" s="72"/>
      <c r="O158" s="79" t="s">
        <v>277</v>
      </c>
      <c r="P158" s="81">
        <v>43748.7665162037</v>
      </c>
      <c r="Q158" s="79" t="s">
        <v>339</v>
      </c>
      <c r="R158" s="79"/>
      <c r="S158" s="79"/>
      <c r="T158" s="79" t="s">
        <v>238</v>
      </c>
      <c r="U158" s="79"/>
      <c r="V158" s="82" t="s">
        <v>612</v>
      </c>
      <c r="W158" s="81">
        <v>43748.7665162037</v>
      </c>
      <c r="X158" s="82" t="s">
        <v>715</v>
      </c>
      <c r="Y158" s="79"/>
      <c r="Z158" s="79"/>
      <c r="AA158" s="85" t="s">
        <v>947</v>
      </c>
      <c r="AB158" s="85" t="s">
        <v>985</v>
      </c>
      <c r="AC158" s="79" t="b">
        <v>0</v>
      </c>
      <c r="AD158" s="79">
        <v>1</v>
      </c>
      <c r="AE158" s="85" t="s">
        <v>1124</v>
      </c>
      <c r="AF158" s="79" t="b">
        <v>0</v>
      </c>
      <c r="AG158" s="79" t="s">
        <v>1129</v>
      </c>
      <c r="AH158" s="79"/>
      <c r="AI158" s="85" t="s">
        <v>1113</v>
      </c>
      <c r="AJ158" s="79" t="b">
        <v>0</v>
      </c>
      <c r="AK158" s="79">
        <v>0</v>
      </c>
      <c r="AL158" s="85" t="s">
        <v>1113</v>
      </c>
      <c r="AM158" s="79" t="s">
        <v>1137</v>
      </c>
      <c r="AN158" s="79" t="b">
        <v>0</v>
      </c>
      <c r="AO158" s="85" t="s">
        <v>985</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5</v>
      </c>
      <c r="BC158" s="78" t="str">
        <f>REPLACE(INDEX(GroupVertices[Group],MATCH(Edges[[#This Row],[Vertex 2]],GroupVertices[Vertex],0)),1,1,"")</f>
        <v>2</v>
      </c>
      <c r="BD158" s="48">
        <v>0</v>
      </c>
      <c r="BE158" s="49">
        <v>0</v>
      </c>
      <c r="BF158" s="48">
        <v>0</v>
      </c>
      <c r="BG158" s="49">
        <v>0</v>
      </c>
      <c r="BH158" s="48">
        <v>0</v>
      </c>
      <c r="BI158" s="49">
        <v>0</v>
      </c>
      <c r="BJ158" s="48">
        <v>11</v>
      </c>
      <c r="BK158" s="49">
        <v>100</v>
      </c>
      <c r="BL158" s="48">
        <v>11</v>
      </c>
    </row>
    <row r="159" spans="1:64" ht="15">
      <c r="A159" s="64" t="s">
        <v>221</v>
      </c>
      <c r="B159" s="64" t="s">
        <v>221</v>
      </c>
      <c r="C159" s="65" t="s">
        <v>2602</v>
      </c>
      <c r="D159" s="66">
        <v>7.2</v>
      </c>
      <c r="E159" s="67" t="s">
        <v>136</v>
      </c>
      <c r="F159" s="68">
        <v>21.2</v>
      </c>
      <c r="G159" s="65"/>
      <c r="H159" s="69"/>
      <c r="I159" s="70"/>
      <c r="J159" s="70"/>
      <c r="K159" s="34" t="s">
        <v>65</v>
      </c>
      <c r="L159" s="77">
        <v>159</v>
      </c>
      <c r="M159" s="77"/>
      <c r="N159" s="72"/>
      <c r="O159" s="79" t="s">
        <v>176</v>
      </c>
      <c r="P159" s="81">
        <v>43748.770902777775</v>
      </c>
      <c r="Q159" s="79" t="s">
        <v>340</v>
      </c>
      <c r="R159" s="82" t="s">
        <v>485</v>
      </c>
      <c r="S159" s="79" t="s">
        <v>501</v>
      </c>
      <c r="T159" s="79" t="s">
        <v>548</v>
      </c>
      <c r="U159" s="79"/>
      <c r="V159" s="82" t="s">
        <v>612</v>
      </c>
      <c r="W159" s="81">
        <v>43748.770902777775</v>
      </c>
      <c r="X159" s="82" t="s">
        <v>716</v>
      </c>
      <c r="Y159" s="79"/>
      <c r="Z159" s="79"/>
      <c r="AA159" s="85" t="s">
        <v>948</v>
      </c>
      <c r="AB159" s="79"/>
      <c r="AC159" s="79" t="b">
        <v>0</v>
      </c>
      <c r="AD159" s="79">
        <v>1</v>
      </c>
      <c r="AE159" s="85" t="s">
        <v>1113</v>
      </c>
      <c r="AF159" s="79" t="b">
        <v>1</v>
      </c>
      <c r="AG159" s="79" t="s">
        <v>1129</v>
      </c>
      <c r="AH159" s="79"/>
      <c r="AI159" s="85" t="s">
        <v>1066</v>
      </c>
      <c r="AJ159" s="79" t="b">
        <v>0</v>
      </c>
      <c r="AK159" s="79">
        <v>0</v>
      </c>
      <c r="AL159" s="85" t="s">
        <v>1113</v>
      </c>
      <c r="AM159" s="79" t="s">
        <v>1137</v>
      </c>
      <c r="AN159" s="79" t="b">
        <v>0</v>
      </c>
      <c r="AO159" s="85" t="s">
        <v>948</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5</v>
      </c>
      <c r="BC159" s="78" t="str">
        <f>REPLACE(INDEX(GroupVertices[Group],MATCH(Edges[[#This Row],[Vertex 2]],GroupVertices[Vertex],0)),1,1,"")</f>
        <v>5</v>
      </c>
      <c r="BD159" s="48">
        <v>2</v>
      </c>
      <c r="BE159" s="49">
        <v>4.081632653061225</v>
      </c>
      <c r="BF159" s="48">
        <v>0</v>
      </c>
      <c r="BG159" s="49">
        <v>0</v>
      </c>
      <c r="BH159" s="48">
        <v>0</v>
      </c>
      <c r="BI159" s="49">
        <v>0</v>
      </c>
      <c r="BJ159" s="48">
        <v>47</v>
      </c>
      <c r="BK159" s="49">
        <v>95.91836734693878</v>
      </c>
      <c r="BL159" s="48">
        <v>49</v>
      </c>
    </row>
    <row r="160" spans="1:64" ht="15">
      <c r="A160" s="64" t="s">
        <v>221</v>
      </c>
      <c r="B160" s="64" t="s">
        <v>236</v>
      </c>
      <c r="C160" s="65" t="s">
        <v>2600</v>
      </c>
      <c r="D160" s="66">
        <v>4.4</v>
      </c>
      <c r="E160" s="67" t="s">
        <v>136</v>
      </c>
      <c r="F160" s="68">
        <v>30.4</v>
      </c>
      <c r="G160" s="65"/>
      <c r="H160" s="69"/>
      <c r="I160" s="70"/>
      <c r="J160" s="70"/>
      <c r="K160" s="34" t="s">
        <v>66</v>
      </c>
      <c r="L160" s="77">
        <v>160</v>
      </c>
      <c r="M160" s="77"/>
      <c r="N160" s="72"/>
      <c r="O160" s="79" t="s">
        <v>277</v>
      </c>
      <c r="P160" s="81">
        <v>43748.77363425926</v>
      </c>
      <c r="Q160" s="79" t="s">
        <v>341</v>
      </c>
      <c r="R160" s="79"/>
      <c r="S160" s="79"/>
      <c r="T160" s="79" t="s">
        <v>549</v>
      </c>
      <c r="U160" s="79"/>
      <c r="V160" s="82" t="s">
        <v>612</v>
      </c>
      <c r="W160" s="81">
        <v>43748.77363425926</v>
      </c>
      <c r="X160" s="82" t="s">
        <v>717</v>
      </c>
      <c r="Y160" s="79"/>
      <c r="Z160" s="79"/>
      <c r="AA160" s="85" t="s">
        <v>949</v>
      </c>
      <c r="AB160" s="85" t="s">
        <v>963</v>
      </c>
      <c r="AC160" s="79" t="b">
        <v>0</v>
      </c>
      <c r="AD160" s="79">
        <v>1</v>
      </c>
      <c r="AE160" s="85" t="s">
        <v>1125</v>
      </c>
      <c r="AF160" s="79" t="b">
        <v>0</v>
      </c>
      <c r="AG160" s="79" t="s">
        <v>1129</v>
      </c>
      <c r="AH160" s="79"/>
      <c r="AI160" s="85" t="s">
        <v>1113</v>
      </c>
      <c r="AJ160" s="79" t="b">
        <v>0</v>
      </c>
      <c r="AK160" s="79">
        <v>0</v>
      </c>
      <c r="AL160" s="85" t="s">
        <v>1113</v>
      </c>
      <c r="AM160" s="79" t="s">
        <v>1137</v>
      </c>
      <c r="AN160" s="79" t="b">
        <v>0</v>
      </c>
      <c r="AO160" s="85" t="s">
        <v>963</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5</v>
      </c>
      <c r="BC160" s="78" t="str">
        <f>REPLACE(INDEX(GroupVertices[Group],MATCH(Edges[[#This Row],[Vertex 2]],GroupVertices[Vertex],0)),1,1,"")</f>
        <v>2</v>
      </c>
      <c r="BD160" s="48">
        <v>1</v>
      </c>
      <c r="BE160" s="49">
        <v>1.8518518518518519</v>
      </c>
      <c r="BF160" s="48">
        <v>0</v>
      </c>
      <c r="BG160" s="49">
        <v>0</v>
      </c>
      <c r="BH160" s="48">
        <v>0</v>
      </c>
      <c r="BI160" s="49">
        <v>0</v>
      </c>
      <c r="BJ160" s="48">
        <v>53</v>
      </c>
      <c r="BK160" s="49">
        <v>98.14814814814815</v>
      </c>
      <c r="BL160" s="48">
        <v>54</v>
      </c>
    </row>
    <row r="161" spans="1:64" ht="15">
      <c r="A161" s="64" t="s">
        <v>221</v>
      </c>
      <c r="B161" s="64" t="s">
        <v>221</v>
      </c>
      <c r="C161" s="65" t="s">
        <v>2602</v>
      </c>
      <c r="D161" s="66">
        <v>7.2</v>
      </c>
      <c r="E161" s="67" t="s">
        <v>136</v>
      </c>
      <c r="F161" s="68">
        <v>21.2</v>
      </c>
      <c r="G161" s="65"/>
      <c r="H161" s="69"/>
      <c r="I161" s="70"/>
      <c r="J161" s="70"/>
      <c r="K161" s="34" t="s">
        <v>65</v>
      </c>
      <c r="L161" s="77">
        <v>161</v>
      </c>
      <c r="M161" s="77"/>
      <c r="N161" s="72"/>
      <c r="O161" s="79" t="s">
        <v>176</v>
      </c>
      <c r="P161" s="81">
        <v>43748.777233796296</v>
      </c>
      <c r="Q161" s="79" t="s">
        <v>342</v>
      </c>
      <c r="R161" s="82" t="s">
        <v>486</v>
      </c>
      <c r="S161" s="79" t="s">
        <v>501</v>
      </c>
      <c r="T161" s="79" t="s">
        <v>550</v>
      </c>
      <c r="U161" s="79"/>
      <c r="V161" s="82" t="s">
        <v>612</v>
      </c>
      <c r="W161" s="81">
        <v>43748.777233796296</v>
      </c>
      <c r="X161" s="82" t="s">
        <v>718</v>
      </c>
      <c r="Y161" s="79"/>
      <c r="Z161" s="79"/>
      <c r="AA161" s="85" t="s">
        <v>950</v>
      </c>
      <c r="AB161" s="79"/>
      <c r="AC161" s="79" t="b">
        <v>0</v>
      </c>
      <c r="AD161" s="79">
        <v>1</v>
      </c>
      <c r="AE161" s="85" t="s">
        <v>1113</v>
      </c>
      <c r="AF161" s="79" t="b">
        <v>1</v>
      </c>
      <c r="AG161" s="79" t="s">
        <v>1129</v>
      </c>
      <c r="AH161" s="79"/>
      <c r="AI161" s="85" t="s">
        <v>1068</v>
      </c>
      <c r="AJ161" s="79" t="b">
        <v>0</v>
      </c>
      <c r="AK161" s="79">
        <v>0</v>
      </c>
      <c r="AL161" s="85" t="s">
        <v>1113</v>
      </c>
      <c r="AM161" s="79" t="s">
        <v>1137</v>
      </c>
      <c r="AN161" s="79" t="b">
        <v>0</v>
      </c>
      <c r="AO161" s="85" t="s">
        <v>950</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5</v>
      </c>
      <c r="BC161" s="78" t="str">
        <f>REPLACE(INDEX(GroupVertices[Group],MATCH(Edges[[#This Row],[Vertex 2]],GroupVertices[Vertex],0)),1,1,"")</f>
        <v>5</v>
      </c>
      <c r="BD161" s="48">
        <v>2</v>
      </c>
      <c r="BE161" s="49">
        <v>4.651162790697675</v>
      </c>
      <c r="BF161" s="48">
        <v>0</v>
      </c>
      <c r="BG161" s="49">
        <v>0</v>
      </c>
      <c r="BH161" s="48">
        <v>0</v>
      </c>
      <c r="BI161" s="49">
        <v>0</v>
      </c>
      <c r="BJ161" s="48">
        <v>41</v>
      </c>
      <c r="BK161" s="49">
        <v>95.34883720930233</v>
      </c>
      <c r="BL161" s="48">
        <v>43</v>
      </c>
    </row>
    <row r="162" spans="1:64" ht="15">
      <c r="A162" s="64" t="s">
        <v>221</v>
      </c>
      <c r="B162" s="64" t="s">
        <v>236</v>
      </c>
      <c r="C162" s="65" t="s">
        <v>2600</v>
      </c>
      <c r="D162" s="66">
        <v>4.4</v>
      </c>
      <c r="E162" s="67" t="s">
        <v>136</v>
      </c>
      <c r="F162" s="68">
        <v>30.4</v>
      </c>
      <c r="G162" s="65"/>
      <c r="H162" s="69"/>
      <c r="I162" s="70"/>
      <c r="J162" s="70"/>
      <c r="K162" s="34" t="s">
        <v>66</v>
      </c>
      <c r="L162" s="77">
        <v>162</v>
      </c>
      <c r="M162" s="77"/>
      <c r="N162" s="72"/>
      <c r="O162" s="79" t="s">
        <v>277</v>
      </c>
      <c r="P162" s="81">
        <v>43748.77989583334</v>
      </c>
      <c r="Q162" s="79" t="s">
        <v>343</v>
      </c>
      <c r="R162" s="79"/>
      <c r="S162" s="79"/>
      <c r="T162" s="79" t="s">
        <v>551</v>
      </c>
      <c r="U162" s="79"/>
      <c r="V162" s="82" t="s">
        <v>612</v>
      </c>
      <c r="W162" s="81">
        <v>43748.77989583334</v>
      </c>
      <c r="X162" s="82" t="s">
        <v>719</v>
      </c>
      <c r="Y162" s="79"/>
      <c r="Z162" s="79"/>
      <c r="AA162" s="85" t="s">
        <v>951</v>
      </c>
      <c r="AB162" s="85" t="s">
        <v>935</v>
      </c>
      <c r="AC162" s="79" t="b">
        <v>0</v>
      </c>
      <c r="AD162" s="79">
        <v>3</v>
      </c>
      <c r="AE162" s="85" t="s">
        <v>1125</v>
      </c>
      <c r="AF162" s="79" t="b">
        <v>0</v>
      </c>
      <c r="AG162" s="79" t="s">
        <v>1129</v>
      </c>
      <c r="AH162" s="79"/>
      <c r="AI162" s="85" t="s">
        <v>1113</v>
      </c>
      <c r="AJ162" s="79" t="b">
        <v>0</v>
      </c>
      <c r="AK162" s="79">
        <v>1</v>
      </c>
      <c r="AL162" s="85" t="s">
        <v>1113</v>
      </c>
      <c r="AM162" s="79" t="s">
        <v>1137</v>
      </c>
      <c r="AN162" s="79" t="b">
        <v>0</v>
      </c>
      <c r="AO162" s="85" t="s">
        <v>935</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5</v>
      </c>
      <c r="BC162" s="78" t="str">
        <f>REPLACE(INDEX(GroupVertices[Group],MATCH(Edges[[#This Row],[Vertex 2]],GroupVertices[Vertex],0)),1,1,"")</f>
        <v>2</v>
      </c>
      <c r="BD162" s="48">
        <v>1</v>
      </c>
      <c r="BE162" s="49">
        <v>2.1739130434782608</v>
      </c>
      <c r="BF162" s="48">
        <v>0</v>
      </c>
      <c r="BG162" s="49">
        <v>0</v>
      </c>
      <c r="BH162" s="48">
        <v>0</v>
      </c>
      <c r="BI162" s="49">
        <v>0</v>
      </c>
      <c r="BJ162" s="48">
        <v>45</v>
      </c>
      <c r="BK162" s="49">
        <v>97.82608695652173</v>
      </c>
      <c r="BL162" s="48">
        <v>46</v>
      </c>
    </row>
    <row r="163" spans="1:64" ht="15">
      <c r="A163" s="64" t="s">
        <v>221</v>
      </c>
      <c r="B163" s="64" t="s">
        <v>221</v>
      </c>
      <c r="C163" s="65" t="s">
        <v>2602</v>
      </c>
      <c r="D163" s="66">
        <v>7.2</v>
      </c>
      <c r="E163" s="67" t="s">
        <v>136</v>
      </c>
      <c r="F163" s="68">
        <v>21.2</v>
      </c>
      <c r="G163" s="65"/>
      <c r="H163" s="69"/>
      <c r="I163" s="70"/>
      <c r="J163" s="70"/>
      <c r="K163" s="34" t="s">
        <v>65</v>
      </c>
      <c r="L163" s="77">
        <v>163</v>
      </c>
      <c r="M163" s="77"/>
      <c r="N163" s="72"/>
      <c r="O163" s="79" t="s">
        <v>176</v>
      </c>
      <c r="P163" s="81">
        <v>43748.78480324074</v>
      </c>
      <c r="Q163" s="79" t="s">
        <v>344</v>
      </c>
      <c r="R163" s="82" t="s">
        <v>487</v>
      </c>
      <c r="S163" s="79" t="s">
        <v>501</v>
      </c>
      <c r="T163" s="79" t="s">
        <v>552</v>
      </c>
      <c r="U163" s="79"/>
      <c r="V163" s="82" t="s">
        <v>612</v>
      </c>
      <c r="W163" s="81">
        <v>43748.78480324074</v>
      </c>
      <c r="X163" s="82" t="s">
        <v>720</v>
      </c>
      <c r="Y163" s="79"/>
      <c r="Z163" s="79"/>
      <c r="AA163" s="85" t="s">
        <v>952</v>
      </c>
      <c r="AB163" s="79"/>
      <c r="AC163" s="79" t="b">
        <v>0</v>
      </c>
      <c r="AD163" s="79">
        <v>0</v>
      </c>
      <c r="AE163" s="85" t="s">
        <v>1113</v>
      </c>
      <c r="AF163" s="79" t="b">
        <v>1</v>
      </c>
      <c r="AG163" s="79" t="s">
        <v>1129</v>
      </c>
      <c r="AH163" s="79"/>
      <c r="AI163" s="85" t="s">
        <v>1070</v>
      </c>
      <c r="AJ163" s="79" t="b">
        <v>0</v>
      </c>
      <c r="AK163" s="79">
        <v>1</v>
      </c>
      <c r="AL163" s="85" t="s">
        <v>1113</v>
      </c>
      <c r="AM163" s="79" t="s">
        <v>1137</v>
      </c>
      <c r="AN163" s="79" t="b">
        <v>0</v>
      </c>
      <c r="AO163" s="85" t="s">
        <v>952</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5</v>
      </c>
      <c r="BC163" s="78" t="str">
        <f>REPLACE(INDEX(GroupVertices[Group],MATCH(Edges[[#This Row],[Vertex 2]],GroupVertices[Vertex],0)),1,1,"")</f>
        <v>5</v>
      </c>
      <c r="BD163" s="48">
        <v>2</v>
      </c>
      <c r="BE163" s="49">
        <v>4.081632653061225</v>
      </c>
      <c r="BF163" s="48">
        <v>0</v>
      </c>
      <c r="BG163" s="49">
        <v>0</v>
      </c>
      <c r="BH163" s="48">
        <v>0</v>
      </c>
      <c r="BI163" s="49">
        <v>0</v>
      </c>
      <c r="BJ163" s="48">
        <v>47</v>
      </c>
      <c r="BK163" s="49">
        <v>95.91836734693878</v>
      </c>
      <c r="BL163" s="48">
        <v>49</v>
      </c>
    </row>
    <row r="164" spans="1:64" ht="15">
      <c r="A164" s="64" t="s">
        <v>221</v>
      </c>
      <c r="B164" s="64" t="s">
        <v>235</v>
      </c>
      <c r="C164" s="65" t="s">
        <v>2601</v>
      </c>
      <c r="D164" s="66">
        <v>5.1</v>
      </c>
      <c r="E164" s="67" t="s">
        <v>136</v>
      </c>
      <c r="F164" s="68">
        <v>28.1</v>
      </c>
      <c r="G164" s="65"/>
      <c r="H164" s="69"/>
      <c r="I164" s="70"/>
      <c r="J164" s="70"/>
      <c r="K164" s="34" t="s">
        <v>66</v>
      </c>
      <c r="L164" s="77">
        <v>164</v>
      </c>
      <c r="M164" s="77"/>
      <c r="N164" s="72"/>
      <c r="O164" s="79" t="s">
        <v>276</v>
      </c>
      <c r="P164" s="81">
        <v>43748.78534722222</v>
      </c>
      <c r="Q164" s="79" t="s">
        <v>345</v>
      </c>
      <c r="R164" s="79"/>
      <c r="S164" s="79"/>
      <c r="T164" s="79" t="s">
        <v>518</v>
      </c>
      <c r="U164" s="79"/>
      <c r="V164" s="82" t="s">
        <v>612</v>
      </c>
      <c r="W164" s="81">
        <v>43748.78534722222</v>
      </c>
      <c r="X164" s="82" t="s">
        <v>721</v>
      </c>
      <c r="Y164" s="79"/>
      <c r="Z164" s="79"/>
      <c r="AA164" s="85" t="s">
        <v>953</v>
      </c>
      <c r="AB164" s="79"/>
      <c r="AC164" s="79" t="b">
        <v>0</v>
      </c>
      <c r="AD164" s="79">
        <v>0</v>
      </c>
      <c r="AE164" s="85" t="s">
        <v>1113</v>
      </c>
      <c r="AF164" s="79" t="b">
        <v>1</v>
      </c>
      <c r="AG164" s="79" t="s">
        <v>1129</v>
      </c>
      <c r="AH164" s="79"/>
      <c r="AI164" s="85" t="s">
        <v>1066</v>
      </c>
      <c r="AJ164" s="79" t="b">
        <v>0</v>
      </c>
      <c r="AK164" s="79">
        <v>1</v>
      </c>
      <c r="AL164" s="85" t="s">
        <v>988</v>
      </c>
      <c r="AM164" s="79" t="s">
        <v>1137</v>
      </c>
      <c r="AN164" s="79" t="b">
        <v>0</v>
      </c>
      <c r="AO164" s="85" t="s">
        <v>988</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5</v>
      </c>
      <c r="BC164" s="78" t="str">
        <f>REPLACE(INDEX(GroupVertices[Group],MATCH(Edges[[#This Row],[Vertex 2]],GroupVertices[Vertex],0)),1,1,"")</f>
        <v>2</v>
      </c>
      <c r="BD164" s="48">
        <v>0</v>
      </c>
      <c r="BE164" s="49">
        <v>0</v>
      </c>
      <c r="BF164" s="48">
        <v>1</v>
      </c>
      <c r="BG164" s="49">
        <v>4.166666666666667</v>
      </c>
      <c r="BH164" s="48">
        <v>0</v>
      </c>
      <c r="BI164" s="49">
        <v>0</v>
      </c>
      <c r="BJ164" s="48">
        <v>23</v>
      </c>
      <c r="BK164" s="49">
        <v>95.83333333333333</v>
      </c>
      <c r="BL164" s="48">
        <v>24</v>
      </c>
    </row>
    <row r="165" spans="1:64" ht="15">
      <c r="A165" s="64" t="s">
        <v>221</v>
      </c>
      <c r="B165" s="64" t="s">
        <v>236</v>
      </c>
      <c r="C165" s="65" t="s">
        <v>2598</v>
      </c>
      <c r="D165" s="66">
        <v>3</v>
      </c>
      <c r="E165" s="67" t="s">
        <v>132</v>
      </c>
      <c r="F165" s="68">
        <v>35</v>
      </c>
      <c r="G165" s="65"/>
      <c r="H165" s="69"/>
      <c r="I165" s="70"/>
      <c r="J165" s="70"/>
      <c r="K165" s="34" t="s">
        <v>66</v>
      </c>
      <c r="L165" s="77">
        <v>165</v>
      </c>
      <c r="M165" s="77"/>
      <c r="N165" s="72"/>
      <c r="O165" s="79" t="s">
        <v>276</v>
      </c>
      <c r="P165" s="81">
        <v>43748.78658564815</v>
      </c>
      <c r="Q165" s="79" t="s">
        <v>346</v>
      </c>
      <c r="R165" s="79"/>
      <c r="S165" s="79"/>
      <c r="T165" s="79" t="s">
        <v>518</v>
      </c>
      <c r="U165" s="79"/>
      <c r="V165" s="82" t="s">
        <v>612</v>
      </c>
      <c r="W165" s="81">
        <v>43748.78658564815</v>
      </c>
      <c r="X165" s="82" t="s">
        <v>722</v>
      </c>
      <c r="Y165" s="79"/>
      <c r="Z165" s="79"/>
      <c r="AA165" s="85" t="s">
        <v>954</v>
      </c>
      <c r="AB165" s="79"/>
      <c r="AC165" s="79" t="b">
        <v>0</v>
      </c>
      <c r="AD165" s="79">
        <v>0</v>
      </c>
      <c r="AE165" s="85" t="s">
        <v>1113</v>
      </c>
      <c r="AF165" s="79" t="b">
        <v>0</v>
      </c>
      <c r="AG165" s="79" t="s">
        <v>1129</v>
      </c>
      <c r="AH165" s="79"/>
      <c r="AI165" s="85" t="s">
        <v>1113</v>
      </c>
      <c r="AJ165" s="79" t="b">
        <v>0</v>
      </c>
      <c r="AK165" s="79">
        <v>1</v>
      </c>
      <c r="AL165" s="85" t="s">
        <v>965</v>
      </c>
      <c r="AM165" s="79" t="s">
        <v>1137</v>
      </c>
      <c r="AN165" s="79" t="b">
        <v>0</v>
      </c>
      <c r="AO165" s="85" t="s">
        <v>965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2</v>
      </c>
      <c r="BD165" s="48">
        <v>0</v>
      </c>
      <c r="BE165" s="49">
        <v>0</v>
      </c>
      <c r="BF165" s="48">
        <v>0</v>
      </c>
      <c r="BG165" s="49">
        <v>0</v>
      </c>
      <c r="BH165" s="48">
        <v>0</v>
      </c>
      <c r="BI165" s="49">
        <v>0</v>
      </c>
      <c r="BJ165" s="48">
        <v>26</v>
      </c>
      <c r="BK165" s="49">
        <v>100</v>
      </c>
      <c r="BL165" s="48">
        <v>26</v>
      </c>
    </row>
    <row r="166" spans="1:64" ht="15">
      <c r="A166" s="64" t="s">
        <v>221</v>
      </c>
      <c r="B166" s="64" t="s">
        <v>235</v>
      </c>
      <c r="C166" s="65" t="s">
        <v>2601</v>
      </c>
      <c r="D166" s="66">
        <v>5.1</v>
      </c>
      <c r="E166" s="67" t="s">
        <v>136</v>
      </c>
      <c r="F166" s="68">
        <v>28.1</v>
      </c>
      <c r="G166" s="65"/>
      <c r="H166" s="69"/>
      <c r="I166" s="70"/>
      <c r="J166" s="70"/>
      <c r="K166" s="34" t="s">
        <v>66</v>
      </c>
      <c r="L166" s="77">
        <v>166</v>
      </c>
      <c r="M166" s="77"/>
      <c r="N166" s="72"/>
      <c r="O166" s="79" t="s">
        <v>276</v>
      </c>
      <c r="P166" s="81">
        <v>43748.78658564815</v>
      </c>
      <c r="Q166" s="79" t="s">
        <v>346</v>
      </c>
      <c r="R166" s="79"/>
      <c r="S166" s="79"/>
      <c r="T166" s="79" t="s">
        <v>518</v>
      </c>
      <c r="U166" s="79"/>
      <c r="V166" s="82" t="s">
        <v>612</v>
      </c>
      <c r="W166" s="81">
        <v>43748.78658564815</v>
      </c>
      <c r="X166" s="82" t="s">
        <v>722</v>
      </c>
      <c r="Y166" s="79"/>
      <c r="Z166" s="79"/>
      <c r="AA166" s="85" t="s">
        <v>954</v>
      </c>
      <c r="AB166" s="79"/>
      <c r="AC166" s="79" t="b">
        <v>0</v>
      </c>
      <c r="AD166" s="79">
        <v>0</v>
      </c>
      <c r="AE166" s="85" t="s">
        <v>1113</v>
      </c>
      <c r="AF166" s="79" t="b">
        <v>0</v>
      </c>
      <c r="AG166" s="79" t="s">
        <v>1129</v>
      </c>
      <c r="AH166" s="79"/>
      <c r="AI166" s="85" t="s">
        <v>1113</v>
      </c>
      <c r="AJ166" s="79" t="b">
        <v>0</v>
      </c>
      <c r="AK166" s="79">
        <v>1</v>
      </c>
      <c r="AL166" s="85" t="s">
        <v>965</v>
      </c>
      <c r="AM166" s="79" t="s">
        <v>1137</v>
      </c>
      <c r="AN166" s="79" t="b">
        <v>0</v>
      </c>
      <c r="AO166" s="85" t="s">
        <v>965</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2</v>
      </c>
      <c r="BD166" s="48"/>
      <c r="BE166" s="49"/>
      <c r="BF166" s="48"/>
      <c r="BG166" s="49"/>
      <c r="BH166" s="48"/>
      <c r="BI166" s="49"/>
      <c r="BJ166" s="48"/>
      <c r="BK166" s="49"/>
      <c r="BL166" s="48"/>
    </row>
    <row r="167" spans="1:64" ht="15">
      <c r="A167" s="64" t="s">
        <v>221</v>
      </c>
      <c r="B167" s="64" t="s">
        <v>235</v>
      </c>
      <c r="C167" s="65" t="s">
        <v>2601</v>
      </c>
      <c r="D167" s="66">
        <v>5.1</v>
      </c>
      <c r="E167" s="67" t="s">
        <v>136</v>
      </c>
      <c r="F167" s="68">
        <v>28.1</v>
      </c>
      <c r="G167" s="65"/>
      <c r="H167" s="69"/>
      <c r="I167" s="70"/>
      <c r="J167" s="70"/>
      <c r="K167" s="34" t="s">
        <v>66</v>
      </c>
      <c r="L167" s="77">
        <v>167</v>
      </c>
      <c r="M167" s="77"/>
      <c r="N167" s="72"/>
      <c r="O167" s="79" t="s">
        <v>276</v>
      </c>
      <c r="P167" s="81">
        <v>43748.78724537037</v>
      </c>
      <c r="Q167" s="79" t="s">
        <v>278</v>
      </c>
      <c r="R167" s="79"/>
      <c r="S167" s="79"/>
      <c r="T167" s="79" t="s">
        <v>518</v>
      </c>
      <c r="U167" s="79"/>
      <c r="V167" s="82" t="s">
        <v>612</v>
      </c>
      <c r="W167" s="81">
        <v>43748.78724537037</v>
      </c>
      <c r="X167" s="82" t="s">
        <v>723</v>
      </c>
      <c r="Y167" s="79"/>
      <c r="Z167" s="79"/>
      <c r="AA167" s="85" t="s">
        <v>955</v>
      </c>
      <c r="AB167" s="79"/>
      <c r="AC167" s="79" t="b">
        <v>0</v>
      </c>
      <c r="AD167" s="79">
        <v>0</v>
      </c>
      <c r="AE167" s="85" t="s">
        <v>1113</v>
      </c>
      <c r="AF167" s="79" t="b">
        <v>1</v>
      </c>
      <c r="AG167" s="79" t="s">
        <v>1129</v>
      </c>
      <c r="AH167" s="79"/>
      <c r="AI167" s="85" t="s">
        <v>1068</v>
      </c>
      <c r="AJ167" s="79" t="b">
        <v>0</v>
      </c>
      <c r="AK167" s="79">
        <v>2</v>
      </c>
      <c r="AL167" s="85" t="s">
        <v>989</v>
      </c>
      <c r="AM167" s="79" t="s">
        <v>1137</v>
      </c>
      <c r="AN167" s="79" t="b">
        <v>0</v>
      </c>
      <c r="AO167" s="85" t="s">
        <v>989</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5</v>
      </c>
      <c r="BC167" s="78" t="str">
        <f>REPLACE(INDEX(GroupVertices[Group],MATCH(Edges[[#This Row],[Vertex 2]],GroupVertices[Vertex],0)),1,1,"")</f>
        <v>2</v>
      </c>
      <c r="BD167" s="48">
        <v>0</v>
      </c>
      <c r="BE167" s="49">
        <v>0</v>
      </c>
      <c r="BF167" s="48">
        <v>0</v>
      </c>
      <c r="BG167" s="49">
        <v>0</v>
      </c>
      <c r="BH167" s="48">
        <v>0</v>
      </c>
      <c r="BI167" s="49">
        <v>0</v>
      </c>
      <c r="BJ167" s="48">
        <v>23</v>
      </c>
      <c r="BK167" s="49">
        <v>100</v>
      </c>
      <c r="BL167" s="48">
        <v>23</v>
      </c>
    </row>
    <row r="168" spans="1:64" ht="15">
      <c r="A168" s="64" t="s">
        <v>221</v>
      </c>
      <c r="B168" s="64" t="s">
        <v>235</v>
      </c>
      <c r="C168" s="65" t="s">
        <v>2599</v>
      </c>
      <c r="D168" s="66">
        <v>3.7</v>
      </c>
      <c r="E168" s="67" t="s">
        <v>136</v>
      </c>
      <c r="F168" s="68">
        <v>32.7</v>
      </c>
      <c r="G168" s="65"/>
      <c r="H168" s="69"/>
      <c r="I168" s="70"/>
      <c r="J168" s="70"/>
      <c r="K168" s="34" t="s">
        <v>66</v>
      </c>
      <c r="L168" s="77">
        <v>168</v>
      </c>
      <c r="M168" s="77"/>
      <c r="N168" s="72"/>
      <c r="O168" s="79" t="s">
        <v>277</v>
      </c>
      <c r="P168" s="81">
        <v>43748.790810185186</v>
      </c>
      <c r="Q168" s="79" t="s">
        <v>325</v>
      </c>
      <c r="R168" s="79"/>
      <c r="S168" s="79"/>
      <c r="T168" s="79" t="s">
        <v>544</v>
      </c>
      <c r="U168" s="79"/>
      <c r="V168" s="82" t="s">
        <v>612</v>
      </c>
      <c r="W168" s="81">
        <v>43748.790810185186</v>
      </c>
      <c r="X168" s="82" t="s">
        <v>701</v>
      </c>
      <c r="Y168" s="79"/>
      <c r="Z168" s="79"/>
      <c r="AA168" s="85" t="s">
        <v>933</v>
      </c>
      <c r="AB168" s="85" t="s">
        <v>988</v>
      </c>
      <c r="AC168" s="79" t="b">
        <v>0</v>
      </c>
      <c r="AD168" s="79">
        <v>0</v>
      </c>
      <c r="AE168" s="85" t="s">
        <v>1124</v>
      </c>
      <c r="AF168" s="79" t="b">
        <v>0</v>
      </c>
      <c r="AG168" s="79" t="s">
        <v>1129</v>
      </c>
      <c r="AH168" s="79"/>
      <c r="AI168" s="85" t="s">
        <v>1113</v>
      </c>
      <c r="AJ168" s="79" t="b">
        <v>0</v>
      </c>
      <c r="AK168" s="79">
        <v>0</v>
      </c>
      <c r="AL168" s="85" t="s">
        <v>1113</v>
      </c>
      <c r="AM168" s="79" t="s">
        <v>1137</v>
      </c>
      <c r="AN168" s="79" t="b">
        <v>0</v>
      </c>
      <c r="AO168" s="85" t="s">
        <v>988</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5</v>
      </c>
      <c r="BC168" s="78" t="str">
        <f>REPLACE(INDEX(GroupVertices[Group],MATCH(Edges[[#This Row],[Vertex 2]],GroupVertices[Vertex],0)),1,1,"")</f>
        <v>2</v>
      </c>
      <c r="BD168" s="48">
        <v>2</v>
      </c>
      <c r="BE168" s="49">
        <v>4.25531914893617</v>
      </c>
      <c r="BF168" s="48">
        <v>1</v>
      </c>
      <c r="BG168" s="49">
        <v>2.127659574468085</v>
      </c>
      <c r="BH168" s="48">
        <v>0</v>
      </c>
      <c r="BI168" s="49">
        <v>0</v>
      </c>
      <c r="BJ168" s="48">
        <v>44</v>
      </c>
      <c r="BK168" s="49">
        <v>93.61702127659575</v>
      </c>
      <c r="BL168" s="48">
        <v>47</v>
      </c>
    </row>
    <row r="169" spans="1:64" ht="15">
      <c r="A169" s="64" t="s">
        <v>221</v>
      </c>
      <c r="B169" s="64" t="s">
        <v>245</v>
      </c>
      <c r="C169" s="65" t="s">
        <v>2599</v>
      </c>
      <c r="D169" s="66">
        <v>3.7</v>
      </c>
      <c r="E169" s="67" t="s">
        <v>136</v>
      </c>
      <c r="F169" s="68">
        <v>32.7</v>
      </c>
      <c r="G169" s="65"/>
      <c r="H169" s="69"/>
      <c r="I169" s="70"/>
      <c r="J169" s="70"/>
      <c r="K169" s="34" t="s">
        <v>65</v>
      </c>
      <c r="L169" s="77">
        <v>169</v>
      </c>
      <c r="M169" s="77"/>
      <c r="N169" s="72"/>
      <c r="O169" s="79" t="s">
        <v>276</v>
      </c>
      <c r="P169" s="81">
        <v>43748.79236111111</v>
      </c>
      <c r="Q169" s="79" t="s">
        <v>347</v>
      </c>
      <c r="R169" s="82" t="s">
        <v>480</v>
      </c>
      <c r="S169" s="79" t="s">
        <v>507</v>
      </c>
      <c r="T169" s="79"/>
      <c r="U169" s="79"/>
      <c r="V169" s="82" t="s">
        <v>612</v>
      </c>
      <c r="W169" s="81">
        <v>43748.79236111111</v>
      </c>
      <c r="X169" s="82" t="s">
        <v>724</v>
      </c>
      <c r="Y169" s="79"/>
      <c r="Z169" s="79"/>
      <c r="AA169" s="85" t="s">
        <v>956</v>
      </c>
      <c r="AB169" s="79"/>
      <c r="AC169" s="79" t="b">
        <v>0</v>
      </c>
      <c r="AD169" s="79">
        <v>0</v>
      </c>
      <c r="AE169" s="85" t="s">
        <v>1113</v>
      </c>
      <c r="AF169" s="79" t="b">
        <v>1</v>
      </c>
      <c r="AG169" s="79" t="s">
        <v>1129</v>
      </c>
      <c r="AH169" s="79"/>
      <c r="AI169" s="85" t="s">
        <v>1072</v>
      </c>
      <c r="AJ169" s="79" t="b">
        <v>0</v>
      </c>
      <c r="AK169" s="79">
        <v>3</v>
      </c>
      <c r="AL169" s="85" t="s">
        <v>979</v>
      </c>
      <c r="AM169" s="79" t="s">
        <v>1137</v>
      </c>
      <c r="AN169" s="79" t="b">
        <v>0</v>
      </c>
      <c r="AO169" s="85" t="s">
        <v>979</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5</v>
      </c>
      <c r="BC169" s="78" t="str">
        <f>REPLACE(INDEX(GroupVertices[Group],MATCH(Edges[[#This Row],[Vertex 2]],GroupVertices[Vertex],0)),1,1,"")</f>
        <v>2</v>
      </c>
      <c r="BD169" s="48"/>
      <c r="BE169" s="49"/>
      <c r="BF169" s="48"/>
      <c r="BG169" s="49"/>
      <c r="BH169" s="48"/>
      <c r="BI169" s="49"/>
      <c r="BJ169" s="48"/>
      <c r="BK169" s="49"/>
      <c r="BL169" s="48"/>
    </row>
    <row r="170" spans="1:64" ht="15">
      <c r="A170" s="64" t="s">
        <v>221</v>
      </c>
      <c r="B170" s="64" t="s">
        <v>237</v>
      </c>
      <c r="C170" s="65" t="s">
        <v>2598</v>
      </c>
      <c r="D170" s="66">
        <v>3</v>
      </c>
      <c r="E170" s="67" t="s">
        <v>132</v>
      </c>
      <c r="F170" s="68">
        <v>35</v>
      </c>
      <c r="G170" s="65"/>
      <c r="H170" s="69"/>
      <c r="I170" s="70"/>
      <c r="J170" s="70"/>
      <c r="K170" s="34" t="s">
        <v>66</v>
      </c>
      <c r="L170" s="77">
        <v>170</v>
      </c>
      <c r="M170" s="77"/>
      <c r="N170" s="72"/>
      <c r="O170" s="79" t="s">
        <v>276</v>
      </c>
      <c r="P170" s="81">
        <v>43748.79236111111</v>
      </c>
      <c r="Q170" s="79" t="s">
        <v>347</v>
      </c>
      <c r="R170" s="82" t="s">
        <v>480</v>
      </c>
      <c r="S170" s="79" t="s">
        <v>507</v>
      </c>
      <c r="T170" s="79"/>
      <c r="U170" s="79"/>
      <c r="V170" s="82" t="s">
        <v>612</v>
      </c>
      <c r="W170" s="81">
        <v>43748.79236111111</v>
      </c>
      <c r="X170" s="82" t="s">
        <v>724</v>
      </c>
      <c r="Y170" s="79"/>
      <c r="Z170" s="79"/>
      <c r="AA170" s="85" t="s">
        <v>956</v>
      </c>
      <c r="AB170" s="79"/>
      <c r="AC170" s="79" t="b">
        <v>0</v>
      </c>
      <c r="AD170" s="79">
        <v>0</v>
      </c>
      <c r="AE170" s="85" t="s">
        <v>1113</v>
      </c>
      <c r="AF170" s="79" t="b">
        <v>1</v>
      </c>
      <c r="AG170" s="79" t="s">
        <v>1129</v>
      </c>
      <c r="AH170" s="79"/>
      <c r="AI170" s="85" t="s">
        <v>1072</v>
      </c>
      <c r="AJ170" s="79" t="b">
        <v>0</v>
      </c>
      <c r="AK170" s="79">
        <v>3</v>
      </c>
      <c r="AL170" s="85" t="s">
        <v>979</v>
      </c>
      <c r="AM170" s="79" t="s">
        <v>1137</v>
      </c>
      <c r="AN170" s="79" t="b">
        <v>0</v>
      </c>
      <c r="AO170" s="85" t="s">
        <v>979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2</v>
      </c>
      <c r="BD170" s="48">
        <v>2</v>
      </c>
      <c r="BE170" s="49">
        <v>12.5</v>
      </c>
      <c r="BF170" s="48">
        <v>0</v>
      </c>
      <c r="BG170" s="49">
        <v>0</v>
      </c>
      <c r="BH170" s="48">
        <v>0</v>
      </c>
      <c r="BI170" s="49">
        <v>0</v>
      </c>
      <c r="BJ170" s="48">
        <v>14</v>
      </c>
      <c r="BK170" s="49">
        <v>87.5</v>
      </c>
      <c r="BL170" s="48">
        <v>16</v>
      </c>
    </row>
    <row r="171" spans="1:64" ht="15">
      <c r="A171" s="64" t="s">
        <v>221</v>
      </c>
      <c r="B171" s="64" t="s">
        <v>245</v>
      </c>
      <c r="C171" s="65" t="s">
        <v>2599</v>
      </c>
      <c r="D171" s="66">
        <v>3.7</v>
      </c>
      <c r="E171" s="67" t="s">
        <v>136</v>
      </c>
      <c r="F171" s="68">
        <v>32.7</v>
      </c>
      <c r="G171" s="65"/>
      <c r="H171" s="69"/>
      <c r="I171" s="70"/>
      <c r="J171" s="70"/>
      <c r="K171" s="34" t="s">
        <v>65</v>
      </c>
      <c r="L171" s="77">
        <v>171</v>
      </c>
      <c r="M171" s="77"/>
      <c r="N171" s="72"/>
      <c r="O171" s="79" t="s">
        <v>276</v>
      </c>
      <c r="P171" s="81">
        <v>43748.79429398148</v>
      </c>
      <c r="Q171" s="79" t="s">
        <v>304</v>
      </c>
      <c r="R171" s="79"/>
      <c r="S171" s="79"/>
      <c r="T171" s="79" t="s">
        <v>536</v>
      </c>
      <c r="U171" s="79"/>
      <c r="V171" s="82" t="s">
        <v>612</v>
      </c>
      <c r="W171" s="81">
        <v>43748.79429398148</v>
      </c>
      <c r="X171" s="82" t="s">
        <v>678</v>
      </c>
      <c r="Y171" s="79"/>
      <c r="Z171" s="79"/>
      <c r="AA171" s="85" t="s">
        <v>910</v>
      </c>
      <c r="AB171" s="85" t="s">
        <v>979</v>
      </c>
      <c r="AC171" s="79" t="b">
        <v>0</v>
      </c>
      <c r="AD171" s="79">
        <v>0</v>
      </c>
      <c r="AE171" s="85" t="s">
        <v>1120</v>
      </c>
      <c r="AF171" s="79" t="b">
        <v>0</v>
      </c>
      <c r="AG171" s="79" t="s">
        <v>1129</v>
      </c>
      <c r="AH171" s="79"/>
      <c r="AI171" s="85" t="s">
        <v>1113</v>
      </c>
      <c r="AJ171" s="79" t="b">
        <v>0</v>
      </c>
      <c r="AK171" s="79">
        <v>0</v>
      </c>
      <c r="AL171" s="85" t="s">
        <v>1113</v>
      </c>
      <c r="AM171" s="79" t="s">
        <v>1137</v>
      </c>
      <c r="AN171" s="79" t="b">
        <v>0</v>
      </c>
      <c r="AO171" s="85" t="s">
        <v>979</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5</v>
      </c>
      <c r="BC171" s="78" t="str">
        <f>REPLACE(INDEX(GroupVertices[Group],MATCH(Edges[[#This Row],[Vertex 2]],GroupVertices[Vertex],0)),1,1,"")</f>
        <v>2</v>
      </c>
      <c r="BD171" s="48"/>
      <c r="BE171" s="49"/>
      <c r="BF171" s="48"/>
      <c r="BG171" s="49"/>
      <c r="BH171" s="48"/>
      <c r="BI171" s="49"/>
      <c r="BJ171" s="48"/>
      <c r="BK171" s="49"/>
      <c r="BL171" s="48"/>
    </row>
    <row r="172" spans="1:64" ht="15">
      <c r="A172" s="64" t="s">
        <v>221</v>
      </c>
      <c r="B172" s="64" t="s">
        <v>237</v>
      </c>
      <c r="C172" s="65" t="s">
        <v>2599</v>
      </c>
      <c r="D172" s="66">
        <v>3.7</v>
      </c>
      <c r="E172" s="67" t="s">
        <v>136</v>
      </c>
      <c r="F172" s="68">
        <v>32.7</v>
      </c>
      <c r="G172" s="65"/>
      <c r="H172" s="69"/>
      <c r="I172" s="70"/>
      <c r="J172" s="70"/>
      <c r="K172" s="34" t="s">
        <v>66</v>
      </c>
      <c r="L172" s="77">
        <v>172</v>
      </c>
      <c r="M172" s="77"/>
      <c r="N172" s="72"/>
      <c r="O172" s="79" t="s">
        <v>277</v>
      </c>
      <c r="P172" s="81">
        <v>43748.79429398148</v>
      </c>
      <c r="Q172" s="79" t="s">
        <v>304</v>
      </c>
      <c r="R172" s="79"/>
      <c r="S172" s="79"/>
      <c r="T172" s="79" t="s">
        <v>536</v>
      </c>
      <c r="U172" s="79"/>
      <c r="V172" s="82" t="s">
        <v>612</v>
      </c>
      <c r="W172" s="81">
        <v>43748.79429398148</v>
      </c>
      <c r="X172" s="82" t="s">
        <v>678</v>
      </c>
      <c r="Y172" s="79"/>
      <c r="Z172" s="79"/>
      <c r="AA172" s="85" t="s">
        <v>910</v>
      </c>
      <c r="AB172" s="85" t="s">
        <v>979</v>
      </c>
      <c r="AC172" s="79" t="b">
        <v>0</v>
      </c>
      <c r="AD172" s="79">
        <v>0</v>
      </c>
      <c r="AE172" s="85" t="s">
        <v>1120</v>
      </c>
      <c r="AF172" s="79" t="b">
        <v>0</v>
      </c>
      <c r="AG172" s="79" t="s">
        <v>1129</v>
      </c>
      <c r="AH172" s="79"/>
      <c r="AI172" s="85" t="s">
        <v>1113</v>
      </c>
      <c r="AJ172" s="79" t="b">
        <v>0</v>
      </c>
      <c r="AK172" s="79">
        <v>0</v>
      </c>
      <c r="AL172" s="85" t="s">
        <v>1113</v>
      </c>
      <c r="AM172" s="79" t="s">
        <v>1137</v>
      </c>
      <c r="AN172" s="79" t="b">
        <v>0</v>
      </c>
      <c r="AO172" s="85" t="s">
        <v>979</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5</v>
      </c>
      <c r="BC172" s="78" t="str">
        <f>REPLACE(INDEX(GroupVertices[Group],MATCH(Edges[[#This Row],[Vertex 2]],GroupVertices[Vertex],0)),1,1,"")</f>
        <v>2</v>
      </c>
      <c r="BD172" s="48">
        <v>1</v>
      </c>
      <c r="BE172" s="49">
        <v>5</v>
      </c>
      <c r="BF172" s="48">
        <v>0</v>
      </c>
      <c r="BG172" s="49">
        <v>0</v>
      </c>
      <c r="BH172" s="48">
        <v>0</v>
      </c>
      <c r="BI172" s="49">
        <v>0</v>
      </c>
      <c r="BJ172" s="48">
        <v>19</v>
      </c>
      <c r="BK172" s="49">
        <v>95</v>
      </c>
      <c r="BL172" s="48">
        <v>20</v>
      </c>
    </row>
    <row r="173" spans="1:64" ht="15">
      <c r="A173" s="64" t="s">
        <v>221</v>
      </c>
      <c r="B173" s="64" t="s">
        <v>238</v>
      </c>
      <c r="C173" s="65" t="s">
        <v>2600</v>
      </c>
      <c r="D173" s="66">
        <v>4.4</v>
      </c>
      <c r="E173" s="67" t="s">
        <v>136</v>
      </c>
      <c r="F173" s="68">
        <v>30.4</v>
      </c>
      <c r="G173" s="65"/>
      <c r="H173" s="69"/>
      <c r="I173" s="70"/>
      <c r="J173" s="70"/>
      <c r="K173" s="34" t="s">
        <v>66</v>
      </c>
      <c r="L173" s="77">
        <v>173</v>
      </c>
      <c r="M173" s="77"/>
      <c r="N173" s="72"/>
      <c r="O173" s="79" t="s">
        <v>276</v>
      </c>
      <c r="P173" s="81">
        <v>43753.76611111111</v>
      </c>
      <c r="Q173" s="79" t="s">
        <v>280</v>
      </c>
      <c r="R173" s="79"/>
      <c r="S173" s="79"/>
      <c r="T173" s="79" t="s">
        <v>519</v>
      </c>
      <c r="U173" s="79"/>
      <c r="V173" s="82" t="s">
        <v>612</v>
      </c>
      <c r="W173" s="81">
        <v>43753.76611111111</v>
      </c>
      <c r="X173" s="82" t="s">
        <v>725</v>
      </c>
      <c r="Y173" s="79"/>
      <c r="Z173" s="79"/>
      <c r="AA173" s="85" t="s">
        <v>957</v>
      </c>
      <c r="AB173" s="79"/>
      <c r="AC173" s="79" t="b">
        <v>0</v>
      </c>
      <c r="AD173" s="79">
        <v>0</v>
      </c>
      <c r="AE173" s="85" t="s">
        <v>1113</v>
      </c>
      <c r="AF173" s="79" t="b">
        <v>0</v>
      </c>
      <c r="AG173" s="79" t="s">
        <v>1129</v>
      </c>
      <c r="AH173" s="79"/>
      <c r="AI173" s="85" t="s">
        <v>1113</v>
      </c>
      <c r="AJ173" s="79" t="b">
        <v>0</v>
      </c>
      <c r="AK173" s="79">
        <v>11</v>
      </c>
      <c r="AL173" s="85" t="s">
        <v>1075</v>
      </c>
      <c r="AM173" s="79" t="s">
        <v>1136</v>
      </c>
      <c r="AN173" s="79" t="b">
        <v>0</v>
      </c>
      <c r="AO173" s="85" t="s">
        <v>1075</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5</v>
      </c>
      <c r="BC173" s="78" t="str">
        <f>REPLACE(INDEX(GroupVertices[Group],MATCH(Edges[[#This Row],[Vertex 2]],GroupVertices[Vertex],0)),1,1,"")</f>
        <v>3</v>
      </c>
      <c r="BD173" s="48">
        <v>2</v>
      </c>
      <c r="BE173" s="49">
        <v>7.6923076923076925</v>
      </c>
      <c r="BF173" s="48">
        <v>1</v>
      </c>
      <c r="BG173" s="49">
        <v>3.8461538461538463</v>
      </c>
      <c r="BH173" s="48">
        <v>0</v>
      </c>
      <c r="BI173" s="49">
        <v>0</v>
      </c>
      <c r="BJ173" s="48">
        <v>23</v>
      </c>
      <c r="BK173" s="49">
        <v>88.46153846153847</v>
      </c>
      <c r="BL173" s="48">
        <v>26</v>
      </c>
    </row>
    <row r="174" spans="1:64" ht="15">
      <c r="A174" s="64" t="s">
        <v>238</v>
      </c>
      <c r="B174" s="64" t="s">
        <v>221</v>
      </c>
      <c r="C174" s="65" t="s">
        <v>2599</v>
      </c>
      <c r="D174" s="66">
        <v>3.7</v>
      </c>
      <c r="E174" s="67" t="s">
        <v>136</v>
      </c>
      <c r="F174" s="68">
        <v>32.7</v>
      </c>
      <c r="G174" s="65"/>
      <c r="H174" s="69"/>
      <c r="I174" s="70"/>
      <c r="J174" s="70"/>
      <c r="K174" s="34" t="s">
        <v>66</v>
      </c>
      <c r="L174" s="77">
        <v>174</v>
      </c>
      <c r="M174" s="77"/>
      <c r="N174" s="72"/>
      <c r="O174" s="79" t="s">
        <v>276</v>
      </c>
      <c r="P174" s="81">
        <v>43748.75069444445</v>
      </c>
      <c r="Q174" s="79" t="s">
        <v>348</v>
      </c>
      <c r="R174" s="79"/>
      <c r="S174" s="79"/>
      <c r="T174" s="79" t="s">
        <v>238</v>
      </c>
      <c r="U174" s="82" t="s">
        <v>582</v>
      </c>
      <c r="V174" s="82" t="s">
        <v>582</v>
      </c>
      <c r="W174" s="81">
        <v>43748.75069444445</v>
      </c>
      <c r="X174" s="82" t="s">
        <v>726</v>
      </c>
      <c r="Y174" s="79"/>
      <c r="Z174" s="79"/>
      <c r="AA174" s="85" t="s">
        <v>958</v>
      </c>
      <c r="AB174" s="79"/>
      <c r="AC174" s="79" t="b">
        <v>0</v>
      </c>
      <c r="AD174" s="79">
        <v>0</v>
      </c>
      <c r="AE174" s="85" t="s">
        <v>1113</v>
      </c>
      <c r="AF174" s="79" t="b">
        <v>0</v>
      </c>
      <c r="AG174" s="79" t="s">
        <v>1129</v>
      </c>
      <c r="AH174" s="79"/>
      <c r="AI174" s="85" t="s">
        <v>1113</v>
      </c>
      <c r="AJ174" s="79" t="b">
        <v>0</v>
      </c>
      <c r="AK174" s="79">
        <v>0</v>
      </c>
      <c r="AL174" s="85" t="s">
        <v>1113</v>
      </c>
      <c r="AM174" s="79" t="s">
        <v>1137</v>
      </c>
      <c r="AN174" s="79" t="b">
        <v>0</v>
      </c>
      <c r="AO174" s="85" t="s">
        <v>958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5</v>
      </c>
      <c r="BD174" s="48"/>
      <c r="BE174" s="49"/>
      <c r="BF174" s="48"/>
      <c r="BG174" s="49"/>
      <c r="BH174" s="48"/>
      <c r="BI174" s="49"/>
      <c r="BJ174" s="48"/>
      <c r="BK174" s="49"/>
      <c r="BL174" s="48"/>
    </row>
    <row r="175" spans="1:64" ht="15">
      <c r="A175" s="64" t="s">
        <v>238</v>
      </c>
      <c r="B175" s="64" t="s">
        <v>221</v>
      </c>
      <c r="C175" s="65" t="s">
        <v>2599</v>
      </c>
      <c r="D175" s="66">
        <v>3.7</v>
      </c>
      <c r="E175" s="67" t="s">
        <v>136</v>
      </c>
      <c r="F175" s="68">
        <v>32.7</v>
      </c>
      <c r="G175" s="65"/>
      <c r="H175" s="69"/>
      <c r="I175" s="70"/>
      <c r="J175" s="70"/>
      <c r="K175" s="34" t="s">
        <v>66</v>
      </c>
      <c r="L175" s="77">
        <v>175</v>
      </c>
      <c r="M175" s="77"/>
      <c r="N175" s="72"/>
      <c r="O175" s="79" t="s">
        <v>276</v>
      </c>
      <c r="P175" s="81">
        <v>43755.75069444445</v>
      </c>
      <c r="Q175" s="79" t="s">
        <v>349</v>
      </c>
      <c r="R175" s="79"/>
      <c r="S175" s="79"/>
      <c r="T175" s="79" t="s">
        <v>238</v>
      </c>
      <c r="U175" s="82" t="s">
        <v>583</v>
      </c>
      <c r="V175" s="82" t="s">
        <v>583</v>
      </c>
      <c r="W175" s="81">
        <v>43755.75069444445</v>
      </c>
      <c r="X175" s="82" t="s">
        <v>727</v>
      </c>
      <c r="Y175" s="79"/>
      <c r="Z175" s="79"/>
      <c r="AA175" s="85" t="s">
        <v>959</v>
      </c>
      <c r="AB175" s="79"/>
      <c r="AC175" s="79" t="b">
        <v>0</v>
      </c>
      <c r="AD175" s="79">
        <v>1</v>
      </c>
      <c r="AE175" s="85" t="s">
        <v>1113</v>
      </c>
      <c r="AF175" s="79" t="b">
        <v>0</v>
      </c>
      <c r="AG175" s="79" t="s">
        <v>1129</v>
      </c>
      <c r="AH175" s="79"/>
      <c r="AI175" s="85" t="s">
        <v>1113</v>
      </c>
      <c r="AJ175" s="79" t="b">
        <v>0</v>
      </c>
      <c r="AK175" s="79">
        <v>0</v>
      </c>
      <c r="AL175" s="85" t="s">
        <v>1113</v>
      </c>
      <c r="AM175" s="79" t="s">
        <v>1137</v>
      </c>
      <c r="AN175" s="79" t="b">
        <v>0</v>
      </c>
      <c r="AO175" s="85" t="s">
        <v>959</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3</v>
      </c>
      <c r="BC175" s="78" t="str">
        <f>REPLACE(INDEX(GroupVertices[Group],MATCH(Edges[[#This Row],[Vertex 2]],GroupVertices[Vertex],0)),1,1,"")</f>
        <v>5</v>
      </c>
      <c r="BD175" s="48"/>
      <c r="BE175" s="49"/>
      <c r="BF175" s="48"/>
      <c r="BG175" s="49"/>
      <c r="BH175" s="48"/>
      <c r="BI175" s="49"/>
      <c r="BJ175" s="48"/>
      <c r="BK175" s="49"/>
      <c r="BL175" s="48"/>
    </row>
    <row r="176" spans="1:64" ht="15">
      <c r="A176" s="64" t="s">
        <v>235</v>
      </c>
      <c r="B176" s="64" t="s">
        <v>221</v>
      </c>
      <c r="C176" s="65" t="s">
        <v>2599</v>
      </c>
      <c r="D176" s="66">
        <v>3.7</v>
      </c>
      <c r="E176" s="67" t="s">
        <v>136</v>
      </c>
      <c r="F176" s="68">
        <v>32.7</v>
      </c>
      <c r="G176" s="65"/>
      <c r="H176" s="69"/>
      <c r="I176" s="70"/>
      <c r="J176" s="70"/>
      <c r="K176" s="34" t="s">
        <v>66</v>
      </c>
      <c r="L176" s="77">
        <v>176</v>
      </c>
      <c r="M176" s="77"/>
      <c r="N176" s="72"/>
      <c r="O176" s="79" t="s">
        <v>276</v>
      </c>
      <c r="P176" s="81">
        <v>43748.782118055555</v>
      </c>
      <c r="Q176" s="79" t="s">
        <v>350</v>
      </c>
      <c r="R176" s="79"/>
      <c r="S176" s="79"/>
      <c r="T176" s="79" t="s">
        <v>553</v>
      </c>
      <c r="U176" s="79"/>
      <c r="V176" s="82" t="s">
        <v>626</v>
      </c>
      <c r="W176" s="81">
        <v>43748.782118055555</v>
      </c>
      <c r="X176" s="82" t="s">
        <v>728</v>
      </c>
      <c r="Y176" s="79"/>
      <c r="Z176" s="79"/>
      <c r="AA176" s="85" t="s">
        <v>960</v>
      </c>
      <c r="AB176" s="79"/>
      <c r="AC176" s="79" t="b">
        <v>0</v>
      </c>
      <c r="AD176" s="79">
        <v>0</v>
      </c>
      <c r="AE176" s="85" t="s">
        <v>1113</v>
      </c>
      <c r="AF176" s="79" t="b">
        <v>0</v>
      </c>
      <c r="AG176" s="79" t="s">
        <v>1129</v>
      </c>
      <c r="AH176" s="79"/>
      <c r="AI176" s="85" t="s">
        <v>1113</v>
      </c>
      <c r="AJ176" s="79" t="b">
        <v>0</v>
      </c>
      <c r="AK176" s="79">
        <v>1</v>
      </c>
      <c r="AL176" s="85" t="s">
        <v>951</v>
      </c>
      <c r="AM176" s="79" t="s">
        <v>1135</v>
      </c>
      <c r="AN176" s="79" t="b">
        <v>0</v>
      </c>
      <c r="AO176" s="85" t="s">
        <v>951</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5</v>
      </c>
      <c r="BD176" s="48"/>
      <c r="BE176" s="49"/>
      <c r="BF176" s="48"/>
      <c r="BG176" s="49"/>
      <c r="BH176" s="48"/>
      <c r="BI176" s="49"/>
      <c r="BJ176" s="48"/>
      <c r="BK176" s="49"/>
      <c r="BL176" s="48"/>
    </row>
    <row r="177" spans="1:64" ht="15">
      <c r="A177" s="64" t="s">
        <v>235</v>
      </c>
      <c r="B177" s="64" t="s">
        <v>221</v>
      </c>
      <c r="C177" s="65" t="s">
        <v>2599</v>
      </c>
      <c r="D177" s="66">
        <v>3.7</v>
      </c>
      <c r="E177" s="67" t="s">
        <v>136</v>
      </c>
      <c r="F177" s="68">
        <v>32.7</v>
      </c>
      <c r="G177" s="65"/>
      <c r="H177" s="69"/>
      <c r="I177" s="70"/>
      <c r="J177" s="70"/>
      <c r="K177" s="34" t="s">
        <v>66</v>
      </c>
      <c r="L177" s="77">
        <v>177</v>
      </c>
      <c r="M177" s="77"/>
      <c r="N177" s="72"/>
      <c r="O177" s="79" t="s">
        <v>276</v>
      </c>
      <c r="P177" s="81">
        <v>43748.78438657407</v>
      </c>
      <c r="Q177" s="79" t="s">
        <v>351</v>
      </c>
      <c r="R177" s="79"/>
      <c r="S177" s="79"/>
      <c r="T177" s="79" t="s">
        <v>238</v>
      </c>
      <c r="U177" s="79"/>
      <c r="V177" s="82" t="s">
        <v>626</v>
      </c>
      <c r="W177" s="81">
        <v>43748.78438657407</v>
      </c>
      <c r="X177" s="82" t="s">
        <v>729</v>
      </c>
      <c r="Y177" s="79"/>
      <c r="Z177" s="79"/>
      <c r="AA177" s="85" t="s">
        <v>961</v>
      </c>
      <c r="AB177" s="85" t="s">
        <v>935</v>
      </c>
      <c r="AC177" s="79" t="b">
        <v>0</v>
      </c>
      <c r="AD177" s="79">
        <v>1</v>
      </c>
      <c r="AE177" s="85" t="s">
        <v>1125</v>
      </c>
      <c r="AF177" s="79" t="b">
        <v>0</v>
      </c>
      <c r="AG177" s="79" t="s">
        <v>1129</v>
      </c>
      <c r="AH177" s="79"/>
      <c r="AI177" s="85" t="s">
        <v>1113</v>
      </c>
      <c r="AJ177" s="79" t="b">
        <v>0</v>
      </c>
      <c r="AK177" s="79">
        <v>0</v>
      </c>
      <c r="AL177" s="85" t="s">
        <v>1113</v>
      </c>
      <c r="AM177" s="79" t="s">
        <v>1135</v>
      </c>
      <c r="AN177" s="79" t="b">
        <v>0</v>
      </c>
      <c r="AO177" s="85" t="s">
        <v>935</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5</v>
      </c>
      <c r="BD177" s="48"/>
      <c r="BE177" s="49"/>
      <c r="BF177" s="48"/>
      <c r="BG177" s="49"/>
      <c r="BH177" s="48"/>
      <c r="BI177" s="49"/>
      <c r="BJ177" s="48"/>
      <c r="BK177" s="49"/>
      <c r="BL177" s="48"/>
    </row>
    <row r="178" spans="1:64" ht="15">
      <c r="A178" s="64" t="s">
        <v>236</v>
      </c>
      <c r="B178" s="64" t="s">
        <v>238</v>
      </c>
      <c r="C178" s="65" t="s">
        <v>2598</v>
      </c>
      <c r="D178" s="66">
        <v>3</v>
      </c>
      <c r="E178" s="67" t="s">
        <v>132</v>
      </c>
      <c r="F178" s="68">
        <v>35</v>
      </c>
      <c r="G178" s="65"/>
      <c r="H178" s="69"/>
      <c r="I178" s="70"/>
      <c r="J178" s="70"/>
      <c r="K178" s="34" t="s">
        <v>65</v>
      </c>
      <c r="L178" s="77">
        <v>178</v>
      </c>
      <c r="M178" s="77"/>
      <c r="N178" s="72"/>
      <c r="O178" s="79" t="s">
        <v>277</v>
      </c>
      <c r="P178" s="81">
        <v>43748.75200231482</v>
      </c>
      <c r="Q178" s="79" t="s">
        <v>352</v>
      </c>
      <c r="R178" s="79"/>
      <c r="S178" s="79"/>
      <c r="T178" s="79" t="s">
        <v>238</v>
      </c>
      <c r="U178" s="79"/>
      <c r="V178" s="82" t="s">
        <v>627</v>
      </c>
      <c r="W178" s="81">
        <v>43748.75200231482</v>
      </c>
      <c r="X178" s="82" t="s">
        <v>730</v>
      </c>
      <c r="Y178" s="79"/>
      <c r="Z178" s="79"/>
      <c r="AA178" s="85" t="s">
        <v>962</v>
      </c>
      <c r="AB178" s="85" t="s">
        <v>1058</v>
      </c>
      <c r="AC178" s="79" t="b">
        <v>0</v>
      </c>
      <c r="AD178" s="79">
        <v>1</v>
      </c>
      <c r="AE178" s="85" t="s">
        <v>1116</v>
      </c>
      <c r="AF178" s="79" t="b">
        <v>0</v>
      </c>
      <c r="AG178" s="79" t="s">
        <v>1129</v>
      </c>
      <c r="AH178" s="79"/>
      <c r="AI178" s="85" t="s">
        <v>1113</v>
      </c>
      <c r="AJ178" s="79" t="b">
        <v>0</v>
      </c>
      <c r="AK178" s="79">
        <v>0</v>
      </c>
      <c r="AL178" s="85" t="s">
        <v>1113</v>
      </c>
      <c r="AM178" s="79" t="s">
        <v>1139</v>
      </c>
      <c r="AN178" s="79" t="b">
        <v>0</v>
      </c>
      <c r="AO178" s="85" t="s">
        <v>1058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v>0</v>
      </c>
      <c r="BE178" s="49">
        <v>0</v>
      </c>
      <c r="BF178" s="48">
        <v>0</v>
      </c>
      <c r="BG178" s="49">
        <v>0</v>
      </c>
      <c r="BH178" s="48">
        <v>0</v>
      </c>
      <c r="BI178" s="49">
        <v>0</v>
      </c>
      <c r="BJ178" s="48">
        <v>24</v>
      </c>
      <c r="BK178" s="49">
        <v>100</v>
      </c>
      <c r="BL178" s="48">
        <v>24</v>
      </c>
    </row>
    <row r="179" spans="1:64" ht="15">
      <c r="A179" s="64" t="s">
        <v>236</v>
      </c>
      <c r="B179" s="64" t="s">
        <v>236</v>
      </c>
      <c r="C179" s="65" t="s">
        <v>2598</v>
      </c>
      <c r="D179" s="66">
        <v>3</v>
      </c>
      <c r="E179" s="67" t="s">
        <v>132</v>
      </c>
      <c r="F179" s="68">
        <v>35</v>
      </c>
      <c r="G179" s="65"/>
      <c r="H179" s="69"/>
      <c r="I179" s="70"/>
      <c r="J179" s="70"/>
      <c r="K179" s="34" t="s">
        <v>65</v>
      </c>
      <c r="L179" s="77">
        <v>179</v>
      </c>
      <c r="M179" s="77"/>
      <c r="N179" s="72"/>
      <c r="O179" s="79" t="s">
        <v>176</v>
      </c>
      <c r="P179" s="81">
        <v>43748.76935185185</v>
      </c>
      <c r="Q179" s="79" t="s">
        <v>353</v>
      </c>
      <c r="R179" s="79"/>
      <c r="S179" s="79"/>
      <c r="T179" s="79" t="s">
        <v>238</v>
      </c>
      <c r="U179" s="79"/>
      <c r="V179" s="82" t="s">
        <v>627</v>
      </c>
      <c r="W179" s="81">
        <v>43748.76935185185</v>
      </c>
      <c r="X179" s="82" t="s">
        <v>731</v>
      </c>
      <c r="Y179" s="79"/>
      <c r="Z179" s="79"/>
      <c r="AA179" s="85" t="s">
        <v>963</v>
      </c>
      <c r="AB179" s="79"/>
      <c r="AC179" s="79" t="b">
        <v>0</v>
      </c>
      <c r="AD179" s="79">
        <v>0</v>
      </c>
      <c r="AE179" s="85" t="s">
        <v>1113</v>
      </c>
      <c r="AF179" s="79" t="b">
        <v>0</v>
      </c>
      <c r="AG179" s="79" t="s">
        <v>1129</v>
      </c>
      <c r="AH179" s="79"/>
      <c r="AI179" s="85" t="s">
        <v>1113</v>
      </c>
      <c r="AJ179" s="79" t="b">
        <v>0</v>
      </c>
      <c r="AK179" s="79">
        <v>0</v>
      </c>
      <c r="AL179" s="85" t="s">
        <v>1113</v>
      </c>
      <c r="AM179" s="79" t="s">
        <v>1139</v>
      </c>
      <c r="AN179" s="79" t="b">
        <v>0</v>
      </c>
      <c r="AO179" s="85" t="s">
        <v>963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1</v>
      </c>
      <c r="BG179" s="49">
        <v>4.545454545454546</v>
      </c>
      <c r="BH179" s="48">
        <v>0</v>
      </c>
      <c r="BI179" s="49">
        <v>0</v>
      </c>
      <c r="BJ179" s="48">
        <v>21</v>
      </c>
      <c r="BK179" s="49">
        <v>95.45454545454545</v>
      </c>
      <c r="BL179" s="48">
        <v>22</v>
      </c>
    </row>
    <row r="180" spans="1:64" ht="15">
      <c r="A180" s="64" t="s">
        <v>236</v>
      </c>
      <c r="B180" s="64" t="s">
        <v>245</v>
      </c>
      <c r="C180" s="65" t="s">
        <v>2598</v>
      </c>
      <c r="D180" s="66">
        <v>3</v>
      </c>
      <c r="E180" s="67" t="s">
        <v>132</v>
      </c>
      <c r="F180" s="68">
        <v>35</v>
      </c>
      <c r="G180" s="65"/>
      <c r="H180" s="69"/>
      <c r="I180" s="70"/>
      <c r="J180" s="70"/>
      <c r="K180" s="34" t="s">
        <v>65</v>
      </c>
      <c r="L180" s="77">
        <v>180</v>
      </c>
      <c r="M180" s="77"/>
      <c r="N180" s="72"/>
      <c r="O180" s="79" t="s">
        <v>276</v>
      </c>
      <c r="P180" s="81">
        <v>43748.796875</v>
      </c>
      <c r="Q180" s="79" t="s">
        <v>354</v>
      </c>
      <c r="R180" s="79"/>
      <c r="S180" s="79"/>
      <c r="T180" s="79" t="s">
        <v>238</v>
      </c>
      <c r="U180" s="79"/>
      <c r="V180" s="82" t="s">
        <v>627</v>
      </c>
      <c r="W180" s="81">
        <v>43748.796875</v>
      </c>
      <c r="X180" s="82" t="s">
        <v>732</v>
      </c>
      <c r="Y180" s="79"/>
      <c r="Z180" s="79"/>
      <c r="AA180" s="85" t="s">
        <v>964</v>
      </c>
      <c r="AB180" s="85" t="s">
        <v>979</v>
      </c>
      <c r="AC180" s="79" t="b">
        <v>0</v>
      </c>
      <c r="AD180" s="79">
        <v>2</v>
      </c>
      <c r="AE180" s="85" t="s">
        <v>1120</v>
      </c>
      <c r="AF180" s="79" t="b">
        <v>0</v>
      </c>
      <c r="AG180" s="79" t="s">
        <v>1129</v>
      </c>
      <c r="AH180" s="79"/>
      <c r="AI180" s="85" t="s">
        <v>1113</v>
      </c>
      <c r="AJ180" s="79" t="b">
        <v>0</v>
      </c>
      <c r="AK180" s="79">
        <v>0</v>
      </c>
      <c r="AL180" s="85" t="s">
        <v>1113</v>
      </c>
      <c r="AM180" s="79" t="s">
        <v>1139</v>
      </c>
      <c r="AN180" s="79" t="b">
        <v>0</v>
      </c>
      <c r="AO180" s="85" t="s">
        <v>979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236</v>
      </c>
      <c r="B181" s="64" t="s">
        <v>237</v>
      </c>
      <c r="C181" s="65" t="s">
        <v>2598</v>
      </c>
      <c r="D181" s="66">
        <v>3</v>
      </c>
      <c r="E181" s="67" t="s">
        <v>132</v>
      </c>
      <c r="F181" s="68">
        <v>35</v>
      </c>
      <c r="G181" s="65"/>
      <c r="H181" s="69"/>
      <c r="I181" s="70"/>
      <c r="J181" s="70"/>
      <c r="K181" s="34" t="s">
        <v>65</v>
      </c>
      <c r="L181" s="77">
        <v>181</v>
      </c>
      <c r="M181" s="77"/>
      <c r="N181" s="72"/>
      <c r="O181" s="79" t="s">
        <v>277</v>
      </c>
      <c r="P181" s="81">
        <v>43748.796875</v>
      </c>
      <c r="Q181" s="79" t="s">
        <v>354</v>
      </c>
      <c r="R181" s="79"/>
      <c r="S181" s="79"/>
      <c r="T181" s="79" t="s">
        <v>238</v>
      </c>
      <c r="U181" s="79"/>
      <c r="V181" s="82" t="s">
        <v>627</v>
      </c>
      <c r="W181" s="81">
        <v>43748.796875</v>
      </c>
      <c r="X181" s="82" t="s">
        <v>732</v>
      </c>
      <c r="Y181" s="79"/>
      <c r="Z181" s="79"/>
      <c r="AA181" s="85" t="s">
        <v>964</v>
      </c>
      <c r="AB181" s="85" t="s">
        <v>979</v>
      </c>
      <c r="AC181" s="79" t="b">
        <v>0</v>
      </c>
      <c r="AD181" s="79">
        <v>2</v>
      </c>
      <c r="AE181" s="85" t="s">
        <v>1120</v>
      </c>
      <c r="AF181" s="79" t="b">
        <v>0</v>
      </c>
      <c r="AG181" s="79" t="s">
        <v>1129</v>
      </c>
      <c r="AH181" s="79"/>
      <c r="AI181" s="85" t="s">
        <v>1113</v>
      </c>
      <c r="AJ181" s="79" t="b">
        <v>0</v>
      </c>
      <c r="AK181" s="79">
        <v>0</v>
      </c>
      <c r="AL181" s="85" t="s">
        <v>1113</v>
      </c>
      <c r="AM181" s="79" t="s">
        <v>1139</v>
      </c>
      <c r="AN181" s="79" t="b">
        <v>0</v>
      </c>
      <c r="AO181" s="85" t="s">
        <v>979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2</v>
      </c>
      <c r="BE181" s="49">
        <v>12.5</v>
      </c>
      <c r="BF181" s="48">
        <v>0</v>
      </c>
      <c r="BG181" s="49">
        <v>0</v>
      </c>
      <c r="BH181" s="48">
        <v>0</v>
      </c>
      <c r="BI181" s="49">
        <v>0</v>
      </c>
      <c r="BJ181" s="48">
        <v>14</v>
      </c>
      <c r="BK181" s="49">
        <v>87.5</v>
      </c>
      <c r="BL181" s="48">
        <v>16</v>
      </c>
    </row>
    <row r="182" spans="1:64" ht="15">
      <c r="A182" s="64" t="s">
        <v>235</v>
      </c>
      <c r="B182" s="64" t="s">
        <v>236</v>
      </c>
      <c r="C182" s="65" t="s">
        <v>2598</v>
      </c>
      <c r="D182" s="66">
        <v>3</v>
      </c>
      <c r="E182" s="67" t="s">
        <v>132</v>
      </c>
      <c r="F182" s="68">
        <v>35</v>
      </c>
      <c r="G182" s="65"/>
      <c r="H182" s="69"/>
      <c r="I182" s="70"/>
      <c r="J182" s="70"/>
      <c r="K182" s="34" t="s">
        <v>65</v>
      </c>
      <c r="L182" s="77">
        <v>182</v>
      </c>
      <c r="M182" s="77"/>
      <c r="N182" s="72"/>
      <c r="O182" s="79" t="s">
        <v>276</v>
      </c>
      <c r="P182" s="81">
        <v>43748.782118055555</v>
      </c>
      <c r="Q182" s="79" t="s">
        <v>350</v>
      </c>
      <c r="R182" s="79"/>
      <c r="S182" s="79"/>
      <c r="T182" s="79" t="s">
        <v>553</v>
      </c>
      <c r="U182" s="79"/>
      <c r="V182" s="82" t="s">
        <v>626</v>
      </c>
      <c r="W182" s="81">
        <v>43748.782118055555</v>
      </c>
      <c r="X182" s="82" t="s">
        <v>728</v>
      </c>
      <c r="Y182" s="79"/>
      <c r="Z182" s="79"/>
      <c r="AA182" s="85" t="s">
        <v>960</v>
      </c>
      <c r="AB182" s="79"/>
      <c r="AC182" s="79" t="b">
        <v>0</v>
      </c>
      <c r="AD182" s="79">
        <v>0</v>
      </c>
      <c r="AE182" s="85" t="s">
        <v>1113</v>
      </c>
      <c r="AF182" s="79" t="b">
        <v>0</v>
      </c>
      <c r="AG182" s="79" t="s">
        <v>1129</v>
      </c>
      <c r="AH182" s="79"/>
      <c r="AI182" s="85" t="s">
        <v>1113</v>
      </c>
      <c r="AJ182" s="79" t="b">
        <v>0</v>
      </c>
      <c r="AK182" s="79">
        <v>1</v>
      </c>
      <c r="AL182" s="85" t="s">
        <v>951</v>
      </c>
      <c r="AM182" s="79" t="s">
        <v>1135</v>
      </c>
      <c r="AN182" s="79" t="b">
        <v>0</v>
      </c>
      <c r="AO182" s="85" t="s">
        <v>951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24</v>
      </c>
      <c r="BK182" s="49">
        <v>100</v>
      </c>
      <c r="BL182" s="48">
        <v>24</v>
      </c>
    </row>
    <row r="183" spans="1:64" ht="15">
      <c r="A183" s="64" t="s">
        <v>235</v>
      </c>
      <c r="B183" s="64" t="s">
        <v>236</v>
      </c>
      <c r="C183" s="65" t="s">
        <v>2599</v>
      </c>
      <c r="D183" s="66">
        <v>3.7</v>
      </c>
      <c r="E183" s="67" t="s">
        <v>136</v>
      </c>
      <c r="F183" s="68">
        <v>32.7</v>
      </c>
      <c r="G183" s="65"/>
      <c r="H183" s="69"/>
      <c r="I183" s="70"/>
      <c r="J183" s="70"/>
      <c r="K183" s="34" t="s">
        <v>65</v>
      </c>
      <c r="L183" s="77">
        <v>183</v>
      </c>
      <c r="M183" s="77"/>
      <c r="N183" s="72"/>
      <c r="O183" s="79" t="s">
        <v>277</v>
      </c>
      <c r="P183" s="81">
        <v>43748.78362268519</v>
      </c>
      <c r="Q183" s="79" t="s">
        <v>355</v>
      </c>
      <c r="R183" s="79"/>
      <c r="S183" s="79"/>
      <c r="T183" s="79" t="s">
        <v>543</v>
      </c>
      <c r="U183" s="79"/>
      <c r="V183" s="82" t="s">
        <v>626</v>
      </c>
      <c r="W183" s="81">
        <v>43748.78362268519</v>
      </c>
      <c r="X183" s="82" t="s">
        <v>733</v>
      </c>
      <c r="Y183" s="79"/>
      <c r="Z183" s="79"/>
      <c r="AA183" s="85" t="s">
        <v>965</v>
      </c>
      <c r="AB183" s="85" t="s">
        <v>963</v>
      </c>
      <c r="AC183" s="79" t="b">
        <v>0</v>
      </c>
      <c r="AD183" s="79">
        <v>2</v>
      </c>
      <c r="AE183" s="85" t="s">
        <v>1125</v>
      </c>
      <c r="AF183" s="79" t="b">
        <v>0</v>
      </c>
      <c r="AG183" s="79" t="s">
        <v>1129</v>
      </c>
      <c r="AH183" s="79"/>
      <c r="AI183" s="85" t="s">
        <v>1113</v>
      </c>
      <c r="AJ183" s="79" t="b">
        <v>0</v>
      </c>
      <c r="AK183" s="79">
        <v>1</v>
      </c>
      <c r="AL183" s="85" t="s">
        <v>1113</v>
      </c>
      <c r="AM183" s="79" t="s">
        <v>1135</v>
      </c>
      <c r="AN183" s="79" t="b">
        <v>0</v>
      </c>
      <c r="AO183" s="85" t="s">
        <v>963</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40</v>
      </c>
      <c r="BK183" s="49">
        <v>100</v>
      </c>
      <c r="BL183" s="48">
        <v>40</v>
      </c>
    </row>
    <row r="184" spans="1:64" ht="15">
      <c r="A184" s="64" t="s">
        <v>235</v>
      </c>
      <c r="B184" s="64" t="s">
        <v>236</v>
      </c>
      <c r="C184" s="65" t="s">
        <v>2599</v>
      </c>
      <c r="D184" s="66">
        <v>3.7</v>
      </c>
      <c r="E184" s="67" t="s">
        <v>136</v>
      </c>
      <c r="F184" s="68">
        <v>32.7</v>
      </c>
      <c r="G184" s="65"/>
      <c r="H184" s="69"/>
      <c r="I184" s="70"/>
      <c r="J184" s="70"/>
      <c r="K184" s="34" t="s">
        <v>65</v>
      </c>
      <c r="L184" s="77">
        <v>184</v>
      </c>
      <c r="M184" s="77"/>
      <c r="N184" s="72"/>
      <c r="O184" s="79" t="s">
        <v>277</v>
      </c>
      <c r="P184" s="81">
        <v>43748.78438657407</v>
      </c>
      <c r="Q184" s="79" t="s">
        <v>351</v>
      </c>
      <c r="R184" s="79"/>
      <c r="S184" s="79"/>
      <c r="T184" s="79" t="s">
        <v>238</v>
      </c>
      <c r="U184" s="79"/>
      <c r="V184" s="82" t="s">
        <v>626</v>
      </c>
      <c r="W184" s="81">
        <v>43748.78438657407</v>
      </c>
      <c r="X184" s="82" t="s">
        <v>729</v>
      </c>
      <c r="Y184" s="79"/>
      <c r="Z184" s="79"/>
      <c r="AA184" s="85" t="s">
        <v>961</v>
      </c>
      <c r="AB184" s="85" t="s">
        <v>935</v>
      </c>
      <c r="AC184" s="79" t="b">
        <v>0</v>
      </c>
      <c r="AD184" s="79">
        <v>1</v>
      </c>
      <c r="AE184" s="85" t="s">
        <v>1125</v>
      </c>
      <c r="AF184" s="79" t="b">
        <v>0</v>
      </c>
      <c r="AG184" s="79" t="s">
        <v>1129</v>
      </c>
      <c r="AH184" s="79"/>
      <c r="AI184" s="85" t="s">
        <v>1113</v>
      </c>
      <c r="AJ184" s="79" t="b">
        <v>0</v>
      </c>
      <c r="AK184" s="79">
        <v>0</v>
      </c>
      <c r="AL184" s="85" t="s">
        <v>1113</v>
      </c>
      <c r="AM184" s="79" t="s">
        <v>1135</v>
      </c>
      <c r="AN184" s="79" t="b">
        <v>0</v>
      </c>
      <c r="AO184" s="85" t="s">
        <v>935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2</v>
      </c>
      <c r="BD184" s="48">
        <v>0</v>
      </c>
      <c r="BE184" s="49">
        <v>0</v>
      </c>
      <c r="BF184" s="48">
        <v>1</v>
      </c>
      <c r="BG184" s="49">
        <v>4.3478260869565215</v>
      </c>
      <c r="BH184" s="48">
        <v>0</v>
      </c>
      <c r="BI184" s="49">
        <v>0</v>
      </c>
      <c r="BJ184" s="48">
        <v>22</v>
      </c>
      <c r="BK184" s="49">
        <v>95.65217391304348</v>
      </c>
      <c r="BL184" s="48">
        <v>23</v>
      </c>
    </row>
    <row r="185" spans="1:64" ht="15">
      <c r="A185" s="64" t="s">
        <v>239</v>
      </c>
      <c r="B185" s="64" t="s">
        <v>271</v>
      </c>
      <c r="C185" s="65" t="s">
        <v>2598</v>
      </c>
      <c r="D185" s="66">
        <v>3</v>
      </c>
      <c r="E185" s="67" t="s">
        <v>132</v>
      </c>
      <c r="F185" s="68">
        <v>35</v>
      </c>
      <c r="G185" s="65"/>
      <c r="H185" s="69"/>
      <c r="I185" s="70"/>
      <c r="J185" s="70"/>
      <c r="K185" s="34" t="s">
        <v>65</v>
      </c>
      <c r="L185" s="77">
        <v>185</v>
      </c>
      <c r="M185" s="77"/>
      <c r="N185" s="72"/>
      <c r="O185" s="79" t="s">
        <v>276</v>
      </c>
      <c r="P185" s="81">
        <v>43755.78230324074</v>
      </c>
      <c r="Q185" s="79" t="s">
        <v>356</v>
      </c>
      <c r="R185" s="82" t="s">
        <v>488</v>
      </c>
      <c r="S185" s="79" t="s">
        <v>509</v>
      </c>
      <c r="T185" s="79" t="s">
        <v>554</v>
      </c>
      <c r="U185" s="79"/>
      <c r="V185" s="82" t="s">
        <v>629</v>
      </c>
      <c r="W185" s="81">
        <v>43755.78230324074</v>
      </c>
      <c r="X185" s="82" t="s">
        <v>734</v>
      </c>
      <c r="Y185" s="79"/>
      <c r="Z185" s="79"/>
      <c r="AA185" s="85" t="s">
        <v>966</v>
      </c>
      <c r="AB185" s="79"/>
      <c r="AC185" s="79" t="b">
        <v>0</v>
      </c>
      <c r="AD185" s="79">
        <v>7</v>
      </c>
      <c r="AE185" s="85" t="s">
        <v>1113</v>
      </c>
      <c r="AF185" s="79" t="b">
        <v>0</v>
      </c>
      <c r="AG185" s="79" t="s">
        <v>1129</v>
      </c>
      <c r="AH185" s="79"/>
      <c r="AI185" s="85" t="s">
        <v>1113</v>
      </c>
      <c r="AJ185" s="79" t="b">
        <v>0</v>
      </c>
      <c r="AK185" s="79">
        <v>1</v>
      </c>
      <c r="AL185" s="85" t="s">
        <v>1113</v>
      </c>
      <c r="AM185" s="79" t="s">
        <v>1134</v>
      </c>
      <c r="AN185" s="79" t="b">
        <v>0</v>
      </c>
      <c r="AO185" s="85" t="s">
        <v>966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16</v>
      </c>
      <c r="BK185" s="49">
        <v>100</v>
      </c>
      <c r="BL185" s="48">
        <v>16</v>
      </c>
    </row>
    <row r="186" spans="1:64" ht="15">
      <c r="A186" s="64" t="s">
        <v>240</v>
      </c>
      <c r="B186" s="64" t="s">
        <v>271</v>
      </c>
      <c r="C186" s="65" t="s">
        <v>2598</v>
      </c>
      <c r="D186" s="66">
        <v>3</v>
      </c>
      <c r="E186" s="67" t="s">
        <v>132</v>
      </c>
      <c r="F186" s="68">
        <v>35</v>
      </c>
      <c r="G186" s="65"/>
      <c r="H186" s="69"/>
      <c r="I186" s="70"/>
      <c r="J186" s="70"/>
      <c r="K186" s="34" t="s">
        <v>65</v>
      </c>
      <c r="L186" s="77">
        <v>186</v>
      </c>
      <c r="M186" s="77"/>
      <c r="N186" s="72"/>
      <c r="O186" s="79" t="s">
        <v>276</v>
      </c>
      <c r="P186" s="81">
        <v>43755.8197337963</v>
      </c>
      <c r="Q186" s="79" t="s">
        <v>357</v>
      </c>
      <c r="R186" s="82" t="s">
        <v>488</v>
      </c>
      <c r="S186" s="79" t="s">
        <v>509</v>
      </c>
      <c r="T186" s="79" t="s">
        <v>554</v>
      </c>
      <c r="U186" s="79"/>
      <c r="V186" s="82" t="s">
        <v>630</v>
      </c>
      <c r="W186" s="81">
        <v>43755.8197337963</v>
      </c>
      <c r="X186" s="82" t="s">
        <v>735</v>
      </c>
      <c r="Y186" s="79"/>
      <c r="Z186" s="79"/>
      <c r="AA186" s="85" t="s">
        <v>967</v>
      </c>
      <c r="AB186" s="79"/>
      <c r="AC186" s="79" t="b">
        <v>0</v>
      </c>
      <c r="AD186" s="79">
        <v>0</v>
      </c>
      <c r="AE186" s="85" t="s">
        <v>1113</v>
      </c>
      <c r="AF186" s="79" t="b">
        <v>0</v>
      </c>
      <c r="AG186" s="79" t="s">
        <v>1129</v>
      </c>
      <c r="AH186" s="79"/>
      <c r="AI186" s="85" t="s">
        <v>1113</v>
      </c>
      <c r="AJ186" s="79" t="b">
        <v>0</v>
      </c>
      <c r="AK186" s="79">
        <v>1</v>
      </c>
      <c r="AL186" s="85" t="s">
        <v>966</v>
      </c>
      <c r="AM186" s="79" t="s">
        <v>1134</v>
      </c>
      <c r="AN186" s="79" t="b">
        <v>0</v>
      </c>
      <c r="AO186" s="85" t="s">
        <v>966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239</v>
      </c>
      <c r="B187" s="64" t="s">
        <v>238</v>
      </c>
      <c r="C187" s="65" t="s">
        <v>2598</v>
      </c>
      <c r="D187" s="66">
        <v>3</v>
      </c>
      <c r="E187" s="67" t="s">
        <v>132</v>
      </c>
      <c r="F187" s="68">
        <v>35</v>
      </c>
      <c r="G187" s="65"/>
      <c r="H187" s="69"/>
      <c r="I187" s="70"/>
      <c r="J187" s="70"/>
      <c r="K187" s="34" t="s">
        <v>65</v>
      </c>
      <c r="L187" s="77">
        <v>187</v>
      </c>
      <c r="M187" s="77"/>
      <c r="N187" s="72"/>
      <c r="O187" s="79" t="s">
        <v>277</v>
      </c>
      <c r="P187" s="81">
        <v>43748.75685185185</v>
      </c>
      <c r="Q187" s="79" t="s">
        <v>358</v>
      </c>
      <c r="R187" s="79"/>
      <c r="S187" s="79"/>
      <c r="T187" s="79" t="s">
        <v>238</v>
      </c>
      <c r="U187" s="79"/>
      <c r="V187" s="82" t="s">
        <v>629</v>
      </c>
      <c r="W187" s="81">
        <v>43748.75685185185</v>
      </c>
      <c r="X187" s="82" t="s">
        <v>736</v>
      </c>
      <c r="Y187" s="79"/>
      <c r="Z187" s="79"/>
      <c r="AA187" s="85" t="s">
        <v>968</v>
      </c>
      <c r="AB187" s="85" t="s">
        <v>1062</v>
      </c>
      <c r="AC187" s="79" t="b">
        <v>0</v>
      </c>
      <c r="AD187" s="79">
        <v>1</v>
      </c>
      <c r="AE187" s="85" t="s">
        <v>1116</v>
      </c>
      <c r="AF187" s="79" t="b">
        <v>0</v>
      </c>
      <c r="AG187" s="79" t="s">
        <v>1129</v>
      </c>
      <c r="AH187" s="79"/>
      <c r="AI187" s="85" t="s">
        <v>1113</v>
      </c>
      <c r="AJ187" s="79" t="b">
        <v>0</v>
      </c>
      <c r="AK187" s="79">
        <v>0</v>
      </c>
      <c r="AL187" s="85" t="s">
        <v>1113</v>
      </c>
      <c r="AM187" s="79" t="s">
        <v>1134</v>
      </c>
      <c r="AN187" s="79" t="b">
        <v>0</v>
      </c>
      <c r="AO187" s="85" t="s">
        <v>1062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3</v>
      </c>
      <c r="BD187" s="48">
        <v>0</v>
      </c>
      <c r="BE187" s="49">
        <v>0</v>
      </c>
      <c r="BF187" s="48">
        <v>0</v>
      </c>
      <c r="BG187" s="49">
        <v>0</v>
      </c>
      <c r="BH187" s="48">
        <v>0</v>
      </c>
      <c r="BI187" s="49">
        <v>0</v>
      </c>
      <c r="BJ187" s="48">
        <v>8</v>
      </c>
      <c r="BK187" s="49">
        <v>100</v>
      </c>
      <c r="BL187" s="48">
        <v>8</v>
      </c>
    </row>
    <row r="188" spans="1:64" ht="15">
      <c r="A188" s="64" t="s">
        <v>239</v>
      </c>
      <c r="B188" s="64" t="s">
        <v>239</v>
      </c>
      <c r="C188" s="65" t="s">
        <v>2598</v>
      </c>
      <c r="D188" s="66">
        <v>3</v>
      </c>
      <c r="E188" s="67" t="s">
        <v>132</v>
      </c>
      <c r="F188" s="68">
        <v>35</v>
      </c>
      <c r="G188" s="65"/>
      <c r="H188" s="69"/>
      <c r="I188" s="70"/>
      <c r="J188" s="70"/>
      <c r="K188" s="34" t="s">
        <v>65</v>
      </c>
      <c r="L188" s="77">
        <v>188</v>
      </c>
      <c r="M188" s="77"/>
      <c r="N188" s="72"/>
      <c r="O188" s="79" t="s">
        <v>176</v>
      </c>
      <c r="P188" s="81">
        <v>43748.75728009259</v>
      </c>
      <c r="Q188" s="79" t="s">
        <v>359</v>
      </c>
      <c r="R188" s="79"/>
      <c r="S188" s="79"/>
      <c r="T188" s="79" t="s">
        <v>238</v>
      </c>
      <c r="U188" s="79"/>
      <c r="V188" s="82" t="s">
        <v>629</v>
      </c>
      <c r="W188" s="81">
        <v>43748.75728009259</v>
      </c>
      <c r="X188" s="82" t="s">
        <v>737</v>
      </c>
      <c r="Y188" s="79"/>
      <c r="Z188" s="79"/>
      <c r="AA188" s="85" t="s">
        <v>969</v>
      </c>
      <c r="AB188" s="79"/>
      <c r="AC188" s="79" t="b">
        <v>0</v>
      </c>
      <c r="AD188" s="79">
        <v>0</v>
      </c>
      <c r="AE188" s="85" t="s">
        <v>1113</v>
      </c>
      <c r="AF188" s="79" t="b">
        <v>0</v>
      </c>
      <c r="AG188" s="79" t="s">
        <v>1129</v>
      </c>
      <c r="AH188" s="79"/>
      <c r="AI188" s="85" t="s">
        <v>1113</v>
      </c>
      <c r="AJ188" s="79" t="b">
        <v>0</v>
      </c>
      <c r="AK188" s="79">
        <v>0</v>
      </c>
      <c r="AL188" s="85" t="s">
        <v>1113</v>
      </c>
      <c r="AM188" s="79" t="s">
        <v>1134</v>
      </c>
      <c r="AN188" s="79" t="b">
        <v>0</v>
      </c>
      <c r="AO188" s="85" t="s">
        <v>969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11</v>
      </c>
      <c r="BK188" s="49">
        <v>100</v>
      </c>
      <c r="BL188" s="48">
        <v>11</v>
      </c>
    </row>
    <row r="189" spans="1:64" ht="15">
      <c r="A189" s="64" t="s">
        <v>239</v>
      </c>
      <c r="B189" s="64" t="s">
        <v>238</v>
      </c>
      <c r="C189" s="65" t="s">
        <v>2598</v>
      </c>
      <c r="D189" s="66">
        <v>3</v>
      </c>
      <c r="E189" s="67" t="s">
        <v>132</v>
      </c>
      <c r="F189" s="68">
        <v>35</v>
      </c>
      <c r="G189" s="65"/>
      <c r="H189" s="69"/>
      <c r="I189" s="70"/>
      <c r="J189" s="70"/>
      <c r="K189" s="34" t="s">
        <v>65</v>
      </c>
      <c r="L189" s="77">
        <v>189</v>
      </c>
      <c r="M189" s="77"/>
      <c r="N189" s="72"/>
      <c r="O189" s="79" t="s">
        <v>276</v>
      </c>
      <c r="P189" s="81">
        <v>43753.005694444444</v>
      </c>
      <c r="Q189" s="79" t="s">
        <v>280</v>
      </c>
      <c r="R189" s="79"/>
      <c r="S189" s="79"/>
      <c r="T189" s="79" t="s">
        <v>519</v>
      </c>
      <c r="U189" s="79"/>
      <c r="V189" s="82" t="s">
        <v>629</v>
      </c>
      <c r="W189" s="81">
        <v>43753.005694444444</v>
      </c>
      <c r="X189" s="82" t="s">
        <v>738</v>
      </c>
      <c r="Y189" s="79"/>
      <c r="Z189" s="79"/>
      <c r="AA189" s="85" t="s">
        <v>970</v>
      </c>
      <c r="AB189" s="79"/>
      <c r="AC189" s="79" t="b">
        <v>0</v>
      </c>
      <c r="AD189" s="79">
        <v>0</v>
      </c>
      <c r="AE189" s="85" t="s">
        <v>1113</v>
      </c>
      <c r="AF189" s="79" t="b">
        <v>0</v>
      </c>
      <c r="AG189" s="79" t="s">
        <v>1129</v>
      </c>
      <c r="AH189" s="79"/>
      <c r="AI189" s="85" t="s">
        <v>1113</v>
      </c>
      <c r="AJ189" s="79" t="b">
        <v>0</v>
      </c>
      <c r="AK189" s="79">
        <v>9</v>
      </c>
      <c r="AL189" s="85" t="s">
        <v>1075</v>
      </c>
      <c r="AM189" s="79" t="s">
        <v>1136</v>
      </c>
      <c r="AN189" s="79" t="b">
        <v>0</v>
      </c>
      <c r="AO189" s="85" t="s">
        <v>1075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3</v>
      </c>
      <c r="BD189" s="48">
        <v>2</v>
      </c>
      <c r="BE189" s="49">
        <v>7.6923076923076925</v>
      </c>
      <c r="BF189" s="48">
        <v>1</v>
      </c>
      <c r="BG189" s="49">
        <v>3.8461538461538463</v>
      </c>
      <c r="BH189" s="48">
        <v>0</v>
      </c>
      <c r="BI189" s="49">
        <v>0</v>
      </c>
      <c r="BJ189" s="48">
        <v>23</v>
      </c>
      <c r="BK189" s="49">
        <v>88.46153846153847</v>
      </c>
      <c r="BL189" s="48">
        <v>26</v>
      </c>
    </row>
    <row r="190" spans="1:64" ht="15">
      <c r="A190" s="64" t="s">
        <v>240</v>
      </c>
      <c r="B190" s="64" t="s">
        <v>239</v>
      </c>
      <c r="C190" s="65" t="s">
        <v>2598</v>
      </c>
      <c r="D190" s="66">
        <v>3</v>
      </c>
      <c r="E190" s="67" t="s">
        <v>132</v>
      </c>
      <c r="F190" s="68">
        <v>35</v>
      </c>
      <c r="G190" s="65"/>
      <c r="H190" s="69"/>
      <c r="I190" s="70"/>
      <c r="J190" s="70"/>
      <c r="K190" s="34" t="s">
        <v>65</v>
      </c>
      <c r="L190" s="77">
        <v>190</v>
      </c>
      <c r="M190" s="77"/>
      <c r="N190" s="72"/>
      <c r="O190" s="79" t="s">
        <v>276</v>
      </c>
      <c r="P190" s="81">
        <v>43755.8197337963</v>
      </c>
      <c r="Q190" s="79" t="s">
        <v>357</v>
      </c>
      <c r="R190" s="82" t="s">
        <v>488</v>
      </c>
      <c r="S190" s="79" t="s">
        <v>509</v>
      </c>
      <c r="T190" s="79" t="s">
        <v>554</v>
      </c>
      <c r="U190" s="79"/>
      <c r="V190" s="82" t="s">
        <v>630</v>
      </c>
      <c r="W190" s="81">
        <v>43755.8197337963</v>
      </c>
      <c r="X190" s="82" t="s">
        <v>735</v>
      </c>
      <c r="Y190" s="79"/>
      <c r="Z190" s="79"/>
      <c r="AA190" s="85" t="s">
        <v>967</v>
      </c>
      <c r="AB190" s="79"/>
      <c r="AC190" s="79" t="b">
        <v>0</v>
      </c>
      <c r="AD190" s="79">
        <v>0</v>
      </c>
      <c r="AE190" s="85" t="s">
        <v>1113</v>
      </c>
      <c r="AF190" s="79" t="b">
        <v>0</v>
      </c>
      <c r="AG190" s="79" t="s">
        <v>1129</v>
      </c>
      <c r="AH190" s="79"/>
      <c r="AI190" s="85" t="s">
        <v>1113</v>
      </c>
      <c r="AJ190" s="79" t="b">
        <v>0</v>
      </c>
      <c r="AK190" s="79">
        <v>1</v>
      </c>
      <c r="AL190" s="85" t="s">
        <v>966</v>
      </c>
      <c r="AM190" s="79" t="s">
        <v>1134</v>
      </c>
      <c r="AN190" s="79" t="b">
        <v>0</v>
      </c>
      <c r="AO190" s="85" t="s">
        <v>966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0</v>
      </c>
      <c r="BG190" s="49">
        <v>0</v>
      </c>
      <c r="BH190" s="48">
        <v>0</v>
      </c>
      <c r="BI190" s="49">
        <v>0</v>
      </c>
      <c r="BJ190" s="48">
        <v>18</v>
      </c>
      <c r="BK190" s="49">
        <v>100</v>
      </c>
      <c r="BL190" s="48">
        <v>18</v>
      </c>
    </row>
    <row r="191" spans="1:64" ht="15">
      <c r="A191" s="64" t="s">
        <v>241</v>
      </c>
      <c r="B191" s="64" t="s">
        <v>245</v>
      </c>
      <c r="C191" s="65" t="s">
        <v>2599</v>
      </c>
      <c r="D191" s="66">
        <v>3.7</v>
      </c>
      <c r="E191" s="67" t="s">
        <v>136</v>
      </c>
      <c r="F191" s="68">
        <v>32.7</v>
      </c>
      <c r="G191" s="65"/>
      <c r="H191" s="69"/>
      <c r="I191" s="70"/>
      <c r="J191" s="70"/>
      <c r="K191" s="34" t="s">
        <v>65</v>
      </c>
      <c r="L191" s="77">
        <v>191</v>
      </c>
      <c r="M191" s="77"/>
      <c r="N191" s="72"/>
      <c r="O191" s="79" t="s">
        <v>276</v>
      </c>
      <c r="P191" s="81">
        <v>43749.15111111111</v>
      </c>
      <c r="Q191" s="79" t="s">
        <v>347</v>
      </c>
      <c r="R191" s="82" t="s">
        <v>480</v>
      </c>
      <c r="S191" s="79" t="s">
        <v>507</v>
      </c>
      <c r="T191" s="79"/>
      <c r="U191" s="79"/>
      <c r="V191" s="82" t="s">
        <v>631</v>
      </c>
      <c r="W191" s="81">
        <v>43749.15111111111</v>
      </c>
      <c r="X191" s="82" t="s">
        <v>739</v>
      </c>
      <c r="Y191" s="79"/>
      <c r="Z191" s="79"/>
      <c r="AA191" s="85" t="s">
        <v>971</v>
      </c>
      <c r="AB191" s="79"/>
      <c r="AC191" s="79" t="b">
        <v>0</v>
      </c>
      <c r="AD191" s="79">
        <v>0</v>
      </c>
      <c r="AE191" s="85" t="s">
        <v>1113</v>
      </c>
      <c r="AF191" s="79" t="b">
        <v>1</v>
      </c>
      <c r="AG191" s="79" t="s">
        <v>1129</v>
      </c>
      <c r="AH191" s="79"/>
      <c r="AI191" s="85" t="s">
        <v>1072</v>
      </c>
      <c r="AJ191" s="79" t="b">
        <v>0</v>
      </c>
      <c r="AK191" s="79">
        <v>3</v>
      </c>
      <c r="AL191" s="85" t="s">
        <v>979</v>
      </c>
      <c r="AM191" s="79" t="s">
        <v>1139</v>
      </c>
      <c r="AN191" s="79" t="b">
        <v>0</v>
      </c>
      <c r="AO191" s="85" t="s">
        <v>979</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241</v>
      </c>
      <c r="B192" s="64" t="s">
        <v>237</v>
      </c>
      <c r="C192" s="65" t="s">
        <v>2598</v>
      </c>
      <c r="D192" s="66">
        <v>3</v>
      </c>
      <c r="E192" s="67" t="s">
        <v>132</v>
      </c>
      <c r="F192" s="68">
        <v>35</v>
      </c>
      <c r="G192" s="65"/>
      <c r="H192" s="69"/>
      <c r="I192" s="70"/>
      <c r="J192" s="70"/>
      <c r="K192" s="34" t="s">
        <v>65</v>
      </c>
      <c r="L192" s="77">
        <v>192</v>
      </c>
      <c r="M192" s="77"/>
      <c r="N192" s="72"/>
      <c r="O192" s="79" t="s">
        <v>276</v>
      </c>
      <c r="P192" s="81">
        <v>43749.15111111111</v>
      </c>
      <c r="Q192" s="79" t="s">
        <v>347</v>
      </c>
      <c r="R192" s="82" t="s">
        <v>480</v>
      </c>
      <c r="S192" s="79" t="s">
        <v>507</v>
      </c>
      <c r="T192" s="79"/>
      <c r="U192" s="79"/>
      <c r="V192" s="82" t="s">
        <v>631</v>
      </c>
      <c r="W192" s="81">
        <v>43749.15111111111</v>
      </c>
      <c r="X192" s="82" t="s">
        <v>739</v>
      </c>
      <c r="Y192" s="79"/>
      <c r="Z192" s="79"/>
      <c r="AA192" s="85" t="s">
        <v>971</v>
      </c>
      <c r="AB192" s="79"/>
      <c r="AC192" s="79" t="b">
        <v>0</v>
      </c>
      <c r="AD192" s="79">
        <v>0</v>
      </c>
      <c r="AE192" s="85" t="s">
        <v>1113</v>
      </c>
      <c r="AF192" s="79" t="b">
        <v>1</v>
      </c>
      <c r="AG192" s="79" t="s">
        <v>1129</v>
      </c>
      <c r="AH192" s="79"/>
      <c r="AI192" s="85" t="s">
        <v>1072</v>
      </c>
      <c r="AJ192" s="79" t="b">
        <v>0</v>
      </c>
      <c r="AK192" s="79">
        <v>3</v>
      </c>
      <c r="AL192" s="85" t="s">
        <v>979</v>
      </c>
      <c r="AM192" s="79" t="s">
        <v>1139</v>
      </c>
      <c r="AN192" s="79" t="b">
        <v>0</v>
      </c>
      <c r="AO192" s="85" t="s">
        <v>979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2</v>
      </c>
      <c r="BE192" s="49">
        <v>12.5</v>
      </c>
      <c r="BF192" s="48">
        <v>0</v>
      </c>
      <c r="BG192" s="49">
        <v>0</v>
      </c>
      <c r="BH192" s="48">
        <v>0</v>
      </c>
      <c r="BI192" s="49">
        <v>0</v>
      </c>
      <c r="BJ192" s="48">
        <v>14</v>
      </c>
      <c r="BK192" s="49">
        <v>87.5</v>
      </c>
      <c r="BL192" s="48">
        <v>16</v>
      </c>
    </row>
    <row r="193" spans="1:64" ht="15">
      <c r="A193" s="64" t="s">
        <v>241</v>
      </c>
      <c r="B193" s="64" t="s">
        <v>245</v>
      </c>
      <c r="C193" s="65" t="s">
        <v>2599</v>
      </c>
      <c r="D193" s="66">
        <v>3.7</v>
      </c>
      <c r="E193" s="67" t="s">
        <v>136</v>
      </c>
      <c r="F193" s="68">
        <v>32.7</v>
      </c>
      <c r="G193" s="65"/>
      <c r="H193" s="69"/>
      <c r="I193" s="70"/>
      <c r="J193" s="70"/>
      <c r="K193" s="34" t="s">
        <v>65</v>
      </c>
      <c r="L193" s="77">
        <v>193</v>
      </c>
      <c r="M193" s="77"/>
      <c r="N193" s="72"/>
      <c r="O193" s="79" t="s">
        <v>276</v>
      </c>
      <c r="P193" s="81">
        <v>43756.06248842592</v>
      </c>
      <c r="Q193" s="79" t="s">
        <v>360</v>
      </c>
      <c r="R193" s="79"/>
      <c r="S193" s="79"/>
      <c r="T193" s="79" t="s">
        <v>555</v>
      </c>
      <c r="U193" s="79"/>
      <c r="V193" s="82" t="s">
        <v>631</v>
      </c>
      <c r="W193" s="81">
        <v>43756.06248842592</v>
      </c>
      <c r="X193" s="82" t="s">
        <v>740</v>
      </c>
      <c r="Y193" s="79"/>
      <c r="Z193" s="79"/>
      <c r="AA193" s="85" t="s">
        <v>972</v>
      </c>
      <c r="AB193" s="79"/>
      <c r="AC193" s="79" t="b">
        <v>0</v>
      </c>
      <c r="AD193" s="79">
        <v>0</v>
      </c>
      <c r="AE193" s="85" t="s">
        <v>1113</v>
      </c>
      <c r="AF193" s="79" t="b">
        <v>0</v>
      </c>
      <c r="AG193" s="79" t="s">
        <v>1129</v>
      </c>
      <c r="AH193" s="79"/>
      <c r="AI193" s="85" t="s">
        <v>1113</v>
      </c>
      <c r="AJ193" s="79" t="b">
        <v>0</v>
      </c>
      <c r="AK193" s="79">
        <v>3</v>
      </c>
      <c r="AL193" s="85" t="s">
        <v>1097</v>
      </c>
      <c r="AM193" s="79" t="s">
        <v>1139</v>
      </c>
      <c r="AN193" s="79" t="b">
        <v>0</v>
      </c>
      <c r="AO193" s="85" t="s">
        <v>1097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2</v>
      </c>
      <c r="BC193" s="78" t="str">
        <f>REPLACE(INDEX(GroupVertices[Group],MATCH(Edges[[#This Row],[Vertex 2]],GroupVertices[Vertex],0)),1,1,"")</f>
        <v>2</v>
      </c>
      <c r="BD193" s="48">
        <v>1</v>
      </c>
      <c r="BE193" s="49">
        <v>3.4482758620689653</v>
      </c>
      <c r="BF193" s="48">
        <v>0</v>
      </c>
      <c r="BG193" s="49">
        <v>0</v>
      </c>
      <c r="BH193" s="48">
        <v>0</v>
      </c>
      <c r="BI193" s="49">
        <v>0</v>
      </c>
      <c r="BJ193" s="48">
        <v>28</v>
      </c>
      <c r="BK193" s="49">
        <v>96.55172413793103</v>
      </c>
      <c r="BL193" s="48">
        <v>29</v>
      </c>
    </row>
    <row r="194" spans="1:64" ht="15">
      <c r="A194" s="64" t="s">
        <v>242</v>
      </c>
      <c r="B194" s="64" t="s">
        <v>242</v>
      </c>
      <c r="C194" s="65" t="s">
        <v>2598</v>
      </c>
      <c r="D194" s="66">
        <v>3</v>
      </c>
      <c r="E194" s="67" t="s">
        <v>132</v>
      </c>
      <c r="F194" s="68">
        <v>35</v>
      </c>
      <c r="G194" s="65"/>
      <c r="H194" s="69"/>
      <c r="I194" s="70"/>
      <c r="J194" s="70"/>
      <c r="K194" s="34" t="s">
        <v>65</v>
      </c>
      <c r="L194" s="77">
        <v>194</v>
      </c>
      <c r="M194" s="77"/>
      <c r="N194" s="72"/>
      <c r="O194" s="79" t="s">
        <v>176</v>
      </c>
      <c r="P194" s="81">
        <v>43756.76068287037</v>
      </c>
      <c r="Q194" s="79" t="s">
        <v>361</v>
      </c>
      <c r="R194" s="82" t="s">
        <v>489</v>
      </c>
      <c r="S194" s="79" t="s">
        <v>510</v>
      </c>
      <c r="T194" s="79" t="s">
        <v>238</v>
      </c>
      <c r="U194" s="82" t="s">
        <v>584</v>
      </c>
      <c r="V194" s="82" t="s">
        <v>584</v>
      </c>
      <c r="W194" s="81">
        <v>43756.76068287037</v>
      </c>
      <c r="X194" s="82" t="s">
        <v>741</v>
      </c>
      <c r="Y194" s="79"/>
      <c r="Z194" s="79"/>
      <c r="AA194" s="85" t="s">
        <v>973</v>
      </c>
      <c r="AB194" s="79"/>
      <c r="AC194" s="79" t="b">
        <v>0</v>
      </c>
      <c r="AD194" s="79">
        <v>0</v>
      </c>
      <c r="AE194" s="85" t="s">
        <v>1113</v>
      </c>
      <c r="AF194" s="79" t="b">
        <v>0</v>
      </c>
      <c r="AG194" s="79" t="s">
        <v>1129</v>
      </c>
      <c r="AH194" s="79"/>
      <c r="AI194" s="85" t="s">
        <v>1113</v>
      </c>
      <c r="AJ194" s="79" t="b">
        <v>0</v>
      </c>
      <c r="AK194" s="79">
        <v>0</v>
      </c>
      <c r="AL194" s="85" t="s">
        <v>1113</v>
      </c>
      <c r="AM194" s="79" t="s">
        <v>1141</v>
      </c>
      <c r="AN194" s="79" t="b">
        <v>0</v>
      </c>
      <c r="AO194" s="85" t="s">
        <v>973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1</v>
      </c>
      <c r="BE194" s="49">
        <v>9.090909090909092</v>
      </c>
      <c r="BF194" s="48">
        <v>0</v>
      </c>
      <c r="BG194" s="49">
        <v>0</v>
      </c>
      <c r="BH194" s="48">
        <v>0</v>
      </c>
      <c r="BI194" s="49">
        <v>0</v>
      </c>
      <c r="BJ194" s="48">
        <v>10</v>
      </c>
      <c r="BK194" s="49">
        <v>90.9090909090909</v>
      </c>
      <c r="BL194" s="48">
        <v>11</v>
      </c>
    </row>
    <row r="195" spans="1:64" ht="15">
      <c r="A195" s="64" t="s">
        <v>237</v>
      </c>
      <c r="B195" s="64" t="s">
        <v>237</v>
      </c>
      <c r="C195" s="65" t="s">
        <v>2601</v>
      </c>
      <c r="D195" s="66">
        <v>5.1</v>
      </c>
      <c r="E195" s="67" t="s">
        <v>136</v>
      </c>
      <c r="F195" s="68">
        <v>28.1</v>
      </c>
      <c r="G195" s="65"/>
      <c r="H195" s="69"/>
      <c r="I195" s="70"/>
      <c r="J195" s="70"/>
      <c r="K195" s="34" t="s">
        <v>65</v>
      </c>
      <c r="L195" s="77">
        <v>195</v>
      </c>
      <c r="M195" s="77"/>
      <c r="N195" s="72"/>
      <c r="O195" s="79" t="s">
        <v>176</v>
      </c>
      <c r="P195" s="81">
        <v>43748.75295138889</v>
      </c>
      <c r="Q195" s="79" t="s">
        <v>362</v>
      </c>
      <c r="R195" s="79"/>
      <c r="S195" s="79"/>
      <c r="T195" s="79" t="s">
        <v>238</v>
      </c>
      <c r="U195" s="79"/>
      <c r="V195" s="82" t="s">
        <v>628</v>
      </c>
      <c r="W195" s="81">
        <v>43748.75295138889</v>
      </c>
      <c r="X195" s="82" t="s">
        <v>742</v>
      </c>
      <c r="Y195" s="79"/>
      <c r="Z195" s="79"/>
      <c r="AA195" s="85" t="s">
        <v>974</v>
      </c>
      <c r="AB195" s="79"/>
      <c r="AC195" s="79" t="b">
        <v>0</v>
      </c>
      <c r="AD195" s="79">
        <v>1</v>
      </c>
      <c r="AE195" s="85" t="s">
        <v>1113</v>
      </c>
      <c r="AF195" s="79" t="b">
        <v>0</v>
      </c>
      <c r="AG195" s="79" t="s">
        <v>1129</v>
      </c>
      <c r="AH195" s="79"/>
      <c r="AI195" s="85" t="s">
        <v>1113</v>
      </c>
      <c r="AJ195" s="79" t="b">
        <v>0</v>
      </c>
      <c r="AK195" s="79">
        <v>0</v>
      </c>
      <c r="AL195" s="85" t="s">
        <v>1113</v>
      </c>
      <c r="AM195" s="79" t="s">
        <v>1136</v>
      </c>
      <c r="AN195" s="79" t="b">
        <v>0</v>
      </c>
      <c r="AO195" s="85" t="s">
        <v>974</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2</v>
      </c>
      <c r="BD195" s="48">
        <v>1</v>
      </c>
      <c r="BE195" s="49">
        <v>7.6923076923076925</v>
      </c>
      <c r="BF195" s="48">
        <v>1</v>
      </c>
      <c r="BG195" s="49">
        <v>7.6923076923076925</v>
      </c>
      <c r="BH195" s="48">
        <v>0</v>
      </c>
      <c r="BI195" s="49">
        <v>0</v>
      </c>
      <c r="BJ195" s="48">
        <v>11</v>
      </c>
      <c r="BK195" s="49">
        <v>84.61538461538461</v>
      </c>
      <c r="BL195" s="48">
        <v>13</v>
      </c>
    </row>
    <row r="196" spans="1:64" ht="15">
      <c r="A196" s="64" t="s">
        <v>237</v>
      </c>
      <c r="B196" s="64" t="s">
        <v>237</v>
      </c>
      <c r="C196" s="65" t="s">
        <v>2601</v>
      </c>
      <c r="D196" s="66">
        <v>5.1</v>
      </c>
      <c r="E196" s="67" t="s">
        <v>136</v>
      </c>
      <c r="F196" s="68">
        <v>28.1</v>
      </c>
      <c r="G196" s="65"/>
      <c r="H196" s="69"/>
      <c r="I196" s="70"/>
      <c r="J196" s="70"/>
      <c r="K196" s="34" t="s">
        <v>65</v>
      </c>
      <c r="L196" s="77">
        <v>196</v>
      </c>
      <c r="M196" s="77"/>
      <c r="N196" s="72"/>
      <c r="O196" s="79" t="s">
        <v>176</v>
      </c>
      <c r="P196" s="81">
        <v>43748.7559375</v>
      </c>
      <c r="Q196" s="79" t="s">
        <v>363</v>
      </c>
      <c r="R196" s="82" t="s">
        <v>490</v>
      </c>
      <c r="S196" s="79" t="s">
        <v>501</v>
      </c>
      <c r="T196" s="79" t="s">
        <v>555</v>
      </c>
      <c r="U196" s="79"/>
      <c r="V196" s="82" t="s">
        <v>628</v>
      </c>
      <c r="W196" s="81">
        <v>43748.7559375</v>
      </c>
      <c r="X196" s="82" t="s">
        <v>743</v>
      </c>
      <c r="Y196" s="79"/>
      <c r="Z196" s="79"/>
      <c r="AA196" s="85" t="s">
        <v>975</v>
      </c>
      <c r="AB196" s="79"/>
      <c r="AC196" s="79" t="b">
        <v>0</v>
      </c>
      <c r="AD196" s="79">
        <v>2</v>
      </c>
      <c r="AE196" s="85" t="s">
        <v>1113</v>
      </c>
      <c r="AF196" s="79" t="b">
        <v>1</v>
      </c>
      <c r="AG196" s="79" t="s">
        <v>1129</v>
      </c>
      <c r="AH196" s="79"/>
      <c r="AI196" s="85" t="s">
        <v>1062</v>
      </c>
      <c r="AJ196" s="79" t="b">
        <v>0</v>
      </c>
      <c r="AK196" s="79">
        <v>0</v>
      </c>
      <c r="AL196" s="85" t="s">
        <v>1113</v>
      </c>
      <c r="AM196" s="79" t="s">
        <v>1137</v>
      </c>
      <c r="AN196" s="79" t="b">
        <v>0</v>
      </c>
      <c r="AO196" s="85" t="s">
        <v>975</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2</v>
      </c>
      <c r="BD196" s="48">
        <v>1</v>
      </c>
      <c r="BE196" s="49">
        <v>3.4482758620689653</v>
      </c>
      <c r="BF196" s="48">
        <v>0</v>
      </c>
      <c r="BG196" s="49">
        <v>0</v>
      </c>
      <c r="BH196" s="48">
        <v>0</v>
      </c>
      <c r="BI196" s="49">
        <v>0</v>
      </c>
      <c r="BJ196" s="48">
        <v>28</v>
      </c>
      <c r="BK196" s="49">
        <v>96.55172413793103</v>
      </c>
      <c r="BL196" s="48">
        <v>29</v>
      </c>
    </row>
    <row r="197" spans="1:64" ht="15">
      <c r="A197" s="64" t="s">
        <v>237</v>
      </c>
      <c r="B197" s="64" t="s">
        <v>235</v>
      </c>
      <c r="C197" s="65" t="s">
        <v>2598</v>
      </c>
      <c r="D197" s="66">
        <v>3</v>
      </c>
      <c r="E197" s="67" t="s">
        <v>132</v>
      </c>
      <c r="F197" s="68">
        <v>35</v>
      </c>
      <c r="G197" s="65"/>
      <c r="H197" s="69"/>
      <c r="I197" s="70"/>
      <c r="J197" s="70"/>
      <c r="K197" s="34" t="s">
        <v>66</v>
      </c>
      <c r="L197" s="77">
        <v>197</v>
      </c>
      <c r="M197" s="77"/>
      <c r="N197" s="72"/>
      <c r="O197" s="79" t="s">
        <v>276</v>
      </c>
      <c r="P197" s="81">
        <v>43748.763078703705</v>
      </c>
      <c r="Q197" s="79" t="s">
        <v>336</v>
      </c>
      <c r="R197" s="79"/>
      <c r="S197" s="79"/>
      <c r="T197" s="79" t="s">
        <v>518</v>
      </c>
      <c r="U197" s="79"/>
      <c r="V197" s="82" t="s">
        <v>628</v>
      </c>
      <c r="W197" s="81">
        <v>43748.763078703705</v>
      </c>
      <c r="X197" s="82" t="s">
        <v>744</v>
      </c>
      <c r="Y197" s="79"/>
      <c r="Z197" s="79"/>
      <c r="AA197" s="85" t="s">
        <v>976</v>
      </c>
      <c r="AB197" s="79"/>
      <c r="AC197" s="79" t="b">
        <v>0</v>
      </c>
      <c r="AD197" s="79">
        <v>0</v>
      </c>
      <c r="AE197" s="85" t="s">
        <v>1113</v>
      </c>
      <c r="AF197" s="79" t="b">
        <v>1</v>
      </c>
      <c r="AG197" s="79" t="s">
        <v>1129</v>
      </c>
      <c r="AH197" s="79"/>
      <c r="AI197" s="85" t="s">
        <v>1062</v>
      </c>
      <c r="AJ197" s="79" t="b">
        <v>0</v>
      </c>
      <c r="AK197" s="79">
        <v>2</v>
      </c>
      <c r="AL197" s="85" t="s">
        <v>986</v>
      </c>
      <c r="AM197" s="79" t="s">
        <v>1137</v>
      </c>
      <c r="AN197" s="79" t="b">
        <v>0</v>
      </c>
      <c r="AO197" s="85" t="s">
        <v>986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24</v>
      </c>
      <c r="BK197" s="49">
        <v>100</v>
      </c>
      <c r="BL197" s="48">
        <v>24</v>
      </c>
    </row>
    <row r="198" spans="1:64" ht="15">
      <c r="A198" s="64" t="s">
        <v>237</v>
      </c>
      <c r="B198" s="64" t="s">
        <v>237</v>
      </c>
      <c r="C198" s="65" t="s">
        <v>2601</v>
      </c>
      <c r="D198" s="66">
        <v>5.1</v>
      </c>
      <c r="E198" s="67" t="s">
        <v>136</v>
      </c>
      <c r="F198" s="68">
        <v>28.1</v>
      </c>
      <c r="G198" s="65"/>
      <c r="H198" s="69"/>
      <c r="I198" s="70"/>
      <c r="J198" s="70"/>
      <c r="K198" s="34" t="s">
        <v>65</v>
      </c>
      <c r="L198" s="77">
        <v>198</v>
      </c>
      <c r="M198" s="77"/>
      <c r="N198" s="72"/>
      <c r="O198" s="79" t="s">
        <v>176</v>
      </c>
      <c r="P198" s="81">
        <v>43748.765555555554</v>
      </c>
      <c r="Q198" s="79" t="s">
        <v>364</v>
      </c>
      <c r="R198" s="82" t="s">
        <v>484</v>
      </c>
      <c r="S198" s="79" t="s">
        <v>501</v>
      </c>
      <c r="T198" s="79" t="s">
        <v>543</v>
      </c>
      <c r="U198" s="79"/>
      <c r="V198" s="82" t="s">
        <v>628</v>
      </c>
      <c r="W198" s="81">
        <v>43748.765555555554</v>
      </c>
      <c r="X198" s="82" t="s">
        <v>745</v>
      </c>
      <c r="Y198" s="79"/>
      <c r="Z198" s="79"/>
      <c r="AA198" s="85" t="s">
        <v>977</v>
      </c>
      <c r="AB198" s="79"/>
      <c r="AC198" s="79" t="b">
        <v>0</v>
      </c>
      <c r="AD198" s="79">
        <v>0</v>
      </c>
      <c r="AE198" s="85" t="s">
        <v>1113</v>
      </c>
      <c r="AF198" s="79" t="b">
        <v>1</v>
      </c>
      <c r="AG198" s="79" t="s">
        <v>1129</v>
      </c>
      <c r="AH198" s="79"/>
      <c r="AI198" s="85" t="s">
        <v>1064</v>
      </c>
      <c r="AJ198" s="79" t="b">
        <v>0</v>
      </c>
      <c r="AK198" s="79">
        <v>1</v>
      </c>
      <c r="AL198" s="85" t="s">
        <v>1113</v>
      </c>
      <c r="AM198" s="79" t="s">
        <v>1137</v>
      </c>
      <c r="AN198" s="79" t="b">
        <v>0</v>
      </c>
      <c r="AO198" s="85" t="s">
        <v>977</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2</v>
      </c>
      <c r="BC198" s="78" t="str">
        <f>REPLACE(INDEX(GroupVertices[Group],MATCH(Edges[[#This Row],[Vertex 2]],GroupVertices[Vertex],0)),1,1,"")</f>
        <v>2</v>
      </c>
      <c r="BD198" s="48">
        <v>2</v>
      </c>
      <c r="BE198" s="49">
        <v>6.666666666666667</v>
      </c>
      <c r="BF198" s="48">
        <v>0</v>
      </c>
      <c r="BG198" s="49">
        <v>0</v>
      </c>
      <c r="BH198" s="48">
        <v>0</v>
      </c>
      <c r="BI198" s="49">
        <v>0</v>
      </c>
      <c r="BJ198" s="48">
        <v>28</v>
      </c>
      <c r="BK198" s="49">
        <v>93.33333333333333</v>
      </c>
      <c r="BL198" s="48">
        <v>30</v>
      </c>
    </row>
    <row r="199" spans="1:64" ht="15">
      <c r="A199" s="64" t="s">
        <v>237</v>
      </c>
      <c r="B199" s="64" t="s">
        <v>237</v>
      </c>
      <c r="C199" s="65" t="s">
        <v>2601</v>
      </c>
      <c r="D199" s="66">
        <v>5.1</v>
      </c>
      <c r="E199" s="67" t="s">
        <v>136</v>
      </c>
      <c r="F199" s="68">
        <v>28.1</v>
      </c>
      <c r="G199" s="65"/>
      <c r="H199" s="69"/>
      <c r="I199" s="70"/>
      <c r="J199" s="70"/>
      <c r="K199" s="34" t="s">
        <v>65</v>
      </c>
      <c r="L199" s="77">
        <v>199</v>
      </c>
      <c r="M199" s="77"/>
      <c r="N199" s="72"/>
      <c r="O199" s="79" t="s">
        <v>176</v>
      </c>
      <c r="P199" s="81">
        <v>43748.7716087963</v>
      </c>
      <c r="Q199" s="79" t="s">
        <v>365</v>
      </c>
      <c r="R199" s="82" t="s">
        <v>485</v>
      </c>
      <c r="S199" s="79" t="s">
        <v>501</v>
      </c>
      <c r="T199" s="79" t="s">
        <v>555</v>
      </c>
      <c r="U199" s="79"/>
      <c r="V199" s="82" t="s">
        <v>628</v>
      </c>
      <c r="W199" s="81">
        <v>43748.7716087963</v>
      </c>
      <c r="X199" s="82" t="s">
        <v>746</v>
      </c>
      <c r="Y199" s="79"/>
      <c r="Z199" s="79"/>
      <c r="AA199" s="85" t="s">
        <v>978</v>
      </c>
      <c r="AB199" s="79"/>
      <c r="AC199" s="79" t="b">
        <v>0</v>
      </c>
      <c r="AD199" s="79">
        <v>1</v>
      </c>
      <c r="AE199" s="85" t="s">
        <v>1113</v>
      </c>
      <c r="AF199" s="79" t="b">
        <v>1</v>
      </c>
      <c r="AG199" s="79" t="s">
        <v>1129</v>
      </c>
      <c r="AH199" s="79"/>
      <c r="AI199" s="85" t="s">
        <v>1066</v>
      </c>
      <c r="AJ199" s="79" t="b">
        <v>0</v>
      </c>
      <c r="AK199" s="79">
        <v>0</v>
      </c>
      <c r="AL199" s="85" t="s">
        <v>1113</v>
      </c>
      <c r="AM199" s="79" t="s">
        <v>1137</v>
      </c>
      <c r="AN199" s="79" t="b">
        <v>0</v>
      </c>
      <c r="AO199" s="85" t="s">
        <v>978</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2</v>
      </c>
      <c r="BD199" s="48">
        <v>1</v>
      </c>
      <c r="BE199" s="49">
        <v>2.7027027027027026</v>
      </c>
      <c r="BF199" s="48">
        <v>0</v>
      </c>
      <c r="BG199" s="49">
        <v>0</v>
      </c>
      <c r="BH199" s="48">
        <v>0</v>
      </c>
      <c r="BI199" s="49">
        <v>0</v>
      </c>
      <c r="BJ199" s="48">
        <v>36</v>
      </c>
      <c r="BK199" s="49">
        <v>97.29729729729729</v>
      </c>
      <c r="BL199" s="48">
        <v>37</v>
      </c>
    </row>
    <row r="200" spans="1:64" ht="15">
      <c r="A200" s="64" t="s">
        <v>237</v>
      </c>
      <c r="B200" s="64" t="s">
        <v>245</v>
      </c>
      <c r="C200" s="65" t="s">
        <v>2598</v>
      </c>
      <c r="D200" s="66">
        <v>3</v>
      </c>
      <c r="E200" s="67" t="s">
        <v>132</v>
      </c>
      <c r="F200" s="68">
        <v>35</v>
      </c>
      <c r="G200" s="65"/>
      <c r="H200" s="69"/>
      <c r="I200" s="70"/>
      <c r="J200" s="70"/>
      <c r="K200" s="34" t="s">
        <v>65</v>
      </c>
      <c r="L200" s="77">
        <v>200</v>
      </c>
      <c r="M200" s="77"/>
      <c r="N200" s="72"/>
      <c r="O200" s="79" t="s">
        <v>276</v>
      </c>
      <c r="P200" s="81">
        <v>43748.788310185184</v>
      </c>
      <c r="Q200" s="79" t="s">
        <v>366</v>
      </c>
      <c r="R200" s="79" t="s">
        <v>491</v>
      </c>
      <c r="S200" s="79" t="s">
        <v>511</v>
      </c>
      <c r="T200" s="79" t="s">
        <v>555</v>
      </c>
      <c r="U200" s="79"/>
      <c r="V200" s="82" t="s">
        <v>628</v>
      </c>
      <c r="W200" s="81">
        <v>43748.788310185184</v>
      </c>
      <c r="X200" s="82" t="s">
        <v>747</v>
      </c>
      <c r="Y200" s="79"/>
      <c r="Z200" s="79"/>
      <c r="AA200" s="85" t="s">
        <v>979</v>
      </c>
      <c r="AB200" s="79"/>
      <c r="AC200" s="79" t="b">
        <v>0</v>
      </c>
      <c r="AD200" s="79">
        <v>5</v>
      </c>
      <c r="AE200" s="85" t="s">
        <v>1113</v>
      </c>
      <c r="AF200" s="79" t="b">
        <v>1</v>
      </c>
      <c r="AG200" s="79" t="s">
        <v>1129</v>
      </c>
      <c r="AH200" s="79"/>
      <c r="AI200" s="85" t="s">
        <v>1072</v>
      </c>
      <c r="AJ200" s="79" t="b">
        <v>0</v>
      </c>
      <c r="AK200" s="79">
        <v>3</v>
      </c>
      <c r="AL200" s="85" t="s">
        <v>1113</v>
      </c>
      <c r="AM200" s="79" t="s">
        <v>1137</v>
      </c>
      <c r="AN200" s="79" t="b">
        <v>0</v>
      </c>
      <c r="AO200" s="85" t="s">
        <v>979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2</v>
      </c>
      <c r="BE200" s="49">
        <v>10.526315789473685</v>
      </c>
      <c r="BF200" s="48">
        <v>0</v>
      </c>
      <c r="BG200" s="49">
        <v>0</v>
      </c>
      <c r="BH200" s="48">
        <v>0</v>
      </c>
      <c r="BI200" s="49">
        <v>0</v>
      </c>
      <c r="BJ200" s="48">
        <v>17</v>
      </c>
      <c r="BK200" s="49">
        <v>89.47368421052632</v>
      </c>
      <c r="BL200" s="48">
        <v>19</v>
      </c>
    </row>
    <row r="201" spans="1:64" ht="15">
      <c r="A201" s="64" t="s">
        <v>237</v>
      </c>
      <c r="B201" s="64" t="s">
        <v>238</v>
      </c>
      <c r="C201" s="65" t="s">
        <v>2598</v>
      </c>
      <c r="D201" s="66">
        <v>3</v>
      </c>
      <c r="E201" s="67" t="s">
        <v>132</v>
      </c>
      <c r="F201" s="68">
        <v>35</v>
      </c>
      <c r="G201" s="65"/>
      <c r="H201" s="69"/>
      <c r="I201" s="70"/>
      <c r="J201" s="70"/>
      <c r="K201" s="34" t="s">
        <v>66</v>
      </c>
      <c r="L201" s="77">
        <v>201</v>
      </c>
      <c r="M201" s="77"/>
      <c r="N201" s="72"/>
      <c r="O201" s="79" t="s">
        <v>276</v>
      </c>
      <c r="P201" s="81">
        <v>43753.004166666666</v>
      </c>
      <c r="Q201" s="79" t="s">
        <v>280</v>
      </c>
      <c r="R201" s="79"/>
      <c r="S201" s="79"/>
      <c r="T201" s="79" t="s">
        <v>519</v>
      </c>
      <c r="U201" s="79"/>
      <c r="V201" s="82" t="s">
        <v>628</v>
      </c>
      <c r="W201" s="81">
        <v>43753.004166666666</v>
      </c>
      <c r="X201" s="82" t="s">
        <v>748</v>
      </c>
      <c r="Y201" s="79"/>
      <c r="Z201" s="79"/>
      <c r="AA201" s="85" t="s">
        <v>980</v>
      </c>
      <c r="AB201" s="79"/>
      <c r="AC201" s="79" t="b">
        <v>0</v>
      </c>
      <c r="AD201" s="79">
        <v>0</v>
      </c>
      <c r="AE201" s="85" t="s">
        <v>1113</v>
      </c>
      <c r="AF201" s="79" t="b">
        <v>0</v>
      </c>
      <c r="AG201" s="79" t="s">
        <v>1129</v>
      </c>
      <c r="AH201" s="79"/>
      <c r="AI201" s="85" t="s">
        <v>1113</v>
      </c>
      <c r="AJ201" s="79" t="b">
        <v>0</v>
      </c>
      <c r="AK201" s="79">
        <v>9</v>
      </c>
      <c r="AL201" s="85" t="s">
        <v>1075</v>
      </c>
      <c r="AM201" s="79" t="s">
        <v>1136</v>
      </c>
      <c r="AN201" s="79" t="b">
        <v>0</v>
      </c>
      <c r="AO201" s="85" t="s">
        <v>1075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3</v>
      </c>
      <c r="BD201" s="48">
        <v>2</v>
      </c>
      <c r="BE201" s="49">
        <v>7.6923076923076925</v>
      </c>
      <c r="BF201" s="48">
        <v>1</v>
      </c>
      <c r="BG201" s="49">
        <v>3.8461538461538463</v>
      </c>
      <c r="BH201" s="48">
        <v>0</v>
      </c>
      <c r="BI201" s="49">
        <v>0</v>
      </c>
      <c r="BJ201" s="48">
        <v>23</v>
      </c>
      <c r="BK201" s="49">
        <v>88.46153846153847</v>
      </c>
      <c r="BL201" s="48">
        <v>26</v>
      </c>
    </row>
    <row r="202" spans="1:64" ht="15">
      <c r="A202" s="64" t="s">
        <v>238</v>
      </c>
      <c r="B202" s="64" t="s">
        <v>237</v>
      </c>
      <c r="C202" s="65" t="s">
        <v>2599</v>
      </c>
      <c r="D202" s="66">
        <v>3.7</v>
      </c>
      <c r="E202" s="67" t="s">
        <v>136</v>
      </c>
      <c r="F202" s="68">
        <v>32.7</v>
      </c>
      <c r="G202" s="65"/>
      <c r="H202" s="69"/>
      <c r="I202" s="70"/>
      <c r="J202" s="70"/>
      <c r="K202" s="34" t="s">
        <v>66</v>
      </c>
      <c r="L202" s="77">
        <v>202</v>
      </c>
      <c r="M202" s="77"/>
      <c r="N202" s="72"/>
      <c r="O202" s="79" t="s">
        <v>276</v>
      </c>
      <c r="P202" s="81">
        <v>43748.75069444445</v>
      </c>
      <c r="Q202" s="79" t="s">
        <v>348</v>
      </c>
      <c r="R202" s="79"/>
      <c r="S202" s="79"/>
      <c r="T202" s="79" t="s">
        <v>238</v>
      </c>
      <c r="U202" s="82" t="s">
        <v>582</v>
      </c>
      <c r="V202" s="82" t="s">
        <v>582</v>
      </c>
      <c r="W202" s="81">
        <v>43748.75069444445</v>
      </c>
      <c r="X202" s="82" t="s">
        <v>726</v>
      </c>
      <c r="Y202" s="79"/>
      <c r="Z202" s="79"/>
      <c r="AA202" s="85" t="s">
        <v>958</v>
      </c>
      <c r="AB202" s="79"/>
      <c r="AC202" s="79" t="b">
        <v>0</v>
      </c>
      <c r="AD202" s="79">
        <v>0</v>
      </c>
      <c r="AE202" s="85" t="s">
        <v>1113</v>
      </c>
      <c r="AF202" s="79" t="b">
        <v>0</v>
      </c>
      <c r="AG202" s="79" t="s">
        <v>1129</v>
      </c>
      <c r="AH202" s="79"/>
      <c r="AI202" s="85" t="s">
        <v>1113</v>
      </c>
      <c r="AJ202" s="79" t="b">
        <v>0</v>
      </c>
      <c r="AK202" s="79">
        <v>0</v>
      </c>
      <c r="AL202" s="85" t="s">
        <v>1113</v>
      </c>
      <c r="AM202" s="79" t="s">
        <v>1137</v>
      </c>
      <c r="AN202" s="79" t="b">
        <v>0</v>
      </c>
      <c r="AO202" s="85" t="s">
        <v>958</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2</v>
      </c>
      <c r="BD202" s="48">
        <v>0</v>
      </c>
      <c r="BE202" s="49">
        <v>0</v>
      </c>
      <c r="BF202" s="48">
        <v>0</v>
      </c>
      <c r="BG202" s="49">
        <v>0</v>
      </c>
      <c r="BH202" s="48">
        <v>0</v>
      </c>
      <c r="BI202" s="49">
        <v>0</v>
      </c>
      <c r="BJ202" s="48">
        <v>9</v>
      </c>
      <c r="BK202" s="49">
        <v>100</v>
      </c>
      <c r="BL202" s="48">
        <v>9</v>
      </c>
    </row>
    <row r="203" spans="1:64" ht="15">
      <c r="A203" s="64" t="s">
        <v>238</v>
      </c>
      <c r="B203" s="64" t="s">
        <v>237</v>
      </c>
      <c r="C203" s="65" t="s">
        <v>2599</v>
      </c>
      <c r="D203" s="66">
        <v>3.7</v>
      </c>
      <c r="E203" s="67" t="s">
        <v>136</v>
      </c>
      <c r="F203" s="68">
        <v>32.7</v>
      </c>
      <c r="G203" s="65"/>
      <c r="H203" s="69"/>
      <c r="I203" s="70"/>
      <c r="J203" s="70"/>
      <c r="K203" s="34" t="s">
        <v>66</v>
      </c>
      <c r="L203" s="77">
        <v>203</v>
      </c>
      <c r="M203" s="77"/>
      <c r="N203" s="72"/>
      <c r="O203" s="79" t="s">
        <v>276</v>
      </c>
      <c r="P203" s="81">
        <v>43755.75069444445</v>
      </c>
      <c r="Q203" s="79" t="s">
        <v>349</v>
      </c>
      <c r="R203" s="79"/>
      <c r="S203" s="79"/>
      <c r="T203" s="79" t="s">
        <v>238</v>
      </c>
      <c r="U203" s="82" t="s">
        <v>583</v>
      </c>
      <c r="V203" s="82" t="s">
        <v>583</v>
      </c>
      <c r="W203" s="81">
        <v>43755.75069444445</v>
      </c>
      <c r="X203" s="82" t="s">
        <v>727</v>
      </c>
      <c r="Y203" s="79"/>
      <c r="Z203" s="79"/>
      <c r="AA203" s="85" t="s">
        <v>959</v>
      </c>
      <c r="AB203" s="79"/>
      <c r="AC203" s="79" t="b">
        <v>0</v>
      </c>
      <c r="AD203" s="79">
        <v>1</v>
      </c>
      <c r="AE203" s="85" t="s">
        <v>1113</v>
      </c>
      <c r="AF203" s="79" t="b">
        <v>0</v>
      </c>
      <c r="AG203" s="79" t="s">
        <v>1129</v>
      </c>
      <c r="AH203" s="79"/>
      <c r="AI203" s="85" t="s">
        <v>1113</v>
      </c>
      <c r="AJ203" s="79" t="b">
        <v>0</v>
      </c>
      <c r="AK203" s="79">
        <v>0</v>
      </c>
      <c r="AL203" s="85" t="s">
        <v>1113</v>
      </c>
      <c r="AM203" s="79" t="s">
        <v>1137</v>
      </c>
      <c r="AN203" s="79" t="b">
        <v>0</v>
      </c>
      <c r="AO203" s="85" t="s">
        <v>959</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3</v>
      </c>
      <c r="BC203" s="78" t="str">
        <f>REPLACE(INDEX(GroupVertices[Group],MATCH(Edges[[#This Row],[Vertex 2]],GroupVertices[Vertex],0)),1,1,"")</f>
        <v>2</v>
      </c>
      <c r="BD203" s="48">
        <v>0</v>
      </c>
      <c r="BE203" s="49">
        <v>0</v>
      </c>
      <c r="BF203" s="48">
        <v>0</v>
      </c>
      <c r="BG203" s="49">
        <v>0</v>
      </c>
      <c r="BH203" s="48">
        <v>0</v>
      </c>
      <c r="BI203" s="49">
        <v>0</v>
      </c>
      <c r="BJ203" s="48">
        <v>9</v>
      </c>
      <c r="BK203" s="49">
        <v>100</v>
      </c>
      <c r="BL203" s="48">
        <v>9</v>
      </c>
    </row>
    <row r="204" spans="1:64" ht="15">
      <c r="A204" s="64" t="s">
        <v>235</v>
      </c>
      <c r="B204" s="64" t="s">
        <v>237</v>
      </c>
      <c r="C204" s="65" t="s">
        <v>2598</v>
      </c>
      <c r="D204" s="66">
        <v>3</v>
      </c>
      <c r="E204" s="67" t="s">
        <v>132</v>
      </c>
      <c r="F204" s="68">
        <v>35</v>
      </c>
      <c r="G204" s="65"/>
      <c r="H204" s="69"/>
      <c r="I204" s="70"/>
      <c r="J204" s="70"/>
      <c r="K204" s="34" t="s">
        <v>66</v>
      </c>
      <c r="L204" s="77">
        <v>204</v>
      </c>
      <c r="M204" s="77"/>
      <c r="N204" s="72"/>
      <c r="O204" s="79" t="s">
        <v>276</v>
      </c>
      <c r="P204" s="81">
        <v>43748.78909722222</v>
      </c>
      <c r="Q204" s="79" t="s">
        <v>347</v>
      </c>
      <c r="R204" s="82" t="s">
        <v>480</v>
      </c>
      <c r="S204" s="79" t="s">
        <v>507</v>
      </c>
      <c r="T204" s="79"/>
      <c r="U204" s="79"/>
      <c r="V204" s="82" t="s">
        <v>626</v>
      </c>
      <c r="W204" s="81">
        <v>43748.78909722222</v>
      </c>
      <c r="X204" s="82" t="s">
        <v>749</v>
      </c>
      <c r="Y204" s="79"/>
      <c r="Z204" s="79"/>
      <c r="AA204" s="85" t="s">
        <v>981</v>
      </c>
      <c r="AB204" s="79"/>
      <c r="AC204" s="79" t="b">
        <v>0</v>
      </c>
      <c r="AD204" s="79">
        <v>0</v>
      </c>
      <c r="AE204" s="85" t="s">
        <v>1113</v>
      </c>
      <c r="AF204" s="79" t="b">
        <v>1</v>
      </c>
      <c r="AG204" s="79" t="s">
        <v>1129</v>
      </c>
      <c r="AH204" s="79"/>
      <c r="AI204" s="85" t="s">
        <v>1072</v>
      </c>
      <c r="AJ204" s="79" t="b">
        <v>0</v>
      </c>
      <c r="AK204" s="79">
        <v>3</v>
      </c>
      <c r="AL204" s="85" t="s">
        <v>979</v>
      </c>
      <c r="AM204" s="79" t="s">
        <v>1135</v>
      </c>
      <c r="AN204" s="79" t="b">
        <v>0</v>
      </c>
      <c r="AO204" s="85" t="s">
        <v>979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2</v>
      </c>
      <c r="BE204" s="49">
        <v>12.5</v>
      </c>
      <c r="BF204" s="48">
        <v>0</v>
      </c>
      <c r="BG204" s="49">
        <v>0</v>
      </c>
      <c r="BH204" s="48">
        <v>0</v>
      </c>
      <c r="BI204" s="49">
        <v>0</v>
      </c>
      <c r="BJ204" s="48">
        <v>14</v>
      </c>
      <c r="BK204" s="49">
        <v>87.5</v>
      </c>
      <c r="BL204" s="48">
        <v>16</v>
      </c>
    </row>
    <row r="205" spans="1:64" ht="15">
      <c r="A205" s="64" t="s">
        <v>243</v>
      </c>
      <c r="B205" s="64" t="s">
        <v>237</v>
      </c>
      <c r="C205" s="65" t="s">
        <v>2600</v>
      </c>
      <c r="D205" s="66">
        <v>4.4</v>
      </c>
      <c r="E205" s="67" t="s">
        <v>136</v>
      </c>
      <c r="F205" s="68">
        <v>30.4</v>
      </c>
      <c r="G205" s="65"/>
      <c r="H205" s="69"/>
      <c r="I205" s="70"/>
      <c r="J205" s="70"/>
      <c r="K205" s="34" t="s">
        <v>65</v>
      </c>
      <c r="L205" s="77">
        <v>205</v>
      </c>
      <c r="M205" s="77"/>
      <c r="N205" s="72"/>
      <c r="O205" s="79" t="s">
        <v>276</v>
      </c>
      <c r="P205" s="81">
        <v>43749.08987268519</v>
      </c>
      <c r="Q205" s="79" t="s">
        <v>367</v>
      </c>
      <c r="R205" s="79"/>
      <c r="S205" s="79"/>
      <c r="T205" s="79" t="s">
        <v>518</v>
      </c>
      <c r="U205" s="79"/>
      <c r="V205" s="82" t="s">
        <v>632</v>
      </c>
      <c r="W205" s="81">
        <v>43749.08987268519</v>
      </c>
      <c r="X205" s="82" t="s">
        <v>750</v>
      </c>
      <c r="Y205" s="79"/>
      <c r="Z205" s="79"/>
      <c r="AA205" s="85" t="s">
        <v>982</v>
      </c>
      <c r="AB205" s="79"/>
      <c r="AC205" s="79" t="b">
        <v>0</v>
      </c>
      <c r="AD205" s="79">
        <v>0</v>
      </c>
      <c r="AE205" s="85" t="s">
        <v>1113</v>
      </c>
      <c r="AF205" s="79" t="b">
        <v>1</v>
      </c>
      <c r="AG205" s="79" t="s">
        <v>1129</v>
      </c>
      <c r="AH205" s="79"/>
      <c r="AI205" s="85" t="s">
        <v>1064</v>
      </c>
      <c r="AJ205" s="79" t="b">
        <v>0</v>
      </c>
      <c r="AK205" s="79">
        <v>1</v>
      </c>
      <c r="AL205" s="85" t="s">
        <v>977</v>
      </c>
      <c r="AM205" s="79" t="s">
        <v>1139</v>
      </c>
      <c r="AN205" s="79" t="b">
        <v>0</v>
      </c>
      <c r="AO205" s="85" t="s">
        <v>977</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3</v>
      </c>
      <c r="BC205" s="78" t="str">
        <f>REPLACE(INDEX(GroupVertices[Group],MATCH(Edges[[#This Row],[Vertex 2]],GroupVertices[Vertex],0)),1,1,"")</f>
        <v>2</v>
      </c>
      <c r="BD205" s="48">
        <v>2</v>
      </c>
      <c r="BE205" s="49">
        <v>7.142857142857143</v>
      </c>
      <c r="BF205" s="48">
        <v>0</v>
      </c>
      <c r="BG205" s="49">
        <v>0</v>
      </c>
      <c r="BH205" s="48">
        <v>0</v>
      </c>
      <c r="BI205" s="49">
        <v>0</v>
      </c>
      <c r="BJ205" s="48">
        <v>26</v>
      </c>
      <c r="BK205" s="49">
        <v>92.85714285714286</v>
      </c>
      <c r="BL205" s="48">
        <v>28</v>
      </c>
    </row>
    <row r="206" spans="1:64" ht="15">
      <c r="A206" s="64" t="s">
        <v>243</v>
      </c>
      <c r="B206" s="64" t="s">
        <v>237</v>
      </c>
      <c r="C206" s="65" t="s">
        <v>2600</v>
      </c>
      <c r="D206" s="66">
        <v>4.4</v>
      </c>
      <c r="E206" s="67" t="s">
        <v>136</v>
      </c>
      <c r="F206" s="68">
        <v>30.4</v>
      </c>
      <c r="G206" s="65"/>
      <c r="H206" s="69"/>
      <c r="I206" s="70"/>
      <c r="J206" s="70"/>
      <c r="K206" s="34" t="s">
        <v>65</v>
      </c>
      <c r="L206" s="77">
        <v>206</v>
      </c>
      <c r="M206" s="77"/>
      <c r="N206" s="72"/>
      <c r="O206" s="79" t="s">
        <v>276</v>
      </c>
      <c r="P206" s="81">
        <v>43750.53658564815</v>
      </c>
      <c r="Q206" s="79" t="s">
        <v>368</v>
      </c>
      <c r="R206" s="79"/>
      <c r="S206" s="79"/>
      <c r="T206" s="79" t="s">
        <v>556</v>
      </c>
      <c r="U206" s="79"/>
      <c r="V206" s="82" t="s">
        <v>632</v>
      </c>
      <c r="W206" s="81">
        <v>43750.53658564815</v>
      </c>
      <c r="X206" s="82" t="s">
        <v>751</v>
      </c>
      <c r="Y206" s="79"/>
      <c r="Z206" s="79"/>
      <c r="AA206" s="85" t="s">
        <v>983</v>
      </c>
      <c r="AB206" s="79"/>
      <c r="AC206" s="79" t="b">
        <v>0</v>
      </c>
      <c r="AD206" s="79">
        <v>0</v>
      </c>
      <c r="AE206" s="85" t="s">
        <v>1113</v>
      </c>
      <c r="AF206" s="79" t="b">
        <v>1</v>
      </c>
      <c r="AG206" s="79" t="s">
        <v>1129</v>
      </c>
      <c r="AH206" s="79"/>
      <c r="AI206" s="85" t="s">
        <v>1062</v>
      </c>
      <c r="AJ206" s="79" t="b">
        <v>0</v>
      </c>
      <c r="AK206" s="79">
        <v>1</v>
      </c>
      <c r="AL206" s="85" t="s">
        <v>975</v>
      </c>
      <c r="AM206" s="79" t="s">
        <v>1139</v>
      </c>
      <c r="AN206" s="79" t="b">
        <v>0</v>
      </c>
      <c r="AO206" s="85" t="s">
        <v>975</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3</v>
      </c>
      <c r="BC206" s="78" t="str">
        <f>REPLACE(INDEX(GroupVertices[Group],MATCH(Edges[[#This Row],[Vertex 2]],GroupVertices[Vertex],0)),1,1,"")</f>
        <v>2</v>
      </c>
      <c r="BD206" s="48">
        <v>1</v>
      </c>
      <c r="BE206" s="49">
        <v>3.7037037037037037</v>
      </c>
      <c r="BF206" s="48">
        <v>0</v>
      </c>
      <c r="BG206" s="49">
        <v>0</v>
      </c>
      <c r="BH206" s="48">
        <v>0</v>
      </c>
      <c r="BI206" s="49">
        <v>0</v>
      </c>
      <c r="BJ206" s="48">
        <v>26</v>
      </c>
      <c r="BK206" s="49">
        <v>96.29629629629629</v>
      </c>
      <c r="BL206" s="48">
        <v>27</v>
      </c>
    </row>
    <row r="207" spans="1:64" ht="15">
      <c r="A207" s="64" t="s">
        <v>243</v>
      </c>
      <c r="B207" s="64" t="s">
        <v>237</v>
      </c>
      <c r="C207" s="65" t="s">
        <v>2600</v>
      </c>
      <c r="D207" s="66">
        <v>4.4</v>
      </c>
      <c r="E207" s="67" t="s">
        <v>136</v>
      </c>
      <c r="F207" s="68">
        <v>30.4</v>
      </c>
      <c r="G207" s="65"/>
      <c r="H207" s="69"/>
      <c r="I207" s="70"/>
      <c r="J207" s="70"/>
      <c r="K207" s="34" t="s">
        <v>65</v>
      </c>
      <c r="L207" s="77">
        <v>207</v>
      </c>
      <c r="M207" s="77"/>
      <c r="N207" s="72"/>
      <c r="O207" s="79" t="s">
        <v>276</v>
      </c>
      <c r="P207" s="81">
        <v>43750.53900462963</v>
      </c>
      <c r="Q207" s="79" t="s">
        <v>347</v>
      </c>
      <c r="R207" s="82" t="s">
        <v>480</v>
      </c>
      <c r="S207" s="79" t="s">
        <v>507</v>
      </c>
      <c r="T207" s="79"/>
      <c r="U207" s="79"/>
      <c r="V207" s="82" t="s">
        <v>632</v>
      </c>
      <c r="W207" s="81">
        <v>43750.53900462963</v>
      </c>
      <c r="X207" s="82" t="s">
        <v>752</v>
      </c>
      <c r="Y207" s="79"/>
      <c r="Z207" s="79"/>
      <c r="AA207" s="85" t="s">
        <v>984</v>
      </c>
      <c r="AB207" s="79"/>
      <c r="AC207" s="79" t="b">
        <v>0</v>
      </c>
      <c r="AD207" s="79">
        <v>0</v>
      </c>
      <c r="AE207" s="85" t="s">
        <v>1113</v>
      </c>
      <c r="AF207" s="79" t="b">
        <v>1</v>
      </c>
      <c r="AG207" s="79" t="s">
        <v>1129</v>
      </c>
      <c r="AH207" s="79"/>
      <c r="AI207" s="85" t="s">
        <v>1072</v>
      </c>
      <c r="AJ207" s="79" t="b">
        <v>0</v>
      </c>
      <c r="AK207" s="79">
        <v>4</v>
      </c>
      <c r="AL207" s="85" t="s">
        <v>979</v>
      </c>
      <c r="AM207" s="79" t="s">
        <v>1139</v>
      </c>
      <c r="AN207" s="79" t="b">
        <v>0</v>
      </c>
      <c r="AO207" s="85" t="s">
        <v>979</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3</v>
      </c>
      <c r="BC207" s="78" t="str">
        <f>REPLACE(INDEX(GroupVertices[Group],MATCH(Edges[[#This Row],[Vertex 2]],GroupVertices[Vertex],0)),1,1,"")</f>
        <v>2</v>
      </c>
      <c r="BD207" s="48"/>
      <c r="BE207" s="49"/>
      <c r="BF207" s="48"/>
      <c r="BG207" s="49"/>
      <c r="BH207" s="48"/>
      <c r="BI207" s="49"/>
      <c r="BJ207" s="48"/>
      <c r="BK207" s="49"/>
      <c r="BL207" s="48"/>
    </row>
    <row r="208" spans="1:64" ht="15">
      <c r="A208" s="64" t="s">
        <v>238</v>
      </c>
      <c r="B208" s="64" t="s">
        <v>235</v>
      </c>
      <c r="C208" s="65" t="s">
        <v>2599</v>
      </c>
      <c r="D208" s="66">
        <v>3.7</v>
      </c>
      <c r="E208" s="67" t="s">
        <v>136</v>
      </c>
      <c r="F208" s="68">
        <v>32.7</v>
      </c>
      <c r="G208" s="65"/>
      <c r="H208" s="69"/>
      <c r="I208" s="70"/>
      <c r="J208" s="70"/>
      <c r="K208" s="34" t="s">
        <v>66</v>
      </c>
      <c r="L208" s="77">
        <v>208</v>
      </c>
      <c r="M208" s="77"/>
      <c r="N208" s="72"/>
      <c r="O208" s="79" t="s">
        <v>276</v>
      </c>
      <c r="P208" s="81">
        <v>43748.75069444445</v>
      </c>
      <c r="Q208" s="79" t="s">
        <v>348</v>
      </c>
      <c r="R208" s="79"/>
      <c r="S208" s="79"/>
      <c r="T208" s="79" t="s">
        <v>238</v>
      </c>
      <c r="U208" s="82" t="s">
        <v>582</v>
      </c>
      <c r="V208" s="82" t="s">
        <v>582</v>
      </c>
      <c r="W208" s="81">
        <v>43748.75069444445</v>
      </c>
      <c r="X208" s="82" t="s">
        <v>726</v>
      </c>
      <c r="Y208" s="79"/>
      <c r="Z208" s="79"/>
      <c r="AA208" s="85" t="s">
        <v>958</v>
      </c>
      <c r="AB208" s="79"/>
      <c r="AC208" s="79" t="b">
        <v>0</v>
      </c>
      <c r="AD208" s="79">
        <v>0</v>
      </c>
      <c r="AE208" s="85" t="s">
        <v>1113</v>
      </c>
      <c r="AF208" s="79" t="b">
        <v>0</v>
      </c>
      <c r="AG208" s="79" t="s">
        <v>1129</v>
      </c>
      <c r="AH208" s="79"/>
      <c r="AI208" s="85" t="s">
        <v>1113</v>
      </c>
      <c r="AJ208" s="79" t="b">
        <v>0</v>
      </c>
      <c r="AK208" s="79">
        <v>0</v>
      </c>
      <c r="AL208" s="85" t="s">
        <v>1113</v>
      </c>
      <c r="AM208" s="79" t="s">
        <v>1137</v>
      </c>
      <c r="AN208" s="79" t="b">
        <v>0</v>
      </c>
      <c r="AO208" s="85" t="s">
        <v>958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3</v>
      </c>
      <c r="BC208" s="78" t="str">
        <f>REPLACE(INDEX(GroupVertices[Group],MATCH(Edges[[#This Row],[Vertex 2]],GroupVertices[Vertex],0)),1,1,"")</f>
        <v>2</v>
      </c>
      <c r="BD208" s="48"/>
      <c r="BE208" s="49"/>
      <c r="BF208" s="48"/>
      <c r="BG208" s="49"/>
      <c r="BH208" s="48"/>
      <c r="BI208" s="49"/>
      <c r="BJ208" s="48"/>
      <c r="BK208" s="49"/>
      <c r="BL208" s="48"/>
    </row>
    <row r="209" spans="1:64" ht="15">
      <c r="A209" s="64" t="s">
        <v>238</v>
      </c>
      <c r="B209" s="64" t="s">
        <v>235</v>
      </c>
      <c r="C209" s="65" t="s">
        <v>2599</v>
      </c>
      <c r="D209" s="66">
        <v>3.7</v>
      </c>
      <c r="E209" s="67" t="s">
        <v>136</v>
      </c>
      <c r="F209" s="68">
        <v>32.7</v>
      </c>
      <c r="G209" s="65"/>
      <c r="H209" s="69"/>
      <c r="I209" s="70"/>
      <c r="J209" s="70"/>
      <c r="K209" s="34" t="s">
        <v>66</v>
      </c>
      <c r="L209" s="77">
        <v>209</v>
      </c>
      <c r="M209" s="77"/>
      <c r="N209" s="72"/>
      <c r="O209" s="79" t="s">
        <v>276</v>
      </c>
      <c r="P209" s="81">
        <v>43755.75069444445</v>
      </c>
      <c r="Q209" s="79" t="s">
        <v>349</v>
      </c>
      <c r="R209" s="79"/>
      <c r="S209" s="79"/>
      <c r="T209" s="79" t="s">
        <v>238</v>
      </c>
      <c r="U209" s="82" t="s">
        <v>583</v>
      </c>
      <c r="V209" s="82" t="s">
        <v>583</v>
      </c>
      <c r="W209" s="81">
        <v>43755.75069444445</v>
      </c>
      <c r="X209" s="82" t="s">
        <v>727</v>
      </c>
      <c r="Y209" s="79"/>
      <c r="Z209" s="79"/>
      <c r="AA209" s="85" t="s">
        <v>959</v>
      </c>
      <c r="AB209" s="79"/>
      <c r="AC209" s="79" t="b">
        <v>0</v>
      </c>
      <c r="AD209" s="79">
        <v>1</v>
      </c>
      <c r="AE209" s="85" t="s">
        <v>1113</v>
      </c>
      <c r="AF209" s="79" t="b">
        <v>0</v>
      </c>
      <c r="AG209" s="79" t="s">
        <v>1129</v>
      </c>
      <c r="AH209" s="79"/>
      <c r="AI209" s="85" t="s">
        <v>1113</v>
      </c>
      <c r="AJ209" s="79" t="b">
        <v>0</v>
      </c>
      <c r="AK209" s="79">
        <v>0</v>
      </c>
      <c r="AL209" s="85" t="s">
        <v>1113</v>
      </c>
      <c r="AM209" s="79" t="s">
        <v>1137</v>
      </c>
      <c r="AN209" s="79" t="b">
        <v>0</v>
      </c>
      <c r="AO209" s="85" t="s">
        <v>959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2</v>
      </c>
      <c r="BD209" s="48"/>
      <c r="BE209" s="49"/>
      <c r="BF209" s="48"/>
      <c r="BG209" s="49"/>
      <c r="BH209" s="48"/>
      <c r="BI209" s="49"/>
      <c r="BJ209" s="48"/>
      <c r="BK209" s="49"/>
      <c r="BL209" s="48"/>
    </row>
    <row r="210" spans="1:64" ht="15">
      <c r="A210" s="64" t="s">
        <v>235</v>
      </c>
      <c r="B210" s="64" t="s">
        <v>235</v>
      </c>
      <c r="C210" s="65" t="s">
        <v>2602</v>
      </c>
      <c r="D210" s="66">
        <v>7.2</v>
      </c>
      <c r="E210" s="67" t="s">
        <v>136</v>
      </c>
      <c r="F210" s="68">
        <v>21.2</v>
      </c>
      <c r="G210" s="65"/>
      <c r="H210" s="69"/>
      <c r="I210" s="70"/>
      <c r="J210" s="70"/>
      <c r="K210" s="34" t="s">
        <v>65</v>
      </c>
      <c r="L210" s="77">
        <v>210</v>
      </c>
      <c r="M210" s="77"/>
      <c r="N210" s="72"/>
      <c r="O210" s="79" t="s">
        <v>176</v>
      </c>
      <c r="P210" s="81">
        <v>43748.756261574075</v>
      </c>
      <c r="Q210" s="79" t="s">
        <v>369</v>
      </c>
      <c r="R210" s="79"/>
      <c r="S210" s="79"/>
      <c r="T210" s="79" t="s">
        <v>557</v>
      </c>
      <c r="U210" s="79"/>
      <c r="V210" s="82" t="s">
        <v>626</v>
      </c>
      <c r="W210" s="81">
        <v>43748.756261574075</v>
      </c>
      <c r="X210" s="82" t="s">
        <v>753</v>
      </c>
      <c r="Y210" s="79"/>
      <c r="Z210" s="79"/>
      <c r="AA210" s="85" t="s">
        <v>985</v>
      </c>
      <c r="AB210" s="79"/>
      <c r="AC210" s="79" t="b">
        <v>0</v>
      </c>
      <c r="AD210" s="79">
        <v>6</v>
      </c>
      <c r="AE210" s="85" t="s">
        <v>1113</v>
      </c>
      <c r="AF210" s="79" t="b">
        <v>0</v>
      </c>
      <c r="AG210" s="79" t="s">
        <v>1129</v>
      </c>
      <c r="AH210" s="79"/>
      <c r="AI210" s="85" t="s">
        <v>1113</v>
      </c>
      <c r="AJ210" s="79" t="b">
        <v>0</v>
      </c>
      <c r="AK210" s="79">
        <v>0</v>
      </c>
      <c r="AL210" s="85" t="s">
        <v>1113</v>
      </c>
      <c r="AM210" s="79" t="s">
        <v>1135</v>
      </c>
      <c r="AN210" s="79" t="b">
        <v>0</v>
      </c>
      <c r="AO210" s="85" t="s">
        <v>985</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2</v>
      </c>
      <c r="BC210" s="78" t="str">
        <f>REPLACE(INDEX(GroupVertices[Group],MATCH(Edges[[#This Row],[Vertex 2]],GroupVertices[Vertex],0)),1,1,"")</f>
        <v>2</v>
      </c>
      <c r="BD210" s="48">
        <v>2</v>
      </c>
      <c r="BE210" s="49">
        <v>4.166666666666667</v>
      </c>
      <c r="BF210" s="48">
        <v>0</v>
      </c>
      <c r="BG210" s="49">
        <v>0</v>
      </c>
      <c r="BH210" s="48">
        <v>0</v>
      </c>
      <c r="BI210" s="49">
        <v>0</v>
      </c>
      <c r="BJ210" s="48">
        <v>46</v>
      </c>
      <c r="BK210" s="49">
        <v>95.83333333333333</v>
      </c>
      <c r="BL210" s="48">
        <v>48</v>
      </c>
    </row>
    <row r="211" spans="1:64" ht="15">
      <c r="A211" s="64" t="s">
        <v>235</v>
      </c>
      <c r="B211" s="64" t="s">
        <v>235</v>
      </c>
      <c r="C211" s="65" t="s">
        <v>2602</v>
      </c>
      <c r="D211" s="66">
        <v>7.2</v>
      </c>
      <c r="E211" s="67" t="s">
        <v>136</v>
      </c>
      <c r="F211" s="68">
        <v>21.2</v>
      </c>
      <c r="G211" s="65"/>
      <c r="H211" s="69"/>
      <c r="I211" s="70"/>
      <c r="J211" s="70"/>
      <c r="K211" s="34" t="s">
        <v>65</v>
      </c>
      <c r="L211" s="77">
        <v>211</v>
      </c>
      <c r="M211" s="77"/>
      <c r="N211" s="72"/>
      <c r="O211" s="79" t="s">
        <v>176</v>
      </c>
      <c r="P211" s="81">
        <v>43748.76002314815</v>
      </c>
      <c r="Q211" s="79" t="s">
        <v>370</v>
      </c>
      <c r="R211" s="82" t="s">
        <v>490</v>
      </c>
      <c r="S211" s="79" t="s">
        <v>501</v>
      </c>
      <c r="T211" s="79" t="s">
        <v>558</v>
      </c>
      <c r="U211" s="79"/>
      <c r="V211" s="82" t="s">
        <v>626</v>
      </c>
      <c r="W211" s="81">
        <v>43748.76002314815</v>
      </c>
      <c r="X211" s="82" t="s">
        <v>754</v>
      </c>
      <c r="Y211" s="79"/>
      <c r="Z211" s="79"/>
      <c r="AA211" s="85" t="s">
        <v>986</v>
      </c>
      <c r="AB211" s="79"/>
      <c r="AC211" s="79" t="b">
        <v>0</v>
      </c>
      <c r="AD211" s="79">
        <v>2</v>
      </c>
      <c r="AE211" s="85" t="s">
        <v>1113</v>
      </c>
      <c r="AF211" s="79" t="b">
        <v>1</v>
      </c>
      <c r="AG211" s="79" t="s">
        <v>1129</v>
      </c>
      <c r="AH211" s="79"/>
      <c r="AI211" s="85" t="s">
        <v>1062</v>
      </c>
      <c r="AJ211" s="79" t="b">
        <v>0</v>
      </c>
      <c r="AK211" s="79">
        <v>2</v>
      </c>
      <c r="AL211" s="85" t="s">
        <v>1113</v>
      </c>
      <c r="AM211" s="79" t="s">
        <v>1135</v>
      </c>
      <c r="AN211" s="79" t="b">
        <v>0</v>
      </c>
      <c r="AO211" s="85" t="s">
        <v>986</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2</v>
      </c>
      <c r="BD211" s="48">
        <v>1</v>
      </c>
      <c r="BE211" s="49">
        <v>1.9230769230769231</v>
      </c>
      <c r="BF211" s="48">
        <v>0</v>
      </c>
      <c r="BG211" s="49">
        <v>0</v>
      </c>
      <c r="BH211" s="48">
        <v>0</v>
      </c>
      <c r="BI211" s="49">
        <v>0</v>
      </c>
      <c r="BJ211" s="48">
        <v>51</v>
      </c>
      <c r="BK211" s="49">
        <v>98.07692307692308</v>
      </c>
      <c r="BL211" s="48">
        <v>52</v>
      </c>
    </row>
    <row r="212" spans="1:64" ht="15">
      <c r="A212" s="64" t="s">
        <v>235</v>
      </c>
      <c r="B212" s="64" t="s">
        <v>235</v>
      </c>
      <c r="C212" s="65" t="s">
        <v>2602</v>
      </c>
      <c r="D212" s="66">
        <v>7.2</v>
      </c>
      <c r="E212" s="67" t="s">
        <v>136</v>
      </c>
      <c r="F212" s="68">
        <v>21.2</v>
      </c>
      <c r="G212" s="65"/>
      <c r="H212" s="69"/>
      <c r="I212" s="70"/>
      <c r="J212" s="70"/>
      <c r="K212" s="34" t="s">
        <v>65</v>
      </c>
      <c r="L212" s="77">
        <v>212</v>
      </c>
      <c r="M212" s="77"/>
      <c r="N212" s="72"/>
      <c r="O212" s="79" t="s">
        <v>176</v>
      </c>
      <c r="P212" s="81">
        <v>43748.771469907406</v>
      </c>
      <c r="Q212" s="79" t="s">
        <v>371</v>
      </c>
      <c r="R212" s="82" t="s">
        <v>484</v>
      </c>
      <c r="S212" s="79" t="s">
        <v>501</v>
      </c>
      <c r="T212" s="79" t="s">
        <v>543</v>
      </c>
      <c r="U212" s="79"/>
      <c r="V212" s="82" t="s">
        <v>626</v>
      </c>
      <c r="W212" s="81">
        <v>43748.771469907406</v>
      </c>
      <c r="X212" s="82" t="s">
        <v>755</v>
      </c>
      <c r="Y212" s="79"/>
      <c r="Z212" s="79"/>
      <c r="AA212" s="85" t="s">
        <v>987</v>
      </c>
      <c r="AB212" s="79"/>
      <c r="AC212" s="79" t="b">
        <v>0</v>
      </c>
      <c r="AD212" s="79">
        <v>1</v>
      </c>
      <c r="AE212" s="85" t="s">
        <v>1113</v>
      </c>
      <c r="AF212" s="79" t="b">
        <v>1</v>
      </c>
      <c r="AG212" s="79" t="s">
        <v>1129</v>
      </c>
      <c r="AH212" s="79"/>
      <c r="AI212" s="85" t="s">
        <v>1064</v>
      </c>
      <c r="AJ212" s="79" t="b">
        <v>0</v>
      </c>
      <c r="AK212" s="79">
        <v>0</v>
      </c>
      <c r="AL212" s="85" t="s">
        <v>1113</v>
      </c>
      <c r="AM212" s="79" t="s">
        <v>1135</v>
      </c>
      <c r="AN212" s="79" t="b">
        <v>0</v>
      </c>
      <c r="AO212" s="85" t="s">
        <v>987</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2</v>
      </c>
      <c r="BC212" s="78" t="str">
        <f>REPLACE(INDEX(GroupVertices[Group],MATCH(Edges[[#This Row],[Vertex 2]],GroupVertices[Vertex],0)),1,1,"")</f>
        <v>2</v>
      </c>
      <c r="BD212" s="48">
        <v>1</v>
      </c>
      <c r="BE212" s="49">
        <v>2.5641025641025643</v>
      </c>
      <c r="BF212" s="48">
        <v>1</v>
      </c>
      <c r="BG212" s="49">
        <v>2.5641025641025643</v>
      </c>
      <c r="BH212" s="48">
        <v>0</v>
      </c>
      <c r="BI212" s="49">
        <v>0</v>
      </c>
      <c r="BJ212" s="48">
        <v>37</v>
      </c>
      <c r="BK212" s="49">
        <v>94.87179487179488</v>
      </c>
      <c r="BL212" s="48">
        <v>39</v>
      </c>
    </row>
    <row r="213" spans="1:64" ht="15">
      <c r="A213" s="64" t="s">
        <v>235</v>
      </c>
      <c r="B213" s="64" t="s">
        <v>235</v>
      </c>
      <c r="C213" s="65" t="s">
        <v>2602</v>
      </c>
      <c r="D213" s="66">
        <v>7.2</v>
      </c>
      <c r="E213" s="67" t="s">
        <v>136</v>
      </c>
      <c r="F213" s="68">
        <v>21.2</v>
      </c>
      <c r="G213" s="65"/>
      <c r="H213" s="69"/>
      <c r="I213" s="70"/>
      <c r="J213" s="70"/>
      <c r="K213" s="34" t="s">
        <v>65</v>
      </c>
      <c r="L213" s="77">
        <v>213</v>
      </c>
      <c r="M213" s="77"/>
      <c r="N213" s="72"/>
      <c r="O213" s="79" t="s">
        <v>176</v>
      </c>
      <c r="P213" s="81">
        <v>43748.777604166666</v>
      </c>
      <c r="Q213" s="79" t="s">
        <v>372</v>
      </c>
      <c r="R213" s="82" t="s">
        <v>485</v>
      </c>
      <c r="S213" s="79" t="s">
        <v>501</v>
      </c>
      <c r="T213" s="79" t="s">
        <v>559</v>
      </c>
      <c r="U213" s="79"/>
      <c r="V213" s="82" t="s">
        <v>626</v>
      </c>
      <c r="W213" s="81">
        <v>43748.777604166666</v>
      </c>
      <c r="X213" s="82" t="s">
        <v>756</v>
      </c>
      <c r="Y213" s="79"/>
      <c r="Z213" s="79"/>
      <c r="AA213" s="85" t="s">
        <v>988</v>
      </c>
      <c r="AB213" s="79"/>
      <c r="AC213" s="79" t="b">
        <v>0</v>
      </c>
      <c r="AD213" s="79">
        <v>1</v>
      </c>
      <c r="AE213" s="85" t="s">
        <v>1113</v>
      </c>
      <c r="AF213" s="79" t="b">
        <v>1</v>
      </c>
      <c r="AG213" s="79" t="s">
        <v>1129</v>
      </c>
      <c r="AH213" s="79"/>
      <c r="AI213" s="85" t="s">
        <v>1066</v>
      </c>
      <c r="AJ213" s="79" t="b">
        <v>0</v>
      </c>
      <c r="AK213" s="79">
        <v>1</v>
      </c>
      <c r="AL213" s="85" t="s">
        <v>1113</v>
      </c>
      <c r="AM213" s="79" t="s">
        <v>1135</v>
      </c>
      <c r="AN213" s="79" t="b">
        <v>0</v>
      </c>
      <c r="AO213" s="85" t="s">
        <v>988</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1</v>
      </c>
      <c r="BE213" s="49">
        <v>2.0408163265306123</v>
      </c>
      <c r="BF213" s="48">
        <v>1</v>
      </c>
      <c r="BG213" s="49">
        <v>2.0408163265306123</v>
      </c>
      <c r="BH213" s="48">
        <v>0</v>
      </c>
      <c r="BI213" s="49">
        <v>0</v>
      </c>
      <c r="BJ213" s="48">
        <v>47</v>
      </c>
      <c r="BK213" s="49">
        <v>95.91836734693878</v>
      </c>
      <c r="BL213" s="48">
        <v>49</v>
      </c>
    </row>
    <row r="214" spans="1:64" ht="15">
      <c r="A214" s="64" t="s">
        <v>235</v>
      </c>
      <c r="B214" s="64" t="s">
        <v>235</v>
      </c>
      <c r="C214" s="65" t="s">
        <v>2602</v>
      </c>
      <c r="D214" s="66">
        <v>7.2</v>
      </c>
      <c r="E214" s="67" t="s">
        <v>136</v>
      </c>
      <c r="F214" s="68">
        <v>21.2</v>
      </c>
      <c r="G214" s="65"/>
      <c r="H214" s="69"/>
      <c r="I214" s="70"/>
      <c r="J214" s="70"/>
      <c r="K214" s="34" t="s">
        <v>65</v>
      </c>
      <c r="L214" s="77">
        <v>214</v>
      </c>
      <c r="M214" s="77"/>
      <c r="N214" s="72"/>
      <c r="O214" s="79" t="s">
        <v>176</v>
      </c>
      <c r="P214" s="81">
        <v>43748.78696759259</v>
      </c>
      <c r="Q214" s="79" t="s">
        <v>373</v>
      </c>
      <c r="R214" s="82" t="s">
        <v>486</v>
      </c>
      <c r="S214" s="79" t="s">
        <v>501</v>
      </c>
      <c r="T214" s="79" t="s">
        <v>560</v>
      </c>
      <c r="U214" s="79"/>
      <c r="V214" s="82" t="s">
        <v>626</v>
      </c>
      <c r="W214" s="81">
        <v>43748.78696759259</v>
      </c>
      <c r="X214" s="82" t="s">
        <v>757</v>
      </c>
      <c r="Y214" s="79"/>
      <c r="Z214" s="79"/>
      <c r="AA214" s="85" t="s">
        <v>989</v>
      </c>
      <c r="AB214" s="79"/>
      <c r="AC214" s="79" t="b">
        <v>0</v>
      </c>
      <c r="AD214" s="79">
        <v>4</v>
      </c>
      <c r="AE214" s="85" t="s">
        <v>1113</v>
      </c>
      <c r="AF214" s="79" t="b">
        <v>1</v>
      </c>
      <c r="AG214" s="79" t="s">
        <v>1129</v>
      </c>
      <c r="AH214" s="79"/>
      <c r="AI214" s="85" t="s">
        <v>1068</v>
      </c>
      <c r="AJ214" s="79" t="b">
        <v>0</v>
      </c>
      <c r="AK214" s="79">
        <v>2</v>
      </c>
      <c r="AL214" s="85" t="s">
        <v>1113</v>
      </c>
      <c r="AM214" s="79" t="s">
        <v>1135</v>
      </c>
      <c r="AN214" s="79" t="b">
        <v>0</v>
      </c>
      <c r="AO214" s="85" t="s">
        <v>989</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2</v>
      </c>
      <c r="BC214" s="78" t="str">
        <f>REPLACE(INDEX(GroupVertices[Group],MATCH(Edges[[#This Row],[Vertex 2]],GroupVertices[Vertex],0)),1,1,"")</f>
        <v>2</v>
      </c>
      <c r="BD214" s="48">
        <v>0</v>
      </c>
      <c r="BE214" s="49">
        <v>0</v>
      </c>
      <c r="BF214" s="48">
        <v>3</v>
      </c>
      <c r="BG214" s="49">
        <v>6.666666666666667</v>
      </c>
      <c r="BH214" s="48">
        <v>0</v>
      </c>
      <c r="BI214" s="49">
        <v>0</v>
      </c>
      <c r="BJ214" s="48">
        <v>42</v>
      </c>
      <c r="BK214" s="49">
        <v>93.33333333333333</v>
      </c>
      <c r="BL214" s="48">
        <v>45</v>
      </c>
    </row>
    <row r="215" spans="1:64" ht="15">
      <c r="A215" s="64" t="s">
        <v>235</v>
      </c>
      <c r="B215" s="64" t="s">
        <v>245</v>
      </c>
      <c r="C215" s="65" t="s">
        <v>2598</v>
      </c>
      <c r="D215" s="66">
        <v>3</v>
      </c>
      <c r="E215" s="67" t="s">
        <v>132</v>
      </c>
      <c r="F215" s="68">
        <v>35</v>
      </c>
      <c r="G215" s="65"/>
      <c r="H215" s="69"/>
      <c r="I215" s="70"/>
      <c r="J215" s="70"/>
      <c r="K215" s="34" t="s">
        <v>65</v>
      </c>
      <c r="L215" s="77">
        <v>215</v>
      </c>
      <c r="M215" s="77"/>
      <c r="N215" s="72"/>
      <c r="O215" s="79" t="s">
        <v>276</v>
      </c>
      <c r="P215" s="81">
        <v>43748.78909722222</v>
      </c>
      <c r="Q215" s="79" t="s">
        <v>347</v>
      </c>
      <c r="R215" s="82" t="s">
        <v>480</v>
      </c>
      <c r="S215" s="79" t="s">
        <v>507</v>
      </c>
      <c r="T215" s="79"/>
      <c r="U215" s="79"/>
      <c r="V215" s="82" t="s">
        <v>626</v>
      </c>
      <c r="W215" s="81">
        <v>43748.78909722222</v>
      </c>
      <c r="X215" s="82" t="s">
        <v>749</v>
      </c>
      <c r="Y215" s="79"/>
      <c r="Z215" s="79"/>
      <c r="AA215" s="85" t="s">
        <v>981</v>
      </c>
      <c r="AB215" s="79"/>
      <c r="AC215" s="79" t="b">
        <v>0</v>
      </c>
      <c r="AD215" s="79">
        <v>0</v>
      </c>
      <c r="AE215" s="85" t="s">
        <v>1113</v>
      </c>
      <c r="AF215" s="79" t="b">
        <v>1</v>
      </c>
      <c r="AG215" s="79" t="s">
        <v>1129</v>
      </c>
      <c r="AH215" s="79"/>
      <c r="AI215" s="85" t="s">
        <v>1072</v>
      </c>
      <c r="AJ215" s="79" t="b">
        <v>0</v>
      </c>
      <c r="AK215" s="79">
        <v>3</v>
      </c>
      <c r="AL215" s="85" t="s">
        <v>979</v>
      </c>
      <c r="AM215" s="79" t="s">
        <v>1135</v>
      </c>
      <c r="AN215" s="79" t="b">
        <v>0</v>
      </c>
      <c r="AO215" s="85" t="s">
        <v>979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235</v>
      </c>
      <c r="B216" s="64" t="s">
        <v>235</v>
      </c>
      <c r="C216" s="65" t="s">
        <v>2602</v>
      </c>
      <c r="D216" s="66">
        <v>7.2</v>
      </c>
      <c r="E216" s="67" t="s">
        <v>136</v>
      </c>
      <c r="F216" s="68">
        <v>21.2</v>
      </c>
      <c r="G216" s="65"/>
      <c r="H216" s="69"/>
      <c r="I216" s="70"/>
      <c r="J216" s="70"/>
      <c r="K216" s="34" t="s">
        <v>65</v>
      </c>
      <c r="L216" s="77">
        <v>216</v>
      </c>
      <c r="M216" s="77"/>
      <c r="N216" s="72"/>
      <c r="O216" s="79" t="s">
        <v>176</v>
      </c>
      <c r="P216" s="81">
        <v>43748.79010416667</v>
      </c>
      <c r="Q216" s="79" t="s">
        <v>374</v>
      </c>
      <c r="R216" s="79"/>
      <c r="S216" s="79"/>
      <c r="T216" s="79" t="s">
        <v>238</v>
      </c>
      <c r="U216" s="79"/>
      <c r="V216" s="82" t="s">
        <v>626</v>
      </c>
      <c r="W216" s="81">
        <v>43748.79010416667</v>
      </c>
      <c r="X216" s="82" t="s">
        <v>758</v>
      </c>
      <c r="Y216" s="79"/>
      <c r="Z216" s="79"/>
      <c r="AA216" s="85" t="s">
        <v>990</v>
      </c>
      <c r="AB216" s="79"/>
      <c r="AC216" s="79" t="b">
        <v>0</v>
      </c>
      <c r="AD216" s="79">
        <v>0</v>
      </c>
      <c r="AE216" s="85" t="s">
        <v>1113</v>
      </c>
      <c r="AF216" s="79" t="b">
        <v>0</v>
      </c>
      <c r="AG216" s="79" t="s">
        <v>1129</v>
      </c>
      <c r="AH216" s="79"/>
      <c r="AI216" s="85" t="s">
        <v>1113</v>
      </c>
      <c r="AJ216" s="79" t="b">
        <v>0</v>
      </c>
      <c r="AK216" s="79">
        <v>0</v>
      </c>
      <c r="AL216" s="85" t="s">
        <v>1113</v>
      </c>
      <c r="AM216" s="79" t="s">
        <v>1135</v>
      </c>
      <c r="AN216" s="79" t="b">
        <v>0</v>
      </c>
      <c r="AO216" s="85" t="s">
        <v>990</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2</v>
      </c>
      <c r="BD216" s="48">
        <v>1</v>
      </c>
      <c r="BE216" s="49">
        <v>5.2631578947368425</v>
      </c>
      <c r="BF216" s="48">
        <v>0</v>
      </c>
      <c r="BG216" s="49">
        <v>0</v>
      </c>
      <c r="BH216" s="48">
        <v>0</v>
      </c>
      <c r="BI216" s="49">
        <v>0</v>
      </c>
      <c r="BJ216" s="48">
        <v>18</v>
      </c>
      <c r="BK216" s="49">
        <v>94.73684210526316</v>
      </c>
      <c r="BL216" s="48">
        <v>19</v>
      </c>
    </row>
    <row r="217" spans="1:64" ht="15">
      <c r="A217" s="64" t="s">
        <v>235</v>
      </c>
      <c r="B217" s="64" t="s">
        <v>238</v>
      </c>
      <c r="C217" s="65" t="s">
        <v>2598</v>
      </c>
      <c r="D217" s="66">
        <v>3</v>
      </c>
      <c r="E217" s="67" t="s">
        <v>132</v>
      </c>
      <c r="F217" s="68">
        <v>35</v>
      </c>
      <c r="G217" s="65"/>
      <c r="H217" s="69"/>
      <c r="I217" s="70"/>
      <c r="J217" s="70"/>
      <c r="K217" s="34" t="s">
        <v>66</v>
      </c>
      <c r="L217" s="77">
        <v>217</v>
      </c>
      <c r="M217" s="77"/>
      <c r="N217" s="72"/>
      <c r="O217" s="79" t="s">
        <v>276</v>
      </c>
      <c r="P217" s="81">
        <v>43752.48032407407</v>
      </c>
      <c r="Q217" s="79" t="s">
        <v>280</v>
      </c>
      <c r="R217" s="79"/>
      <c r="S217" s="79"/>
      <c r="T217" s="79" t="s">
        <v>519</v>
      </c>
      <c r="U217" s="79"/>
      <c r="V217" s="82" t="s">
        <v>626</v>
      </c>
      <c r="W217" s="81">
        <v>43752.48032407407</v>
      </c>
      <c r="X217" s="82" t="s">
        <v>759</v>
      </c>
      <c r="Y217" s="79"/>
      <c r="Z217" s="79"/>
      <c r="AA217" s="85" t="s">
        <v>991</v>
      </c>
      <c r="AB217" s="79"/>
      <c r="AC217" s="79" t="b">
        <v>0</v>
      </c>
      <c r="AD217" s="79">
        <v>0</v>
      </c>
      <c r="AE217" s="85" t="s">
        <v>1113</v>
      </c>
      <c r="AF217" s="79" t="b">
        <v>0</v>
      </c>
      <c r="AG217" s="79" t="s">
        <v>1129</v>
      </c>
      <c r="AH217" s="79"/>
      <c r="AI217" s="85" t="s">
        <v>1113</v>
      </c>
      <c r="AJ217" s="79" t="b">
        <v>0</v>
      </c>
      <c r="AK217" s="79">
        <v>3</v>
      </c>
      <c r="AL217" s="85" t="s">
        <v>1075</v>
      </c>
      <c r="AM217" s="79" t="s">
        <v>1135</v>
      </c>
      <c r="AN217" s="79" t="b">
        <v>0</v>
      </c>
      <c r="AO217" s="85" t="s">
        <v>1075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3</v>
      </c>
      <c r="BD217" s="48">
        <v>2</v>
      </c>
      <c r="BE217" s="49">
        <v>7.6923076923076925</v>
      </c>
      <c r="BF217" s="48">
        <v>1</v>
      </c>
      <c r="BG217" s="49">
        <v>3.8461538461538463</v>
      </c>
      <c r="BH217" s="48">
        <v>0</v>
      </c>
      <c r="BI217" s="49">
        <v>0</v>
      </c>
      <c r="BJ217" s="48">
        <v>23</v>
      </c>
      <c r="BK217" s="49">
        <v>88.46153846153847</v>
      </c>
      <c r="BL217" s="48">
        <v>26</v>
      </c>
    </row>
    <row r="218" spans="1:64" ht="15">
      <c r="A218" s="64" t="s">
        <v>235</v>
      </c>
      <c r="B218" s="64" t="s">
        <v>235</v>
      </c>
      <c r="C218" s="65" t="s">
        <v>2602</v>
      </c>
      <c r="D218" s="66">
        <v>7.2</v>
      </c>
      <c r="E218" s="67" t="s">
        <v>136</v>
      </c>
      <c r="F218" s="68">
        <v>21.2</v>
      </c>
      <c r="G218" s="65"/>
      <c r="H218" s="69"/>
      <c r="I218" s="70"/>
      <c r="J218" s="70"/>
      <c r="K218" s="34" t="s">
        <v>65</v>
      </c>
      <c r="L218" s="77">
        <v>218</v>
      </c>
      <c r="M218" s="77"/>
      <c r="N218" s="72"/>
      <c r="O218" s="79" t="s">
        <v>176</v>
      </c>
      <c r="P218" s="81">
        <v>43755.76337962963</v>
      </c>
      <c r="Q218" s="79" t="s">
        <v>375</v>
      </c>
      <c r="R218" s="79"/>
      <c r="S218" s="79"/>
      <c r="T218" s="79" t="s">
        <v>238</v>
      </c>
      <c r="U218" s="79"/>
      <c r="V218" s="82" t="s">
        <v>626</v>
      </c>
      <c r="W218" s="81">
        <v>43755.76337962963</v>
      </c>
      <c r="X218" s="82" t="s">
        <v>760</v>
      </c>
      <c r="Y218" s="79"/>
      <c r="Z218" s="79"/>
      <c r="AA218" s="85" t="s">
        <v>992</v>
      </c>
      <c r="AB218" s="79"/>
      <c r="AC218" s="79" t="b">
        <v>0</v>
      </c>
      <c r="AD218" s="79">
        <v>8</v>
      </c>
      <c r="AE218" s="85" t="s">
        <v>1113</v>
      </c>
      <c r="AF218" s="79" t="b">
        <v>0</v>
      </c>
      <c r="AG218" s="79" t="s">
        <v>1129</v>
      </c>
      <c r="AH218" s="79"/>
      <c r="AI218" s="85" t="s">
        <v>1113</v>
      </c>
      <c r="AJ218" s="79" t="b">
        <v>0</v>
      </c>
      <c r="AK218" s="79">
        <v>0</v>
      </c>
      <c r="AL218" s="85" t="s">
        <v>1113</v>
      </c>
      <c r="AM218" s="79" t="s">
        <v>1135</v>
      </c>
      <c r="AN218" s="79" t="b">
        <v>0</v>
      </c>
      <c r="AO218" s="85" t="s">
        <v>992</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29</v>
      </c>
      <c r="BK218" s="49">
        <v>100</v>
      </c>
      <c r="BL218" s="48">
        <v>29</v>
      </c>
    </row>
    <row r="219" spans="1:64" ht="15">
      <c r="A219" s="64" t="s">
        <v>235</v>
      </c>
      <c r="B219" s="64" t="s">
        <v>234</v>
      </c>
      <c r="C219" s="65" t="s">
        <v>2598</v>
      </c>
      <c r="D219" s="66">
        <v>3</v>
      </c>
      <c r="E219" s="67" t="s">
        <v>132</v>
      </c>
      <c r="F219" s="68">
        <v>35</v>
      </c>
      <c r="G219" s="65"/>
      <c r="H219" s="69"/>
      <c r="I219" s="70"/>
      <c r="J219" s="70"/>
      <c r="K219" s="34" t="s">
        <v>65</v>
      </c>
      <c r="L219" s="77">
        <v>219</v>
      </c>
      <c r="M219" s="77"/>
      <c r="N219" s="72"/>
      <c r="O219" s="79" t="s">
        <v>277</v>
      </c>
      <c r="P219" s="81">
        <v>43755.81760416667</v>
      </c>
      <c r="Q219" s="79" t="s">
        <v>376</v>
      </c>
      <c r="R219" s="79"/>
      <c r="S219" s="79"/>
      <c r="T219" s="79" t="s">
        <v>561</v>
      </c>
      <c r="U219" s="79"/>
      <c r="V219" s="82" t="s">
        <v>626</v>
      </c>
      <c r="W219" s="81">
        <v>43755.81760416667</v>
      </c>
      <c r="X219" s="82" t="s">
        <v>761</v>
      </c>
      <c r="Y219" s="79"/>
      <c r="Z219" s="79"/>
      <c r="AA219" s="85" t="s">
        <v>993</v>
      </c>
      <c r="AB219" s="85" t="s">
        <v>1111</v>
      </c>
      <c r="AC219" s="79" t="b">
        <v>0</v>
      </c>
      <c r="AD219" s="79">
        <v>1</v>
      </c>
      <c r="AE219" s="85" t="s">
        <v>1122</v>
      </c>
      <c r="AF219" s="79" t="b">
        <v>0</v>
      </c>
      <c r="AG219" s="79" t="s">
        <v>1129</v>
      </c>
      <c r="AH219" s="79"/>
      <c r="AI219" s="85" t="s">
        <v>1113</v>
      </c>
      <c r="AJ219" s="79" t="b">
        <v>0</v>
      </c>
      <c r="AK219" s="79">
        <v>0</v>
      </c>
      <c r="AL219" s="85" t="s">
        <v>1113</v>
      </c>
      <c r="AM219" s="79" t="s">
        <v>1139</v>
      </c>
      <c r="AN219" s="79" t="b">
        <v>0</v>
      </c>
      <c r="AO219" s="85" t="s">
        <v>1111</v>
      </c>
      <c r="AP219" s="79" t="s">
        <v>176</v>
      </c>
      <c r="AQ219" s="79">
        <v>0</v>
      </c>
      <c r="AR219" s="79">
        <v>0</v>
      </c>
      <c r="AS219" s="79" t="s">
        <v>1143</v>
      </c>
      <c r="AT219" s="79" t="s">
        <v>1144</v>
      </c>
      <c r="AU219" s="79" t="s">
        <v>1145</v>
      </c>
      <c r="AV219" s="79" t="s">
        <v>1146</v>
      </c>
      <c r="AW219" s="79" t="s">
        <v>1147</v>
      </c>
      <c r="AX219" s="79" t="s">
        <v>1148</v>
      </c>
      <c r="AY219" s="79" t="s">
        <v>1149</v>
      </c>
      <c r="AZ219" s="82" t="s">
        <v>1150</v>
      </c>
      <c r="BA219">
        <v>1</v>
      </c>
      <c r="BB219" s="78" t="str">
        <f>REPLACE(INDEX(GroupVertices[Group],MATCH(Edges[[#This Row],[Vertex 1]],GroupVertices[Vertex],0)),1,1,"")</f>
        <v>2</v>
      </c>
      <c r="BC219" s="78" t="str">
        <f>REPLACE(INDEX(GroupVertices[Group],MATCH(Edges[[#This Row],[Vertex 2]],GroupVertices[Vertex],0)),1,1,"")</f>
        <v>3</v>
      </c>
      <c r="BD219" s="48">
        <v>0</v>
      </c>
      <c r="BE219" s="49">
        <v>0</v>
      </c>
      <c r="BF219" s="48">
        <v>0</v>
      </c>
      <c r="BG219" s="49">
        <v>0</v>
      </c>
      <c r="BH219" s="48">
        <v>0</v>
      </c>
      <c r="BI219" s="49">
        <v>0</v>
      </c>
      <c r="BJ219" s="48">
        <v>16</v>
      </c>
      <c r="BK219" s="49">
        <v>100</v>
      </c>
      <c r="BL219" s="48">
        <v>16</v>
      </c>
    </row>
    <row r="220" spans="1:64" ht="15">
      <c r="A220" s="64" t="s">
        <v>243</v>
      </c>
      <c r="B220" s="64" t="s">
        <v>235</v>
      </c>
      <c r="C220" s="65" t="s">
        <v>2598</v>
      </c>
      <c r="D220" s="66">
        <v>3</v>
      </c>
      <c r="E220" s="67" t="s">
        <v>132</v>
      </c>
      <c r="F220" s="68">
        <v>35</v>
      </c>
      <c r="G220" s="65"/>
      <c r="H220" s="69"/>
      <c r="I220" s="70"/>
      <c r="J220" s="70"/>
      <c r="K220" s="34" t="s">
        <v>65</v>
      </c>
      <c r="L220" s="77">
        <v>220</v>
      </c>
      <c r="M220" s="77"/>
      <c r="N220" s="72"/>
      <c r="O220" s="79" t="s">
        <v>276</v>
      </c>
      <c r="P220" s="81">
        <v>43750.53925925926</v>
      </c>
      <c r="Q220" s="79" t="s">
        <v>336</v>
      </c>
      <c r="R220" s="79"/>
      <c r="S220" s="79"/>
      <c r="T220" s="79" t="s">
        <v>518</v>
      </c>
      <c r="U220" s="79"/>
      <c r="V220" s="82" t="s">
        <v>632</v>
      </c>
      <c r="W220" s="81">
        <v>43750.53925925926</v>
      </c>
      <c r="X220" s="82" t="s">
        <v>762</v>
      </c>
      <c r="Y220" s="79"/>
      <c r="Z220" s="79"/>
      <c r="AA220" s="85" t="s">
        <v>994</v>
      </c>
      <c r="AB220" s="79"/>
      <c r="AC220" s="79" t="b">
        <v>0</v>
      </c>
      <c r="AD220" s="79">
        <v>0</v>
      </c>
      <c r="AE220" s="85" t="s">
        <v>1113</v>
      </c>
      <c r="AF220" s="79" t="b">
        <v>1</v>
      </c>
      <c r="AG220" s="79" t="s">
        <v>1129</v>
      </c>
      <c r="AH220" s="79"/>
      <c r="AI220" s="85" t="s">
        <v>1062</v>
      </c>
      <c r="AJ220" s="79" t="b">
        <v>0</v>
      </c>
      <c r="AK220" s="79">
        <v>3</v>
      </c>
      <c r="AL220" s="85" t="s">
        <v>986</v>
      </c>
      <c r="AM220" s="79" t="s">
        <v>1139</v>
      </c>
      <c r="AN220" s="79" t="b">
        <v>0</v>
      </c>
      <c r="AO220" s="85" t="s">
        <v>986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2</v>
      </c>
      <c r="BD220" s="48">
        <v>0</v>
      </c>
      <c r="BE220" s="49">
        <v>0</v>
      </c>
      <c r="BF220" s="48">
        <v>0</v>
      </c>
      <c r="BG220" s="49">
        <v>0</v>
      </c>
      <c r="BH220" s="48">
        <v>0</v>
      </c>
      <c r="BI220" s="49">
        <v>0</v>
      </c>
      <c r="BJ220" s="48">
        <v>24</v>
      </c>
      <c r="BK220" s="49">
        <v>100</v>
      </c>
      <c r="BL220" s="48">
        <v>24</v>
      </c>
    </row>
    <row r="221" spans="1:64" ht="15">
      <c r="A221" s="64" t="s">
        <v>244</v>
      </c>
      <c r="B221" s="64" t="s">
        <v>238</v>
      </c>
      <c r="C221" s="65" t="s">
        <v>2603</v>
      </c>
      <c r="D221" s="66">
        <v>9.3</v>
      </c>
      <c r="E221" s="67" t="s">
        <v>136</v>
      </c>
      <c r="F221" s="68">
        <v>14.3</v>
      </c>
      <c r="G221" s="65"/>
      <c r="H221" s="69"/>
      <c r="I221" s="70"/>
      <c r="J221" s="70"/>
      <c r="K221" s="34" t="s">
        <v>65</v>
      </c>
      <c r="L221" s="77">
        <v>221</v>
      </c>
      <c r="M221" s="77"/>
      <c r="N221" s="72"/>
      <c r="O221" s="79" t="s">
        <v>276</v>
      </c>
      <c r="P221" s="81">
        <v>43755.73116898148</v>
      </c>
      <c r="Q221" s="79" t="s">
        <v>377</v>
      </c>
      <c r="R221" s="79"/>
      <c r="S221" s="79"/>
      <c r="T221" s="79" t="s">
        <v>562</v>
      </c>
      <c r="U221" s="82" t="s">
        <v>585</v>
      </c>
      <c r="V221" s="82" t="s">
        <v>585</v>
      </c>
      <c r="W221" s="81">
        <v>43755.73116898148</v>
      </c>
      <c r="X221" s="82" t="s">
        <v>763</v>
      </c>
      <c r="Y221" s="79"/>
      <c r="Z221" s="79"/>
      <c r="AA221" s="85" t="s">
        <v>995</v>
      </c>
      <c r="AB221" s="79"/>
      <c r="AC221" s="79" t="b">
        <v>0</v>
      </c>
      <c r="AD221" s="79">
        <v>0</v>
      </c>
      <c r="AE221" s="85" t="s">
        <v>1113</v>
      </c>
      <c r="AF221" s="79" t="b">
        <v>0</v>
      </c>
      <c r="AG221" s="79" t="s">
        <v>1129</v>
      </c>
      <c r="AH221" s="79"/>
      <c r="AI221" s="85" t="s">
        <v>1113</v>
      </c>
      <c r="AJ221" s="79" t="b">
        <v>0</v>
      </c>
      <c r="AK221" s="79">
        <v>1</v>
      </c>
      <c r="AL221" s="85" t="s">
        <v>1076</v>
      </c>
      <c r="AM221" s="79" t="s">
        <v>1138</v>
      </c>
      <c r="AN221" s="79" t="b">
        <v>0</v>
      </c>
      <c r="AO221" s="85" t="s">
        <v>1076</v>
      </c>
      <c r="AP221" s="79" t="s">
        <v>176</v>
      </c>
      <c r="AQ221" s="79">
        <v>0</v>
      </c>
      <c r="AR221" s="79">
        <v>0</v>
      </c>
      <c r="AS221" s="79"/>
      <c r="AT221" s="79"/>
      <c r="AU221" s="79"/>
      <c r="AV221" s="79"/>
      <c r="AW221" s="79"/>
      <c r="AX221" s="79"/>
      <c r="AY221" s="79"/>
      <c r="AZ221" s="79"/>
      <c r="BA221">
        <v>10</v>
      </c>
      <c r="BB221" s="78" t="str">
        <f>REPLACE(INDEX(GroupVertices[Group],MATCH(Edges[[#This Row],[Vertex 1]],GroupVertices[Vertex],0)),1,1,"")</f>
        <v>3</v>
      </c>
      <c r="BC221" s="78" t="str">
        <f>REPLACE(INDEX(GroupVertices[Group],MATCH(Edges[[#This Row],[Vertex 2]],GroupVertices[Vertex],0)),1,1,"")</f>
        <v>3</v>
      </c>
      <c r="BD221" s="48">
        <v>1</v>
      </c>
      <c r="BE221" s="49">
        <v>6.666666666666667</v>
      </c>
      <c r="BF221" s="48">
        <v>0</v>
      </c>
      <c r="BG221" s="49">
        <v>0</v>
      </c>
      <c r="BH221" s="48">
        <v>0</v>
      </c>
      <c r="BI221" s="49">
        <v>0</v>
      </c>
      <c r="BJ221" s="48">
        <v>14</v>
      </c>
      <c r="BK221" s="49">
        <v>93.33333333333333</v>
      </c>
      <c r="BL221" s="48">
        <v>15</v>
      </c>
    </row>
    <row r="222" spans="1:64" ht="15">
      <c r="A222" s="64" t="s">
        <v>244</v>
      </c>
      <c r="B222" s="64" t="s">
        <v>244</v>
      </c>
      <c r="C222" s="65" t="s">
        <v>2604</v>
      </c>
      <c r="D222" s="66">
        <v>8.6</v>
      </c>
      <c r="E222" s="67" t="s">
        <v>136</v>
      </c>
      <c r="F222" s="68">
        <v>16.6</v>
      </c>
      <c r="G222" s="65"/>
      <c r="H222" s="69"/>
      <c r="I222" s="70"/>
      <c r="J222" s="70"/>
      <c r="K222" s="34" t="s">
        <v>65</v>
      </c>
      <c r="L222" s="77">
        <v>222</v>
      </c>
      <c r="M222" s="77"/>
      <c r="N222" s="72"/>
      <c r="O222" s="79" t="s">
        <v>176</v>
      </c>
      <c r="P222" s="81">
        <v>43755.73228009259</v>
      </c>
      <c r="Q222" s="79" t="s">
        <v>378</v>
      </c>
      <c r="R222" s="79"/>
      <c r="S222" s="79"/>
      <c r="T222" s="79" t="s">
        <v>238</v>
      </c>
      <c r="U222" s="82" t="s">
        <v>586</v>
      </c>
      <c r="V222" s="82" t="s">
        <v>586</v>
      </c>
      <c r="W222" s="81">
        <v>43755.73228009259</v>
      </c>
      <c r="X222" s="82" t="s">
        <v>764</v>
      </c>
      <c r="Y222" s="79"/>
      <c r="Z222" s="79"/>
      <c r="AA222" s="85" t="s">
        <v>996</v>
      </c>
      <c r="AB222" s="79"/>
      <c r="AC222" s="79" t="b">
        <v>0</v>
      </c>
      <c r="AD222" s="79">
        <v>0</v>
      </c>
      <c r="AE222" s="85" t="s">
        <v>1113</v>
      </c>
      <c r="AF222" s="79" t="b">
        <v>0</v>
      </c>
      <c r="AG222" s="79" t="s">
        <v>1129</v>
      </c>
      <c r="AH222" s="79"/>
      <c r="AI222" s="85" t="s">
        <v>1113</v>
      </c>
      <c r="AJ222" s="79" t="b">
        <v>0</v>
      </c>
      <c r="AK222" s="79">
        <v>0</v>
      </c>
      <c r="AL222" s="85" t="s">
        <v>1113</v>
      </c>
      <c r="AM222" s="79" t="s">
        <v>1138</v>
      </c>
      <c r="AN222" s="79" t="b">
        <v>0</v>
      </c>
      <c r="AO222" s="85" t="s">
        <v>996</v>
      </c>
      <c r="AP222" s="79" t="s">
        <v>176</v>
      </c>
      <c r="AQ222" s="79">
        <v>0</v>
      </c>
      <c r="AR222" s="79">
        <v>0</v>
      </c>
      <c r="AS222" s="79"/>
      <c r="AT222" s="79"/>
      <c r="AU222" s="79"/>
      <c r="AV222" s="79"/>
      <c r="AW222" s="79"/>
      <c r="AX222" s="79"/>
      <c r="AY222" s="79"/>
      <c r="AZ222" s="79"/>
      <c r="BA222">
        <v>9</v>
      </c>
      <c r="BB222" s="78" t="str">
        <f>REPLACE(INDEX(GroupVertices[Group],MATCH(Edges[[#This Row],[Vertex 1]],GroupVertices[Vertex],0)),1,1,"")</f>
        <v>3</v>
      </c>
      <c r="BC222" s="78" t="str">
        <f>REPLACE(INDEX(GroupVertices[Group],MATCH(Edges[[#This Row],[Vertex 2]],GroupVertices[Vertex],0)),1,1,"")</f>
        <v>3</v>
      </c>
      <c r="BD222" s="48">
        <v>1</v>
      </c>
      <c r="BE222" s="49">
        <v>8.333333333333334</v>
      </c>
      <c r="BF222" s="48">
        <v>0</v>
      </c>
      <c r="BG222" s="49">
        <v>0</v>
      </c>
      <c r="BH222" s="48">
        <v>0</v>
      </c>
      <c r="BI222" s="49">
        <v>0</v>
      </c>
      <c r="BJ222" s="48">
        <v>11</v>
      </c>
      <c r="BK222" s="49">
        <v>91.66666666666667</v>
      </c>
      <c r="BL222" s="48">
        <v>12</v>
      </c>
    </row>
    <row r="223" spans="1:64" ht="15">
      <c r="A223" s="64" t="s">
        <v>244</v>
      </c>
      <c r="B223" s="64" t="s">
        <v>238</v>
      </c>
      <c r="C223" s="65" t="s">
        <v>2603</v>
      </c>
      <c r="D223" s="66">
        <v>9.3</v>
      </c>
      <c r="E223" s="67" t="s">
        <v>136</v>
      </c>
      <c r="F223" s="68">
        <v>14.3</v>
      </c>
      <c r="G223" s="65"/>
      <c r="H223" s="69"/>
      <c r="I223" s="70"/>
      <c r="J223" s="70"/>
      <c r="K223" s="34" t="s">
        <v>65</v>
      </c>
      <c r="L223" s="77">
        <v>223</v>
      </c>
      <c r="M223" s="77"/>
      <c r="N223" s="72"/>
      <c r="O223" s="79" t="s">
        <v>276</v>
      </c>
      <c r="P223" s="81">
        <v>43755.75225694444</v>
      </c>
      <c r="Q223" s="79" t="s">
        <v>379</v>
      </c>
      <c r="R223" s="79"/>
      <c r="S223" s="79"/>
      <c r="T223" s="79" t="s">
        <v>562</v>
      </c>
      <c r="U223" s="82" t="s">
        <v>587</v>
      </c>
      <c r="V223" s="82" t="s">
        <v>587</v>
      </c>
      <c r="W223" s="81">
        <v>43755.75225694444</v>
      </c>
      <c r="X223" s="82" t="s">
        <v>765</v>
      </c>
      <c r="Y223" s="79"/>
      <c r="Z223" s="79"/>
      <c r="AA223" s="85" t="s">
        <v>997</v>
      </c>
      <c r="AB223" s="79"/>
      <c r="AC223" s="79" t="b">
        <v>0</v>
      </c>
      <c r="AD223" s="79">
        <v>0</v>
      </c>
      <c r="AE223" s="85" t="s">
        <v>1113</v>
      </c>
      <c r="AF223" s="79" t="b">
        <v>0</v>
      </c>
      <c r="AG223" s="79" t="s">
        <v>1129</v>
      </c>
      <c r="AH223" s="79"/>
      <c r="AI223" s="85" t="s">
        <v>1113</v>
      </c>
      <c r="AJ223" s="79" t="b">
        <v>0</v>
      </c>
      <c r="AK223" s="79">
        <v>1</v>
      </c>
      <c r="AL223" s="85" t="s">
        <v>1078</v>
      </c>
      <c r="AM223" s="79" t="s">
        <v>1138</v>
      </c>
      <c r="AN223" s="79" t="b">
        <v>0</v>
      </c>
      <c r="AO223" s="85" t="s">
        <v>1078</v>
      </c>
      <c r="AP223" s="79" t="s">
        <v>176</v>
      </c>
      <c r="AQ223" s="79">
        <v>0</v>
      </c>
      <c r="AR223" s="79">
        <v>0</v>
      </c>
      <c r="AS223" s="79"/>
      <c r="AT223" s="79"/>
      <c r="AU223" s="79"/>
      <c r="AV223" s="79"/>
      <c r="AW223" s="79"/>
      <c r="AX223" s="79"/>
      <c r="AY223" s="79"/>
      <c r="AZ223" s="79"/>
      <c r="BA223">
        <v>10</v>
      </c>
      <c r="BB223" s="78" t="str">
        <f>REPLACE(INDEX(GroupVertices[Group],MATCH(Edges[[#This Row],[Vertex 1]],GroupVertices[Vertex],0)),1,1,"")</f>
        <v>3</v>
      </c>
      <c r="BC223" s="78" t="str">
        <f>REPLACE(INDEX(GroupVertices[Group],MATCH(Edges[[#This Row],[Vertex 2]],GroupVertices[Vertex],0)),1,1,"")</f>
        <v>3</v>
      </c>
      <c r="BD223" s="48">
        <v>2</v>
      </c>
      <c r="BE223" s="49">
        <v>13.333333333333334</v>
      </c>
      <c r="BF223" s="48">
        <v>0</v>
      </c>
      <c r="BG223" s="49">
        <v>0</v>
      </c>
      <c r="BH223" s="48">
        <v>0</v>
      </c>
      <c r="BI223" s="49">
        <v>0</v>
      </c>
      <c r="BJ223" s="48">
        <v>13</v>
      </c>
      <c r="BK223" s="49">
        <v>86.66666666666667</v>
      </c>
      <c r="BL223" s="48">
        <v>15</v>
      </c>
    </row>
    <row r="224" spans="1:64" ht="15">
      <c r="A224" s="64" t="s">
        <v>244</v>
      </c>
      <c r="B224" s="64" t="s">
        <v>238</v>
      </c>
      <c r="C224" s="65" t="s">
        <v>2598</v>
      </c>
      <c r="D224" s="66">
        <v>3</v>
      </c>
      <c r="E224" s="67" t="s">
        <v>132</v>
      </c>
      <c r="F224" s="68">
        <v>35</v>
      </c>
      <c r="G224" s="65"/>
      <c r="H224" s="69"/>
      <c r="I224" s="70"/>
      <c r="J224" s="70"/>
      <c r="K224" s="34" t="s">
        <v>65</v>
      </c>
      <c r="L224" s="77">
        <v>224</v>
      </c>
      <c r="M224" s="77"/>
      <c r="N224" s="72"/>
      <c r="O224" s="79" t="s">
        <v>277</v>
      </c>
      <c r="P224" s="81">
        <v>43755.75369212963</v>
      </c>
      <c r="Q224" s="79" t="s">
        <v>380</v>
      </c>
      <c r="R224" s="79"/>
      <c r="S224" s="79"/>
      <c r="T224" s="79" t="s">
        <v>238</v>
      </c>
      <c r="U224" s="79"/>
      <c r="V224" s="82" t="s">
        <v>633</v>
      </c>
      <c r="W224" s="81">
        <v>43755.75369212963</v>
      </c>
      <c r="X224" s="82" t="s">
        <v>766</v>
      </c>
      <c r="Y224" s="79"/>
      <c r="Z224" s="79"/>
      <c r="AA224" s="85" t="s">
        <v>998</v>
      </c>
      <c r="AB224" s="85" t="s">
        <v>1079</v>
      </c>
      <c r="AC224" s="79" t="b">
        <v>0</v>
      </c>
      <c r="AD224" s="79">
        <v>4</v>
      </c>
      <c r="AE224" s="85" t="s">
        <v>1116</v>
      </c>
      <c r="AF224" s="79" t="b">
        <v>0</v>
      </c>
      <c r="AG224" s="79" t="s">
        <v>1129</v>
      </c>
      <c r="AH224" s="79"/>
      <c r="AI224" s="85" t="s">
        <v>1113</v>
      </c>
      <c r="AJ224" s="79" t="b">
        <v>0</v>
      </c>
      <c r="AK224" s="79">
        <v>0</v>
      </c>
      <c r="AL224" s="85" t="s">
        <v>1113</v>
      </c>
      <c r="AM224" s="79" t="s">
        <v>1138</v>
      </c>
      <c r="AN224" s="79" t="b">
        <v>0</v>
      </c>
      <c r="AO224" s="85" t="s">
        <v>1079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3</v>
      </c>
      <c r="BE224" s="49">
        <v>8.108108108108109</v>
      </c>
      <c r="BF224" s="48">
        <v>0</v>
      </c>
      <c r="BG224" s="49">
        <v>0</v>
      </c>
      <c r="BH224" s="48">
        <v>0</v>
      </c>
      <c r="BI224" s="49">
        <v>0</v>
      </c>
      <c r="BJ224" s="48">
        <v>34</v>
      </c>
      <c r="BK224" s="49">
        <v>91.89189189189189</v>
      </c>
      <c r="BL224" s="48">
        <v>37</v>
      </c>
    </row>
    <row r="225" spans="1:64" ht="15">
      <c r="A225" s="64" t="s">
        <v>244</v>
      </c>
      <c r="B225" s="64" t="s">
        <v>238</v>
      </c>
      <c r="C225" s="65" t="s">
        <v>2603</v>
      </c>
      <c r="D225" s="66">
        <v>9.3</v>
      </c>
      <c r="E225" s="67" t="s">
        <v>136</v>
      </c>
      <c r="F225" s="68">
        <v>14.3</v>
      </c>
      <c r="G225" s="65"/>
      <c r="H225" s="69"/>
      <c r="I225" s="70"/>
      <c r="J225" s="70"/>
      <c r="K225" s="34" t="s">
        <v>65</v>
      </c>
      <c r="L225" s="77">
        <v>225</v>
      </c>
      <c r="M225" s="77"/>
      <c r="N225" s="72"/>
      <c r="O225" s="79" t="s">
        <v>276</v>
      </c>
      <c r="P225" s="81">
        <v>43755.753958333335</v>
      </c>
      <c r="Q225" s="79" t="s">
        <v>381</v>
      </c>
      <c r="R225" s="79"/>
      <c r="S225" s="79"/>
      <c r="T225" s="79" t="s">
        <v>563</v>
      </c>
      <c r="U225" s="82" t="s">
        <v>588</v>
      </c>
      <c r="V225" s="82" t="s">
        <v>588</v>
      </c>
      <c r="W225" s="81">
        <v>43755.753958333335</v>
      </c>
      <c r="X225" s="82" t="s">
        <v>767</v>
      </c>
      <c r="Y225" s="79"/>
      <c r="Z225" s="79"/>
      <c r="AA225" s="85" t="s">
        <v>999</v>
      </c>
      <c r="AB225" s="79"/>
      <c r="AC225" s="79" t="b">
        <v>0</v>
      </c>
      <c r="AD225" s="79">
        <v>0</v>
      </c>
      <c r="AE225" s="85" t="s">
        <v>1113</v>
      </c>
      <c r="AF225" s="79" t="b">
        <v>0</v>
      </c>
      <c r="AG225" s="79" t="s">
        <v>1129</v>
      </c>
      <c r="AH225" s="79"/>
      <c r="AI225" s="85" t="s">
        <v>1113</v>
      </c>
      <c r="AJ225" s="79" t="b">
        <v>0</v>
      </c>
      <c r="AK225" s="79">
        <v>1</v>
      </c>
      <c r="AL225" s="85" t="s">
        <v>1082</v>
      </c>
      <c r="AM225" s="79" t="s">
        <v>1138</v>
      </c>
      <c r="AN225" s="79" t="b">
        <v>0</v>
      </c>
      <c r="AO225" s="85" t="s">
        <v>1082</v>
      </c>
      <c r="AP225" s="79" t="s">
        <v>176</v>
      </c>
      <c r="AQ225" s="79">
        <v>0</v>
      </c>
      <c r="AR225" s="79">
        <v>0</v>
      </c>
      <c r="AS225" s="79"/>
      <c r="AT225" s="79"/>
      <c r="AU225" s="79"/>
      <c r="AV225" s="79"/>
      <c r="AW225" s="79"/>
      <c r="AX225" s="79"/>
      <c r="AY225" s="79"/>
      <c r="AZ225" s="79"/>
      <c r="BA225">
        <v>10</v>
      </c>
      <c r="BB225" s="78" t="str">
        <f>REPLACE(INDEX(GroupVertices[Group],MATCH(Edges[[#This Row],[Vertex 1]],GroupVertices[Vertex],0)),1,1,"")</f>
        <v>3</v>
      </c>
      <c r="BC225" s="78" t="str">
        <f>REPLACE(INDEX(GroupVertices[Group],MATCH(Edges[[#This Row],[Vertex 2]],GroupVertices[Vertex],0)),1,1,"")</f>
        <v>3</v>
      </c>
      <c r="BD225" s="48">
        <v>1</v>
      </c>
      <c r="BE225" s="49">
        <v>7.142857142857143</v>
      </c>
      <c r="BF225" s="48">
        <v>0</v>
      </c>
      <c r="BG225" s="49">
        <v>0</v>
      </c>
      <c r="BH225" s="48">
        <v>0</v>
      </c>
      <c r="BI225" s="49">
        <v>0</v>
      </c>
      <c r="BJ225" s="48">
        <v>13</v>
      </c>
      <c r="BK225" s="49">
        <v>92.85714285714286</v>
      </c>
      <c r="BL225" s="48">
        <v>14</v>
      </c>
    </row>
    <row r="226" spans="1:64" ht="15">
      <c r="A226" s="64" t="s">
        <v>244</v>
      </c>
      <c r="B226" s="64" t="s">
        <v>244</v>
      </c>
      <c r="C226" s="65" t="s">
        <v>2604</v>
      </c>
      <c r="D226" s="66">
        <v>8.6</v>
      </c>
      <c r="E226" s="67" t="s">
        <v>136</v>
      </c>
      <c r="F226" s="68">
        <v>16.6</v>
      </c>
      <c r="G226" s="65"/>
      <c r="H226" s="69"/>
      <c r="I226" s="70"/>
      <c r="J226" s="70"/>
      <c r="K226" s="34" t="s">
        <v>65</v>
      </c>
      <c r="L226" s="77">
        <v>226</v>
      </c>
      <c r="M226" s="77"/>
      <c r="N226" s="72"/>
      <c r="O226" s="79" t="s">
        <v>176</v>
      </c>
      <c r="P226" s="81">
        <v>43755.75513888889</v>
      </c>
      <c r="Q226" s="79" t="s">
        <v>382</v>
      </c>
      <c r="R226" s="79"/>
      <c r="S226" s="79"/>
      <c r="T226" s="79" t="s">
        <v>238</v>
      </c>
      <c r="U226" s="79"/>
      <c r="V226" s="82" t="s">
        <v>633</v>
      </c>
      <c r="W226" s="81">
        <v>43755.75513888889</v>
      </c>
      <c r="X226" s="82" t="s">
        <v>768</v>
      </c>
      <c r="Y226" s="79"/>
      <c r="Z226" s="79"/>
      <c r="AA226" s="85" t="s">
        <v>1000</v>
      </c>
      <c r="AB226" s="79"/>
      <c r="AC226" s="79" t="b">
        <v>0</v>
      </c>
      <c r="AD226" s="79">
        <v>1</v>
      </c>
      <c r="AE226" s="85" t="s">
        <v>1113</v>
      </c>
      <c r="AF226" s="79" t="b">
        <v>0</v>
      </c>
      <c r="AG226" s="79" t="s">
        <v>1129</v>
      </c>
      <c r="AH226" s="79"/>
      <c r="AI226" s="85" t="s">
        <v>1113</v>
      </c>
      <c r="AJ226" s="79" t="b">
        <v>0</v>
      </c>
      <c r="AK226" s="79">
        <v>0</v>
      </c>
      <c r="AL226" s="85" t="s">
        <v>1113</v>
      </c>
      <c r="AM226" s="79" t="s">
        <v>1138</v>
      </c>
      <c r="AN226" s="79" t="b">
        <v>0</v>
      </c>
      <c r="AO226" s="85" t="s">
        <v>1000</v>
      </c>
      <c r="AP226" s="79" t="s">
        <v>176</v>
      </c>
      <c r="AQ226" s="79">
        <v>0</v>
      </c>
      <c r="AR226" s="79">
        <v>0</v>
      </c>
      <c r="AS226" s="79"/>
      <c r="AT226" s="79"/>
      <c r="AU226" s="79"/>
      <c r="AV226" s="79"/>
      <c r="AW226" s="79"/>
      <c r="AX226" s="79"/>
      <c r="AY226" s="79"/>
      <c r="AZ226" s="79"/>
      <c r="BA226">
        <v>9</v>
      </c>
      <c r="BB226" s="78" t="str">
        <f>REPLACE(INDEX(GroupVertices[Group],MATCH(Edges[[#This Row],[Vertex 1]],GroupVertices[Vertex],0)),1,1,"")</f>
        <v>3</v>
      </c>
      <c r="BC226" s="78" t="str">
        <f>REPLACE(INDEX(GroupVertices[Group],MATCH(Edges[[#This Row],[Vertex 2]],GroupVertices[Vertex],0)),1,1,"")</f>
        <v>3</v>
      </c>
      <c r="BD226" s="48">
        <v>1</v>
      </c>
      <c r="BE226" s="49">
        <v>4</v>
      </c>
      <c r="BF226" s="48">
        <v>0</v>
      </c>
      <c r="BG226" s="49">
        <v>0</v>
      </c>
      <c r="BH226" s="48">
        <v>0</v>
      </c>
      <c r="BI226" s="49">
        <v>0</v>
      </c>
      <c r="BJ226" s="48">
        <v>24</v>
      </c>
      <c r="BK226" s="49">
        <v>96</v>
      </c>
      <c r="BL226" s="48">
        <v>25</v>
      </c>
    </row>
    <row r="227" spans="1:64" ht="15">
      <c r="A227" s="64" t="s">
        <v>244</v>
      </c>
      <c r="B227" s="64" t="s">
        <v>238</v>
      </c>
      <c r="C227" s="65" t="s">
        <v>2603</v>
      </c>
      <c r="D227" s="66">
        <v>9.3</v>
      </c>
      <c r="E227" s="67" t="s">
        <v>136</v>
      </c>
      <c r="F227" s="68">
        <v>14.3</v>
      </c>
      <c r="G227" s="65"/>
      <c r="H227" s="69"/>
      <c r="I227" s="70"/>
      <c r="J227" s="70"/>
      <c r="K227" s="34" t="s">
        <v>65</v>
      </c>
      <c r="L227" s="77">
        <v>227</v>
      </c>
      <c r="M227" s="77"/>
      <c r="N227" s="72"/>
      <c r="O227" s="79" t="s">
        <v>276</v>
      </c>
      <c r="P227" s="81">
        <v>43755.76230324074</v>
      </c>
      <c r="Q227" s="79" t="s">
        <v>383</v>
      </c>
      <c r="R227" s="79"/>
      <c r="S227" s="79"/>
      <c r="T227" s="79" t="s">
        <v>563</v>
      </c>
      <c r="U227" s="82" t="s">
        <v>589</v>
      </c>
      <c r="V227" s="82" t="s">
        <v>589</v>
      </c>
      <c r="W227" s="81">
        <v>43755.76230324074</v>
      </c>
      <c r="X227" s="82" t="s">
        <v>769</v>
      </c>
      <c r="Y227" s="79"/>
      <c r="Z227" s="79"/>
      <c r="AA227" s="85" t="s">
        <v>1001</v>
      </c>
      <c r="AB227" s="79"/>
      <c r="AC227" s="79" t="b">
        <v>0</v>
      </c>
      <c r="AD227" s="79">
        <v>0</v>
      </c>
      <c r="AE227" s="85" t="s">
        <v>1113</v>
      </c>
      <c r="AF227" s="79" t="b">
        <v>0</v>
      </c>
      <c r="AG227" s="79" t="s">
        <v>1129</v>
      </c>
      <c r="AH227" s="79"/>
      <c r="AI227" s="85" t="s">
        <v>1113</v>
      </c>
      <c r="AJ227" s="79" t="b">
        <v>0</v>
      </c>
      <c r="AK227" s="79">
        <v>1</v>
      </c>
      <c r="AL227" s="85" t="s">
        <v>1084</v>
      </c>
      <c r="AM227" s="79" t="s">
        <v>1138</v>
      </c>
      <c r="AN227" s="79" t="b">
        <v>0</v>
      </c>
      <c r="AO227" s="85" t="s">
        <v>1084</v>
      </c>
      <c r="AP227" s="79" t="s">
        <v>176</v>
      </c>
      <c r="AQ227" s="79">
        <v>0</v>
      </c>
      <c r="AR227" s="79">
        <v>0</v>
      </c>
      <c r="AS227" s="79"/>
      <c r="AT227" s="79"/>
      <c r="AU227" s="79"/>
      <c r="AV227" s="79"/>
      <c r="AW227" s="79"/>
      <c r="AX227" s="79"/>
      <c r="AY227" s="79"/>
      <c r="AZ227" s="79"/>
      <c r="BA227">
        <v>10</v>
      </c>
      <c r="BB227" s="78" t="str">
        <f>REPLACE(INDEX(GroupVertices[Group],MATCH(Edges[[#This Row],[Vertex 1]],GroupVertices[Vertex],0)),1,1,"")</f>
        <v>3</v>
      </c>
      <c r="BC227" s="78" t="str">
        <f>REPLACE(INDEX(GroupVertices[Group],MATCH(Edges[[#This Row],[Vertex 2]],GroupVertices[Vertex],0)),1,1,"")</f>
        <v>3</v>
      </c>
      <c r="BD227" s="48">
        <v>1</v>
      </c>
      <c r="BE227" s="49">
        <v>8.333333333333334</v>
      </c>
      <c r="BF227" s="48">
        <v>0</v>
      </c>
      <c r="BG227" s="49">
        <v>0</v>
      </c>
      <c r="BH227" s="48">
        <v>0</v>
      </c>
      <c r="BI227" s="49">
        <v>0</v>
      </c>
      <c r="BJ227" s="48">
        <v>11</v>
      </c>
      <c r="BK227" s="49">
        <v>91.66666666666667</v>
      </c>
      <c r="BL227" s="48">
        <v>12</v>
      </c>
    </row>
    <row r="228" spans="1:64" ht="15">
      <c r="A228" s="64" t="s">
        <v>244</v>
      </c>
      <c r="B228" s="64" t="s">
        <v>244</v>
      </c>
      <c r="C228" s="65" t="s">
        <v>2604</v>
      </c>
      <c r="D228" s="66">
        <v>8.6</v>
      </c>
      <c r="E228" s="67" t="s">
        <v>136</v>
      </c>
      <c r="F228" s="68">
        <v>16.6</v>
      </c>
      <c r="G228" s="65"/>
      <c r="H228" s="69"/>
      <c r="I228" s="70"/>
      <c r="J228" s="70"/>
      <c r="K228" s="34" t="s">
        <v>65</v>
      </c>
      <c r="L228" s="77">
        <v>228</v>
      </c>
      <c r="M228" s="77"/>
      <c r="N228" s="72"/>
      <c r="O228" s="79" t="s">
        <v>176</v>
      </c>
      <c r="P228" s="81">
        <v>43755.76326388889</v>
      </c>
      <c r="Q228" s="79" t="s">
        <v>384</v>
      </c>
      <c r="R228" s="79"/>
      <c r="S228" s="79"/>
      <c r="T228" s="79" t="s">
        <v>238</v>
      </c>
      <c r="U228" s="79"/>
      <c r="V228" s="82" t="s">
        <v>633</v>
      </c>
      <c r="W228" s="81">
        <v>43755.76326388889</v>
      </c>
      <c r="X228" s="82" t="s">
        <v>770</v>
      </c>
      <c r="Y228" s="79"/>
      <c r="Z228" s="79"/>
      <c r="AA228" s="85" t="s">
        <v>1002</v>
      </c>
      <c r="AB228" s="79"/>
      <c r="AC228" s="79" t="b">
        <v>0</v>
      </c>
      <c r="AD228" s="79">
        <v>1</v>
      </c>
      <c r="AE228" s="85" t="s">
        <v>1113</v>
      </c>
      <c r="AF228" s="79" t="b">
        <v>0</v>
      </c>
      <c r="AG228" s="79" t="s">
        <v>1129</v>
      </c>
      <c r="AH228" s="79"/>
      <c r="AI228" s="85" t="s">
        <v>1113</v>
      </c>
      <c r="AJ228" s="79" t="b">
        <v>0</v>
      </c>
      <c r="AK228" s="79">
        <v>0</v>
      </c>
      <c r="AL228" s="85" t="s">
        <v>1113</v>
      </c>
      <c r="AM228" s="79" t="s">
        <v>1138</v>
      </c>
      <c r="AN228" s="79" t="b">
        <v>0</v>
      </c>
      <c r="AO228" s="85" t="s">
        <v>1002</v>
      </c>
      <c r="AP228" s="79" t="s">
        <v>176</v>
      </c>
      <c r="AQ228" s="79">
        <v>0</v>
      </c>
      <c r="AR228" s="79">
        <v>0</v>
      </c>
      <c r="AS228" s="79"/>
      <c r="AT228" s="79"/>
      <c r="AU228" s="79"/>
      <c r="AV228" s="79"/>
      <c r="AW228" s="79"/>
      <c r="AX228" s="79"/>
      <c r="AY228" s="79"/>
      <c r="AZ228" s="79"/>
      <c r="BA228">
        <v>9</v>
      </c>
      <c r="BB228" s="78" t="str">
        <f>REPLACE(INDEX(GroupVertices[Group],MATCH(Edges[[#This Row],[Vertex 1]],GroupVertices[Vertex],0)),1,1,"")</f>
        <v>3</v>
      </c>
      <c r="BC228" s="78" t="str">
        <f>REPLACE(INDEX(GroupVertices[Group],MATCH(Edges[[#This Row],[Vertex 2]],GroupVertices[Vertex],0)),1,1,"")</f>
        <v>3</v>
      </c>
      <c r="BD228" s="48">
        <v>1</v>
      </c>
      <c r="BE228" s="49">
        <v>7.6923076923076925</v>
      </c>
      <c r="BF228" s="48">
        <v>0</v>
      </c>
      <c r="BG228" s="49">
        <v>0</v>
      </c>
      <c r="BH228" s="48">
        <v>0</v>
      </c>
      <c r="BI228" s="49">
        <v>0</v>
      </c>
      <c r="BJ228" s="48">
        <v>12</v>
      </c>
      <c r="BK228" s="49">
        <v>92.3076923076923</v>
      </c>
      <c r="BL228" s="48">
        <v>13</v>
      </c>
    </row>
    <row r="229" spans="1:64" ht="15">
      <c r="A229" s="64" t="s">
        <v>244</v>
      </c>
      <c r="B229" s="64" t="s">
        <v>238</v>
      </c>
      <c r="C229" s="65" t="s">
        <v>2603</v>
      </c>
      <c r="D229" s="66">
        <v>9.3</v>
      </c>
      <c r="E229" s="67" t="s">
        <v>136</v>
      </c>
      <c r="F229" s="68">
        <v>14.3</v>
      </c>
      <c r="G229" s="65"/>
      <c r="H229" s="69"/>
      <c r="I229" s="70"/>
      <c r="J229" s="70"/>
      <c r="K229" s="34" t="s">
        <v>65</v>
      </c>
      <c r="L229" s="77">
        <v>229</v>
      </c>
      <c r="M229" s="77"/>
      <c r="N229" s="72"/>
      <c r="O229" s="79" t="s">
        <v>276</v>
      </c>
      <c r="P229" s="81">
        <v>43755.76881944444</v>
      </c>
      <c r="Q229" s="79" t="s">
        <v>385</v>
      </c>
      <c r="R229" s="79"/>
      <c r="S229" s="79"/>
      <c r="T229" s="79" t="s">
        <v>520</v>
      </c>
      <c r="U229" s="79"/>
      <c r="V229" s="82" t="s">
        <v>633</v>
      </c>
      <c r="W229" s="81">
        <v>43755.76881944444</v>
      </c>
      <c r="X229" s="82" t="s">
        <v>771</v>
      </c>
      <c r="Y229" s="79"/>
      <c r="Z229" s="79"/>
      <c r="AA229" s="85" t="s">
        <v>1003</v>
      </c>
      <c r="AB229" s="79"/>
      <c r="AC229" s="79" t="b">
        <v>0</v>
      </c>
      <c r="AD229" s="79">
        <v>0</v>
      </c>
      <c r="AE229" s="85" t="s">
        <v>1113</v>
      </c>
      <c r="AF229" s="79" t="b">
        <v>0</v>
      </c>
      <c r="AG229" s="79" t="s">
        <v>1129</v>
      </c>
      <c r="AH229" s="79"/>
      <c r="AI229" s="85" t="s">
        <v>1113</v>
      </c>
      <c r="AJ229" s="79" t="b">
        <v>0</v>
      </c>
      <c r="AK229" s="79">
        <v>1</v>
      </c>
      <c r="AL229" s="85" t="s">
        <v>1086</v>
      </c>
      <c r="AM229" s="79" t="s">
        <v>1138</v>
      </c>
      <c r="AN229" s="79" t="b">
        <v>0</v>
      </c>
      <c r="AO229" s="85" t="s">
        <v>1086</v>
      </c>
      <c r="AP229" s="79" t="s">
        <v>176</v>
      </c>
      <c r="AQ229" s="79">
        <v>0</v>
      </c>
      <c r="AR229" s="79">
        <v>0</v>
      </c>
      <c r="AS229" s="79"/>
      <c r="AT229" s="79"/>
      <c r="AU229" s="79"/>
      <c r="AV229" s="79"/>
      <c r="AW229" s="79"/>
      <c r="AX229" s="79"/>
      <c r="AY229" s="79"/>
      <c r="AZ229" s="79"/>
      <c r="BA229">
        <v>10</v>
      </c>
      <c r="BB229" s="78" t="str">
        <f>REPLACE(INDEX(GroupVertices[Group],MATCH(Edges[[#This Row],[Vertex 1]],GroupVertices[Vertex],0)),1,1,"")</f>
        <v>3</v>
      </c>
      <c r="BC229" s="78" t="str">
        <f>REPLACE(INDEX(GroupVertices[Group],MATCH(Edges[[#This Row],[Vertex 2]],GroupVertices[Vertex],0)),1,1,"")</f>
        <v>3</v>
      </c>
      <c r="BD229" s="48">
        <v>2</v>
      </c>
      <c r="BE229" s="49">
        <v>9.523809523809524</v>
      </c>
      <c r="BF229" s="48">
        <v>0</v>
      </c>
      <c r="BG229" s="49">
        <v>0</v>
      </c>
      <c r="BH229" s="48">
        <v>0</v>
      </c>
      <c r="BI229" s="49">
        <v>0</v>
      </c>
      <c r="BJ229" s="48">
        <v>19</v>
      </c>
      <c r="BK229" s="49">
        <v>90.47619047619048</v>
      </c>
      <c r="BL229" s="48">
        <v>21</v>
      </c>
    </row>
    <row r="230" spans="1:64" ht="15">
      <c r="A230" s="64" t="s">
        <v>244</v>
      </c>
      <c r="B230" s="64" t="s">
        <v>244</v>
      </c>
      <c r="C230" s="65" t="s">
        <v>2604</v>
      </c>
      <c r="D230" s="66">
        <v>8.6</v>
      </c>
      <c r="E230" s="67" t="s">
        <v>136</v>
      </c>
      <c r="F230" s="68">
        <v>16.6</v>
      </c>
      <c r="G230" s="65"/>
      <c r="H230" s="69"/>
      <c r="I230" s="70"/>
      <c r="J230" s="70"/>
      <c r="K230" s="34" t="s">
        <v>65</v>
      </c>
      <c r="L230" s="77">
        <v>230</v>
      </c>
      <c r="M230" s="77"/>
      <c r="N230" s="72"/>
      <c r="O230" s="79" t="s">
        <v>176</v>
      </c>
      <c r="P230" s="81">
        <v>43755.770208333335</v>
      </c>
      <c r="Q230" s="79" t="s">
        <v>386</v>
      </c>
      <c r="R230" s="79"/>
      <c r="S230" s="79"/>
      <c r="T230" s="79" t="s">
        <v>535</v>
      </c>
      <c r="U230" s="79"/>
      <c r="V230" s="82" t="s">
        <v>633</v>
      </c>
      <c r="W230" s="81">
        <v>43755.770208333335</v>
      </c>
      <c r="X230" s="82" t="s">
        <v>772</v>
      </c>
      <c r="Y230" s="79"/>
      <c r="Z230" s="79"/>
      <c r="AA230" s="85" t="s">
        <v>1004</v>
      </c>
      <c r="AB230" s="79"/>
      <c r="AC230" s="79" t="b">
        <v>0</v>
      </c>
      <c r="AD230" s="79">
        <v>1</v>
      </c>
      <c r="AE230" s="85" t="s">
        <v>1113</v>
      </c>
      <c r="AF230" s="79" t="b">
        <v>0</v>
      </c>
      <c r="AG230" s="79" t="s">
        <v>1129</v>
      </c>
      <c r="AH230" s="79"/>
      <c r="AI230" s="85" t="s">
        <v>1113</v>
      </c>
      <c r="AJ230" s="79" t="b">
        <v>0</v>
      </c>
      <c r="AK230" s="79">
        <v>0</v>
      </c>
      <c r="AL230" s="85" t="s">
        <v>1113</v>
      </c>
      <c r="AM230" s="79" t="s">
        <v>1138</v>
      </c>
      <c r="AN230" s="79" t="b">
        <v>0</v>
      </c>
      <c r="AO230" s="85" t="s">
        <v>1004</v>
      </c>
      <c r="AP230" s="79" t="s">
        <v>176</v>
      </c>
      <c r="AQ230" s="79">
        <v>0</v>
      </c>
      <c r="AR230" s="79">
        <v>0</v>
      </c>
      <c r="AS230" s="79"/>
      <c r="AT230" s="79"/>
      <c r="AU230" s="79"/>
      <c r="AV230" s="79"/>
      <c r="AW230" s="79"/>
      <c r="AX230" s="79"/>
      <c r="AY230" s="79"/>
      <c r="AZ230" s="79"/>
      <c r="BA230">
        <v>9</v>
      </c>
      <c r="BB230" s="78" t="str">
        <f>REPLACE(INDEX(GroupVertices[Group],MATCH(Edges[[#This Row],[Vertex 1]],GroupVertices[Vertex],0)),1,1,"")</f>
        <v>3</v>
      </c>
      <c r="BC230" s="78" t="str">
        <f>REPLACE(INDEX(GroupVertices[Group],MATCH(Edges[[#This Row],[Vertex 2]],GroupVertices[Vertex],0)),1,1,"")</f>
        <v>3</v>
      </c>
      <c r="BD230" s="48">
        <v>2</v>
      </c>
      <c r="BE230" s="49">
        <v>5</v>
      </c>
      <c r="BF230" s="48">
        <v>0</v>
      </c>
      <c r="BG230" s="49">
        <v>0</v>
      </c>
      <c r="BH230" s="48">
        <v>0</v>
      </c>
      <c r="BI230" s="49">
        <v>0</v>
      </c>
      <c r="BJ230" s="48">
        <v>38</v>
      </c>
      <c r="BK230" s="49">
        <v>95</v>
      </c>
      <c r="BL230" s="48">
        <v>40</v>
      </c>
    </row>
    <row r="231" spans="1:64" ht="15">
      <c r="A231" s="64" t="s">
        <v>244</v>
      </c>
      <c r="B231" s="64" t="s">
        <v>244</v>
      </c>
      <c r="C231" s="65" t="s">
        <v>2604</v>
      </c>
      <c r="D231" s="66">
        <v>8.6</v>
      </c>
      <c r="E231" s="67" t="s">
        <v>136</v>
      </c>
      <c r="F231" s="68">
        <v>16.6</v>
      </c>
      <c r="G231" s="65"/>
      <c r="H231" s="69"/>
      <c r="I231" s="70"/>
      <c r="J231" s="70"/>
      <c r="K231" s="34" t="s">
        <v>65</v>
      </c>
      <c r="L231" s="77">
        <v>231</v>
      </c>
      <c r="M231" s="77"/>
      <c r="N231" s="72"/>
      <c r="O231" s="79" t="s">
        <v>176</v>
      </c>
      <c r="P231" s="81">
        <v>43755.77119212963</v>
      </c>
      <c r="Q231" s="79" t="s">
        <v>387</v>
      </c>
      <c r="R231" s="79"/>
      <c r="S231" s="79"/>
      <c r="T231" s="79" t="s">
        <v>535</v>
      </c>
      <c r="U231" s="79"/>
      <c r="V231" s="82" t="s">
        <v>633</v>
      </c>
      <c r="W231" s="81">
        <v>43755.77119212963</v>
      </c>
      <c r="X231" s="82" t="s">
        <v>773</v>
      </c>
      <c r="Y231" s="79"/>
      <c r="Z231" s="79"/>
      <c r="AA231" s="85" t="s">
        <v>1005</v>
      </c>
      <c r="AB231" s="79"/>
      <c r="AC231" s="79" t="b">
        <v>0</v>
      </c>
      <c r="AD231" s="79">
        <v>1</v>
      </c>
      <c r="AE231" s="85" t="s">
        <v>1113</v>
      </c>
      <c r="AF231" s="79" t="b">
        <v>0</v>
      </c>
      <c r="AG231" s="79" t="s">
        <v>1129</v>
      </c>
      <c r="AH231" s="79"/>
      <c r="AI231" s="85" t="s">
        <v>1113</v>
      </c>
      <c r="AJ231" s="79" t="b">
        <v>0</v>
      </c>
      <c r="AK231" s="79">
        <v>0</v>
      </c>
      <c r="AL231" s="85" t="s">
        <v>1113</v>
      </c>
      <c r="AM231" s="79" t="s">
        <v>1138</v>
      </c>
      <c r="AN231" s="79" t="b">
        <v>0</v>
      </c>
      <c r="AO231" s="85" t="s">
        <v>1005</v>
      </c>
      <c r="AP231" s="79" t="s">
        <v>176</v>
      </c>
      <c r="AQ231" s="79">
        <v>0</v>
      </c>
      <c r="AR231" s="79">
        <v>0</v>
      </c>
      <c r="AS231" s="79"/>
      <c r="AT231" s="79"/>
      <c r="AU231" s="79"/>
      <c r="AV231" s="79"/>
      <c r="AW231" s="79"/>
      <c r="AX231" s="79"/>
      <c r="AY231" s="79"/>
      <c r="AZ231" s="79"/>
      <c r="BA231">
        <v>9</v>
      </c>
      <c r="BB231" s="78" t="str">
        <f>REPLACE(INDEX(GroupVertices[Group],MATCH(Edges[[#This Row],[Vertex 1]],GroupVertices[Vertex],0)),1,1,"")</f>
        <v>3</v>
      </c>
      <c r="BC231" s="78" t="str">
        <f>REPLACE(INDEX(GroupVertices[Group],MATCH(Edges[[#This Row],[Vertex 2]],GroupVertices[Vertex],0)),1,1,"")</f>
        <v>3</v>
      </c>
      <c r="BD231" s="48">
        <v>2</v>
      </c>
      <c r="BE231" s="49">
        <v>5</v>
      </c>
      <c r="BF231" s="48">
        <v>1</v>
      </c>
      <c r="BG231" s="49">
        <v>2.5</v>
      </c>
      <c r="BH231" s="48">
        <v>0</v>
      </c>
      <c r="BI231" s="49">
        <v>0</v>
      </c>
      <c r="BJ231" s="48">
        <v>37</v>
      </c>
      <c r="BK231" s="49">
        <v>92.5</v>
      </c>
      <c r="BL231" s="48">
        <v>40</v>
      </c>
    </row>
    <row r="232" spans="1:64" ht="15">
      <c r="A232" s="64" t="s">
        <v>244</v>
      </c>
      <c r="B232" s="64" t="s">
        <v>234</v>
      </c>
      <c r="C232" s="65" t="s">
        <v>2600</v>
      </c>
      <c r="D232" s="66">
        <v>4.4</v>
      </c>
      <c r="E232" s="67" t="s">
        <v>136</v>
      </c>
      <c r="F232" s="68">
        <v>30.4</v>
      </c>
      <c r="G232" s="65"/>
      <c r="H232" s="69"/>
      <c r="I232" s="70"/>
      <c r="J232" s="70"/>
      <c r="K232" s="34" t="s">
        <v>66</v>
      </c>
      <c r="L232" s="77">
        <v>232</v>
      </c>
      <c r="M232" s="77"/>
      <c r="N232" s="72"/>
      <c r="O232" s="79" t="s">
        <v>277</v>
      </c>
      <c r="P232" s="81">
        <v>43755.77434027778</v>
      </c>
      <c r="Q232" s="79" t="s">
        <v>388</v>
      </c>
      <c r="R232" s="79"/>
      <c r="S232" s="79"/>
      <c r="T232" s="79" t="s">
        <v>238</v>
      </c>
      <c r="U232" s="79"/>
      <c r="V232" s="82" t="s">
        <v>633</v>
      </c>
      <c r="W232" s="81">
        <v>43755.77434027778</v>
      </c>
      <c r="X232" s="82" t="s">
        <v>774</v>
      </c>
      <c r="Y232" s="79"/>
      <c r="Z232" s="79"/>
      <c r="AA232" s="85" t="s">
        <v>1006</v>
      </c>
      <c r="AB232" s="85" t="s">
        <v>1018</v>
      </c>
      <c r="AC232" s="79" t="b">
        <v>0</v>
      </c>
      <c r="AD232" s="79">
        <v>1</v>
      </c>
      <c r="AE232" s="85" t="s">
        <v>1122</v>
      </c>
      <c r="AF232" s="79" t="b">
        <v>0</v>
      </c>
      <c r="AG232" s="79" t="s">
        <v>1129</v>
      </c>
      <c r="AH232" s="79"/>
      <c r="AI232" s="85" t="s">
        <v>1113</v>
      </c>
      <c r="AJ232" s="79" t="b">
        <v>0</v>
      </c>
      <c r="AK232" s="79">
        <v>0</v>
      </c>
      <c r="AL232" s="85" t="s">
        <v>1113</v>
      </c>
      <c r="AM232" s="79" t="s">
        <v>1139</v>
      </c>
      <c r="AN232" s="79" t="b">
        <v>0</v>
      </c>
      <c r="AO232" s="85" t="s">
        <v>1018</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3</v>
      </c>
      <c r="BC232" s="78" t="str">
        <f>REPLACE(INDEX(GroupVertices[Group],MATCH(Edges[[#This Row],[Vertex 2]],GroupVertices[Vertex],0)),1,1,"")</f>
        <v>3</v>
      </c>
      <c r="BD232" s="48">
        <v>2</v>
      </c>
      <c r="BE232" s="49">
        <v>9.090909090909092</v>
      </c>
      <c r="BF232" s="48">
        <v>0</v>
      </c>
      <c r="BG232" s="49">
        <v>0</v>
      </c>
      <c r="BH232" s="48">
        <v>0</v>
      </c>
      <c r="BI232" s="49">
        <v>0</v>
      </c>
      <c r="BJ232" s="48">
        <v>20</v>
      </c>
      <c r="BK232" s="49">
        <v>90.9090909090909</v>
      </c>
      <c r="BL232" s="48">
        <v>22</v>
      </c>
    </row>
    <row r="233" spans="1:64" ht="15">
      <c r="A233" s="64" t="s">
        <v>244</v>
      </c>
      <c r="B233" s="64" t="s">
        <v>238</v>
      </c>
      <c r="C233" s="65" t="s">
        <v>2603</v>
      </c>
      <c r="D233" s="66">
        <v>9.3</v>
      </c>
      <c r="E233" s="67" t="s">
        <v>136</v>
      </c>
      <c r="F233" s="68">
        <v>14.3</v>
      </c>
      <c r="G233" s="65"/>
      <c r="H233" s="69"/>
      <c r="I233" s="70"/>
      <c r="J233" s="70"/>
      <c r="K233" s="34" t="s">
        <v>65</v>
      </c>
      <c r="L233" s="77">
        <v>233</v>
      </c>
      <c r="M233" s="77"/>
      <c r="N233" s="72"/>
      <c r="O233" s="79" t="s">
        <v>276</v>
      </c>
      <c r="P233" s="81">
        <v>43755.77459490741</v>
      </c>
      <c r="Q233" s="79" t="s">
        <v>389</v>
      </c>
      <c r="R233" s="79"/>
      <c r="S233" s="79"/>
      <c r="T233" s="79" t="s">
        <v>564</v>
      </c>
      <c r="U233" s="82" t="s">
        <v>590</v>
      </c>
      <c r="V233" s="82" t="s">
        <v>590</v>
      </c>
      <c r="W233" s="81">
        <v>43755.77459490741</v>
      </c>
      <c r="X233" s="82" t="s">
        <v>775</v>
      </c>
      <c r="Y233" s="79"/>
      <c r="Z233" s="79"/>
      <c r="AA233" s="85" t="s">
        <v>1007</v>
      </c>
      <c r="AB233" s="79"/>
      <c r="AC233" s="79" t="b">
        <v>0</v>
      </c>
      <c r="AD233" s="79">
        <v>0</v>
      </c>
      <c r="AE233" s="85" t="s">
        <v>1113</v>
      </c>
      <c r="AF233" s="79" t="b">
        <v>0</v>
      </c>
      <c r="AG233" s="79" t="s">
        <v>1129</v>
      </c>
      <c r="AH233" s="79"/>
      <c r="AI233" s="85" t="s">
        <v>1113</v>
      </c>
      <c r="AJ233" s="79" t="b">
        <v>0</v>
      </c>
      <c r="AK233" s="79">
        <v>1</v>
      </c>
      <c r="AL233" s="85" t="s">
        <v>1088</v>
      </c>
      <c r="AM233" s="79" t="s">
        <v>1138</v>
      </c>
      <c r="AN233" s="79" t="b">
        <v>0</v>
      </c>
      <c r="AO233" s="85" t="s">
        <v>1088</v>
      </c>
      <c r="AP233" s="79" t="s">
        <v>176</v>
      </c>
      <c r="AQ233" s="79">
        <v>0</v>
      </c>
      <c r="AR233" s="79">
        <v>0</v>
      </c>
      <c r="AS233" s="79"/>
      <c r="AT233" s="79"/>
      <c r="AU233" s="79"/>
      <c r="AV233" s="79"/>
      <c r="AW233" s="79"/>
      <c r="AX233" s="79"/>
      <c r="AY233" s="79"/>
      <c r="AZ233" s="79"/>
      <c r="BA233">
        <v>10</v>
      </c>
      <c r="BB233" s="78" t="str">
        <f>REPLACE(INDEX(GroupVertices[Group],MATCH(Edges[[#This Row],[Vertex 1]],GroupVertices[Vertex],0)),1,1,"")</f>
        <v>3</v>
      </c>
      <c r="BC233" s="78" t="str">
        <f>REPLACE(INDEX(GroupVertices[Group],MATCH(Edges[[#This Row],[Vertex 2]],GroupVertices[Vertex],0)),1,1,"")</f>
        <v>3</v>
      </c>
      <c r="BD233" s="48">
        <v>2</v>
      </c>
      <c r="BE233" s="49">
        <v>12.5</v>
      </c>
      <c r="BF233" s="48">
        <v>0</v>
      </c>
      <c r="BG233" s="49">
        <v>0</v>
      </c>
      <c r="BH233" s="48">
        <v>0</v>
      </c>
      <c r="BI233" s="49">
        <v>0</v>
      </c>
      <c r="BJ233" s="48">
        <v>14</v>
      </c>
      <c r="BK233" s="49">
        <v>87.5</v>
      </c>
      <c r="BL233" s="48">
        <v>16</v>
      </c>
    </row>
    <row r="234" spans="1:64" ht="15">
      <c r="A234" s="64" t="s">
        <v>244</v>
      </c>
      <c r="B234" s="64" t="s">
        <v>244</v>
      </c>
      <c r="C234" s="65" t="s">
        <v>2604</v>
      </c>
      <c r="D234" s="66">
        <v>8.6</v>
      </c>
      <c r="E234" s="67" t="s">
        <v>136</v>
      </c>
      <c r="F234" s="68">
        <v>16.6</v>
      </c>
      <c r="G234" s="65"/>
      <c r="H234" s="69"/>
      <c r="I234" s="70"/>
      <c r="J234" s="70"/>
      <c r="K234" s="34" t="s">
        <v>65</v>
      </c>
      <c r="L234" s="77">
        <v>234</v>
      </c>
      <c r="M234" s="77"/>
      <c r="N234" s="72"/>
      <c r="O234" s="79" t="s">
        <v>176</v>
      </c>
      <c r="P234" s="81">
        <v>43755.77704861111</v>
      </c>
      <c r="Q234" s="79" t="s">
        <v>390</v>
      </c>
      <c r="R234" s="79"/>
      <c r="S234" s="79"/>
      <c r="T234" s="79" t="s">
        <v>238</v>
      </c>
      <c r="U234" s="79"/>
      <c r="V234" s="82" t="s">
        <v>633</v>
      </c>
      <c r="W234" s="81">
        <v>43755.77704861111</v>
      </c>
      <c r="X234" s="82" t="s">
        <v>776</v>
      </c>
      <c r="Y234" s="79"/>
      <c r="Z234" s="79"/>
      <c r="AA234" s="85" t="s">
        <v>1008</v>
      </c>
      <c r="AB234" s="79"/>
      <c r="AC234" s="79" t="b">
        <v>0</v>
      </c>
      <c r="AD234" s="79">
        <v>1</v>
      </c>
      <c r="AE234" s="85" t="s">
        <v>1113</v>
      </c>
      <c r="AF234" s="79" t="b">
        <v>0</v>
      </c>
      <c r="AG234" s="79" t="s">
        <v>1129</v>
      </c>
      <c r="AH234" s="79"/>
      <c r="AI234" s="85" t="s">
        <v>1113</v>
      </c>
      <c r="AJ234" s="79" t="b">
        <v>0</v>
      </c>
      <c r="AK234" s="79">
        <v>0</v>
      </c>
      <c r="AL234" s="85" t="s">
        <v>1113</v>
      </c>
      <c r="AM234" s="79" t="s">
        <v>1138</v>
      </c>
      <c r="AN234" s="79" t="b">
        <v>0</v>
      </c>
      <c r="AO234" s="85" t="s">
        <v>1008</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14</v>
      </c>
      <c r="BK234" s="49">
        <v>100</v>
      </c>
      <c r="BL234" s="48">
        <v>14</v>
      </c>
    </row>
    <row r="235" spans="1:64" ht="15">
      <c r="A235" s="64" t="s">
        <v>244</v>
      </c>
      <c r="B235" s="64" t="s">
        <v>244</v>
      </c>
      <c r="C235" s="65" t="s">
        <v>2604</v>
      </c>
      <c r="D235" s="66">
        <v>8.6</v>
      </c>
      <c r="E235" s="67" t="s">
        <v>136</v>
      </c>
      <c r="F235" s="68">
        <v>16.6</v>
      </c>
      <c r="G235" s="65"/>
      <c r="H235" s="69"/>
      <c r="I235" s="70"/>
      <c r="J235" s="70"/>
      <c r="K235" s="34" t="s">
        <v>65</v>
      </c>
      <c r="L235" s="77">
        <v>235</v>
      </c>
      <c r="M235" s="77"/>
      <c r="N235" s="72"/>
      <c r="O235" s="79" t="s">
        <v>176</v>
      </c>
      <c r="P235" s="81">
        <v>43755.77811342593</v>
      </c>
      <c r="Q235" s="79" t="s">
        <v>391</v>
      </c>
      <c r="R235" s="79"/>
      <c r="S235" s="79"/>
      <c r="T235" s="79" t="s">
        <v>238</v>
      </c>
      <c r="U235" s="79"/>
      <c r="V235" s="82" t="s">
        <v>633</v>
      </c>
      <c r="W235" s="81">
        <v>43755.77811342593</v>
      </c>
      <c r="X235" s="82" t="s">
        <v>777</v>
      </c>
      <c r="Y235" s="79"/>
      <c r="Z235" s="79"/>
      <c r="AA235" s="85" t="s">
        <v>1009</v>
      </c>
      <c r="AB235" s="79"/>
      <c r="AC235" s="79" t="b">
        <v>0</v>
      </c>
      <c r="AD235" s="79">
        <v>0</v>
      </c>
      <c r="AE235" s="85" t="s">
        <v>1113</v>
      </c>
      <c r="AF235" s="79" t="b">
        <v>0</v>
      </c>
      <c r="AG235" s="79" t="s">
        <v>1129</v>
      </c>
      <c r="AH235" s="79"/>
      <c r="AI235" s="85" t="s">
        <v>1113</v>
      </c>
      <c r="AJ235" s="79" t="b">
        <v>0</v>
      </c>
      <c r="AK235" s="79">
        <v>0</v>
      </c>
      <c r="AL235" s="85" t="s">
        <v>1113</v>
      </c>
      <c r="AM235" s="79" t="s">
        <v>1138</v>
      </c>
      <c r="AN235" s="79" t="b">
        <v>0</v>
      </c>
      <c r="AO235" s="85" t="s">
        <v>1009</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28</v>
      </c>
      <c r="BK235" s="49">
        <v>100</v>
      </c>
      <c r="BL235" s="48">
        <v>28</v>
      </c>
    </row>
    <row r="236" spans="1:64" ht="15">
      <c r="A236" s="64" t="s">
        <v>244</v>
      </c>
      <c r="B236" s="64" t="s">
        <v>244</v>
      </c>
      <c r="C236" s="65" t="s">
        <v>2604</v>
      </c>
      <c r="D236" s="66">
        <v>8.6</v>
      </c>
      <c r="E236" s="67" t="s">
        <v>136</v>
      </c>
      <c r="F236" s="68">
        <v>16.6</v>
      </c>
      <c r="G236" s="65"/>
      <c r="H236" s="69"/>
      <c r="I236" s="70"/>
      <c r="J236" s="70"/>
      <c r="K236" s="34" t="s">
        <v>65</v>
      </c>
      <c r="L236" s="77">
        <v>236</v>
      </c>
      <c r="M236" s="77"/>
      <c r="N236" s="72"/>
      <c r="O236" s="79" t="s">
        <v>176</v>
      </c>
      <c r="P236" s="81">
        <v>43755.7827662037</v>
      </c>
      <c r="Q236" s="79" t="s">
        <v>392</v>
      </c>
      <c r="R236" s="79"/>
      <c r="S236" s="79"/>
      <c r="T236" s="79" t="s">
        <v>238</v>
      </c>
      <c r="U236" s="79"/>
      <c r="V236" s="82" t="s">
        <v>633</v>
      </c>
      <c r="W236" s="81">
        <v>43755.7827662037</v>
      </c>
      <c r="X236" s="82" t="s">
        <v>778</v>
      </c>
      <c r="Y236" s="79"/>
      <c r="Z236" s="79"/>
      <c r="AA236" s="85" t="s">
        <v>1010</v>
      </c>
      <c r="AB236" s="79"/>
      <c r="AC236" s="79" t="b">
        <v>0</v>
      </c>
      <c r="AD236" s="79">
        <v>1</v>
      </c>
      <c r="AE236" s="85" t="s">
        <v>1113</v>
      </c>
      <c r="AF236" s="79" t="b">
        <v>0</v>
      </c>
      <c r="AG236" s="79" t="s">
        <v>1129</v>
      </c>
      <c r="AH236" s="79"/>
      <c r="AI236" s="85" t="s">
        <v>1113</v>
      </c>
      <c r="AJ236" s="79" t="b">
        <v>0</v>
      </c>
      <c r="AK236" s="79">
        <v>0</v>
      </c>
      <c r="AL236" s="85" t="s">
        <v>1113</v>
      </c>
      <c r="AM236" s="79" t="s">
        <v>1138</v>
      </c>
      <c r="AN236" s="79" t="b">
        <v>0</v>
      </c>
      <c r="AO236" s="85" t="s">
        <v>1010</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3</v>
      </c>
      <c r="BC236" s="78" t="str">
        <f>REPLACE(INDEX(GroupVertices[Group],MATCH(Edges[[#This Row],[Vertex 2]],GroupVertices[Vertex],0)),1,1,"")</f>
        <v>3</v>
      </c>
      <c r="BD236" s="48">
        <v>1</v>
      </c>
      <c r="BE236" s="49">
        <v>4.166666666666667</v>
      </c>
      <c r="BF236" s="48">
        <v>0</v>
      </c>
      <c r="BG236" s="49">
        <v>0</v>
      </c>
      <c r="BH236" s="48">
        <v>0</v>
      </c>
      <c r="BI236" s="49">
        <v>0</v>
      </c>
      <c r="BJ236" s="48">
        <v>23</v>
      </c>
      <c r="BK236" s="49">
        <v>95.83333333333333</v>
      </c>
      <c r="BL236" s="48">
        <v>24</v>
      </c>
    </row>
    <row r="237" spans="1:64" ht="15">
      <c r="A237" s="64" t="s">
        <v>244</v>
      </c>
      <c r="B237" s="64" t="s">
        <v>238</v>
      </c>
      <c r="C237" s="65" t="s">
        <v>2603</v>
      </c>
      <c r="D237" s="66">
        <v>9.3</v>
      </c>
      <c r="E237" s="67" t="s">
        <v>136</v>
      </c>
      <c r="F237" s="68">
        <v>14.3</v>
      </c>
      <c r="G237" s="65"/>
      <c r="H237" s="69"/>
      <c r="I237" s="70"/>
      <c r="J237" s="70"/>
      <c r="K237" s="34" t="s">
        <v>65</v>
      </c>
      <c r="L237" s="77">
        <v>237</v>
      </c>
      <c r="M237" s="77"/>
      <c r="N237" s="72"/>
      <c r="O237" s="79" t="s">
        <v>276</v>
      </c>
      <c r="P237" s="81">
        <v>43755.78282407407</v>
      </c>
      <c r="Q237" s="79" t="s">
        <v>305</v>
      </c>
      <c r="R237" s="79"/>
      <c r="S237" s="79"/>
      <c r="T237" s="79" t="s">
        <v>537</v>
      </c>
      <c r="U237" s="82" t="s">
        <v>579</v>
      </c>
      <c r="V237" s="82" t="s">
        <v>579</v>
      </c>
      <c r="W237" s="81">
        <v>43755.78282407407</v>
      </c>
      <c r="X237" s="82" t="s">
        <v>779</v>
      </c>
      <c r="Y237" s="79"/>
      <c r="Z237" s="79"/>
      <c r="AA237" s="85" t="s">
        <v>1011</v>
      </c>
      <c r="AB237" s="79"/>
      <c r="AC237" s="79" t="b">
        <v>0</v>
      </c>
      <c r="AD237" s="79">
        <v>0</v>
      </c>
      <c r="AE237" s="85" t="s">
        <v>1113</v>
      </c>
      <c r="AF237" s="79" t="b">
        <v>0</v>
      </c>
      <c r="AG237" s="79" t="s">
        <v>1129</v>
      </c>
      <c r="AH237" s="79"/>
      <c r="AI237" s="85" t="s">
        <v>1113</v>
      </c>
      <c r="AJ237" s="79" t="b">
        <v>0</v>
      </c>
      <c r="AK237" s="79">
        <v>2</v>
      </c>
      <c r="AL237" s="85" t="s">
        <v>1090</v>
      </c>
      <c r="AM237" s="79" t="s">
        <v>1138</v>
      </c>
      <c r="AN237" s="79" t="b">
        <v>0</v>
      </c>
      <c r="AO237" s="85" t="s">
        <v>1090</v>
      </c>
      <c r="AP237" s="79" t="s">
        <v>176</v>
      </c>
      <c r="AQ237" s="79">
        <v>0</v>
      </c>
      <c r="AR237" s="79">
        <v>0</v>
      </c>
      <c r="AS237" s="79"/>
      <c r="AT237" s="79"/>
      <c r="AU237" s="79"/>
      <c r="AV237" s="79"/>
      <c r="AW237" s="79"/>
      <c r="AX237" s="79"/>
      <c r="AY237" s="79"/>
      <c r="AZ237" s="79"/>
      <c r="BA237">
        <v>10</v>
      </c>
      <c r="BB237" s="78" t="str">
        <f>REPLACE(INDEX(GroupVertices[Group],MATCH(Edges[[#This Row],[Vertex 1]],GroupVertices[Vertex],0)),1,1,"")</f>
        <v>3</v>
      </c>
      <c r="BC237" s="78" t="str">
        <f>REPLACE(INDEX(GroupVertices[Group],MATCH(Edges[[#This Row],[Vertex 2]],GroupVertices[Vertex],0)),1,1,"")</f>
        <v>3</v>
      </c>
      <c r="BD237" s="48">
        <v>3</v>
      </c>
      <c r="BE237" s="49">
        <v>25</v>
      </c>
      <c r="BF237" s="48">
        <v>0</v>
      </c>
      <c r="BG237" s="49">
        <v>0</v>
      </c>
      <c r="BH237" s="48">
        <v>0</v>
      </c>
      <c r="BI237" s="49">
        <v>0</v>
      </c>
      <c r="BJ237" s="48">
        <v>9</v>
      </c>
      <c r="BK237" s="49">
        <v>75</v>
      </c>
      <c r="BL237" s="48">
        <v>12</v>
      </c>
    </row>
    <row r="238" spans="1:64" ht="15">
      <c r="A238" s="64" t="s">
        <v>244</v>
      </c>
      <c r="B238" s="64" t="s">
        <v>238</v>
      </c>
      <c r="C238" s="65" t="s">
        <v>2603</v>
      </c>
      <c r="D238" s="66">
        <v>9.3</v>
      </c>
      <c r="E238" s="67" t="s">
        <v>136</v>
      </c>
      <c r="F238" s="68">
        <v>14.3</v>
      </c>
      <c r="G238" s="65"/>
      <c r="H238" s="69"/>
      <c r="I238" s="70"/>
      <c r="J238" s="70"/>
      <c r="K238" s="34" t="s">
        <v>65</v>
      </c>
      <c r="L238" s="77">
        <v>238</v>
      </c>
      <c r="M238" s="77"/>
      <c r="N238" s="72"/>
      <c r="O238" s="79" t="s">
        <v>276</v>
      </c>
      <c r="P238" s="81">
        <v>43755.78376157407</v>
      </c>
      <c r="Q238" s="79" t="s">
        <v>393</v>
      </c>
      <c r="R238" s="79"/>
      <c r="S238" s="79"/>
      <c r="T238" s="79" t="s">
        <v>238</v>
      </c>
      <c r="U238" s="79"/>
      <c r="V238" s="82" t="s">
        <v>633</v>
      </c>
      <c r="W238" s="81">
        <v>43755.78376157407</v>
      </c>
      <c r="X238" s="82" t="s">
        <v>780</v>
      </c>
      <c r="Y238" s="79"/>
      <c r="Z238" s="79"/>
      <c r="AA238" s="85" t="s">
        <v>1012</v>
      </c>
      <c r="AB238" s="85" t="s">
        <v>1036</v>
      </c>
      <c r="AC238" s="79" t="b">
        <v>0</v>
      </c>
      <c r="AD238" s="79">
        <v>1</v>
      </c>
      <c r="AE238" s="85" t="s">
        <v>1122</v>
      </c>
      <c r="AF238" s="79" t="b">
        <v>0</v>
      </c>
      <c r="AG238" s="79" t="s">
        <v>1129</v>
      </c>
      <c r="AH238" s="79"/>
      <c r="AI238" s="85" t="s">
        <v>1113</v>
      </c>
      <c r="AJ238" s="79" t="b">
        <v>0</v>
      </c>
      <c r="AK238" s="79">
        <v>0</v>
      </c>
      <c r="AL238" s="85" t="s">
        <v>1113</v>
      </c>
      <c r="AM238" s="79" t="s">
        <v>1138</v>
      </c>
      <c r="AN238" s="79" t="b">
        <v>0</v>
      </c>
      <c r="AO238" s="85" t="s">
        <v>1036</v>
      </c>
      <c r="AP238" s="79" t="s">
        <v>176</v>
      </c>
      <c r="AQ238" s="79">
        <v>0</v>
      </c>
      <c r="AR238" s="79">
        <v>0</v>
      </c>
      <c r="AS238" s="79"/>
      <c r="AT238" s="79"/>
      <c r="AU238" s="79"/>
      <c r="AV238" s="79"/>
      <c r="AW238" s="79"/>
      <c r="AX238" s="79"/>
      <c r="AY238" s="79"/>
      <c r="AZ238" s="79"/>
      <c r="BA238">
        <v>10</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244</v>
      </c>
      <c r="B239" s="64" t="s">
        <v>234</v>
      </c>
      <c r="C239" s="65" t="s">
        <v>2600</v>
      </c>
      <c r="D239" s="66">
        <v>4.4</v>
      </c>
      <c r="E239" s="67" t="s">
        <v>136</v>
      </c>
      <c r="F239" s="68">
        <v>30.4</v>
      </c>
      <c r="G239" s="65"/>
      <c r="H239" s="69"/>
      <c r="I239" s="70"/>
      <c r="J239" s="70"/>
      <c r="K239" s="34" t="s">
        <v>66</v>
      </c>
      <c r="L239" s="77">
        <v>239</v>
      </c>
      <c r="M239" s="77"/>
      <c r="N239" s="72"/>
      <c r="O239" s="79" t="s">
        <v>277</v>
      </c>
      <c r="P239" s="81">
        <v>43755.78376157407</v>
      </c>
      <c r="Q239" s="79" t="s">
        <v>393</v>
      </c>
      <c r="R239" s="79"/>
      <c r="S239" s="79"/>
      <c r="T239" s="79" t="s">
        <v>238</v>
      </c>
      <c r="U239" s="79"/>
      <c r="V239" s="82" t="s">
        <v>633</v>
      </c>
      <c r="W239" s="81">
        <v>43755.78376157407</v>
      </c>
      <c r="X239" s="82" t="s">
        <v>780</v>
      </c>
      <c r="Y239" s="79"/>
      <c r="Z239" s="79"/>
      <c r="AA239" s="85" t="s">
        <v>1012</v>
      </c>
      <c r="AB239" s="85" t="s">
        <v>1036</v>
      </c>
      <c r="AC239" s="79" t="b">
        <v>0</v>
      </c>
      <c r="AD239" s="79">
        <v>1</v>
      </c>
      <c r="AE239" s="85" t="s">
        <v>1122</v>
      </c>
      <c r="AF239" s="79" t="b">
        <v>0</v>
      </c>
      <c r="AG239" s="79" t="s">
        <v>1129</v>
      </c>
      <c r="AH239" s="79"/>
      <c r="AI239" s="85" t="s">
        <v>1113</v>
      </c>
      <c r="AJ239" s="79" t="b">
        <v>0</v>
      </c>
      <c r="AK239" s="79">
        <v>0</v>
      </c>
      <c r="AL239" s="85" t="s">
        <v>1113</v>
      </c>
      <c r="AM239" s="79" t="s">
        <v>1138</v>
      </c>
      <c r="AN239" s="79" t="b">
        <v>0</v>
      </c>
      <c r="AO239" s="85" t="s">
        <v>1036</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3</v>
      </c>
      <c r="BC239" s="78" t="str">
        <f>REPLACE(INDEX(GroupVertices[Group],MATCH(Edges[[#This Row],[Vertex 2]],GroupVertices[Vertex],0)),1,1,"")</f>
        <v>3</v>
      </c>
      <c r="BD239" s="48">
        <v>2</v>
      </c>
      <c r="BE239" s="49">
        <v>5.555555555555555</v>
      </c>
      <c r="BF239" s="48">
        <v>0</v>
      </c>
      <c r="BG239" s="49">
        <v>0</v>
      </c>
      <c r="BH239" s="48">
        <v>0</v>
      </c>
      <c r="BI239" s="49">
        <v>0</v>
      </c>
      <c r="BJ239" s="48">
        <v>34</v>
      </c>
      <c r="BK239" s="49">
        <v>94.44444444444444</v>
      </c>
      <c r="BL239" s="48">
        <v>36</v>
      </c>
    </row>
    <row r="240" spans="1:64" ht="15">
      <c r="A240" s="64" t="s">
        <v>244</v>
      </c>
      <c r="B240" s="64" t="s">
        <v>234</v>
      </c>
      <c r="C240" s="65" t="s">
        <v>2600</v>
      </c>
      <c r="D240" s="66">
        <v>4.4</v>
      </c>
      <c r="E240" s="67" t="s">
        <v>136</v>
      </c>
      <c r="F240" s="68">
        <v>30.4</v>
      </c>
      <c r="G240" s="65"/>
      <c r="H240" s="69"/>
      <c r="I240" s="70"/>
      <c r="J240" s="70"/>
      <c r="K240" s="34" t="s">
        <v>66</v>
      </c>
      <c r="L240" s="77">
        <v>240</v>
      </c>
      <c r="M240" s="77"/>
      <c r="N240" s="72"/>
      <c r="O240" s="79" t="s">
        <v>277</v>
      </c>
      <c r="P240" s="81">
        <v>43755.78693287037</v>
      </c>
      <c r="Q240" s="79" t="s">
        <v>394</v>
      </c>
      <c r="R240" s="79"/>
      <c r="S240" s="79"/>
      <c r="T240" s="79" t="s">
        <v>238</v>
      </c>
      <c r="U240" s="79"/>
      <c r="V240" s="82" t="s">
        <v>633</v>
      </c>
      <c r="W240" s="81">
        <v>43755.78693287037</v>
      </c>
      <c r="X240" s="82" t="s">
        <v>781</v>
      </c>
      <c r="Y240" s="79"/>
      <c r="Z240" s="79"/>
      <c r="AA240" s="85" t="s">
        <v>1013</v>
      </c>
      <c r="AB240" s="85" t="s">
        <v>1019</v>
      </c>
      <c r="AC240" s="79" t="b">
        <v>0</v>
      </c>
      <c r="AD240" s="79">
        <v>1</v>
      </c>
      <c r="AE240" s="85" t="s">
        <v>1122</v>
      </c>
      <c r="AF240" s="79" t="b">
        <v>0</v>
      </c>
      <c r="AG240" s="79" t="s">
        <v>1129</v>
      </c>
      <c r="AH240" s="79"/>
      <c r="AI240" s="85" t="s">
        <v>1113</v>
      </c>
      <c r="AJ240" s="79" t="b">
        <v>0</v>
      </c>
      <c r="AK240" s="79">
        <v>0</v>
      </c>
      <c r="AL240" s="85" t="s">
        <v>1113</v>
      </c>
      <c r="AM240" s="79" t="s">
        <v>1138</v>
      </c>
      <c r="AN240" s="79" t="b">
        <v>0</v>
      </c>
      <c r="AO240" s="85" t="s">
        <v>1019</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3</v>
      </c>
      <c r="BC240" s="78" t="str">
        <f>REPLACE(INDEX(GroupVertices[Group],MATCH(Edges[[#This Row],[Vertex 2]],GroupVertices[Vertex],0)),1,1,"")</f>
        <v>3</v>
      </c>
      <c r="BD240" s="48">
        <v>1</v>
      </c>
      <c r="BE240" s="49">
        <v>3.7037037037037037</v>
      </c>
      <c r="BF240" s="48">
        <v>0</v>
      </c>
      <c r="BG240" s="49">
        <v>0</v>
      </c>
      <c r="BH240" s="48">
        <v>0</v>
      </c>
      <c r="BI240" s="49">
        <v>0</v>
      </c>
      <c r="BJ240" s="48">
        <v>26</v>
      </c>
      <c r="BK240" s="49">
        <v>96.29629629629629</v>
      </c>
      <c r="BL240" s="48">
        <v>27</v>
      </c>
    </row>
    <row r="241" spans="1:64" ht="15">
      <c r="A241" s="64" t="s">
        <v>244</v>
      </c>
      <c r="B241" s="64" t="s">
        <v>238</v>
      </c>
      <c r="C241" s="65" t="s">
        <v>2603</v>
      </c>
      <c r="D241" s="66">
        <v>9.3</v>
      </c>
      <c r="E241" s="67" t="s">
        <v>136</v>
      </c>
      <c r="F241" s="68">
        <v>14.3</v>
      </c>
      <c r="G241" s="65"/>
      <c r="H241" s="69"/>
      <c r="I241" s="70"/>
      <c r="J241" s="70"/>
      <c r="K241" s="34" t="s">
        <v>65</v>
      </c>
      <c r="L241" s="77">
        <v>241</v>
      </c>
      <c r="M241" s="77"/>
      <c r="N241" s="72"/>
      <c r="O241" s="79" t="s">
        <v>276</v>
      </c>
      <c r="P241" s="81">
        <v>43755.78859953704</v>
      </c>
      <c r="Q241" s="79" t="s">
        <v>395</v>
      </c>
      <c r="R241" s="79"/>
      <c r="S241" s="79"/>
      <c r="T241" s="79" t="s">
        <v>563</v>
      </c>
      <c r="U241" s="82" t="s">
        <v>591</v>
      </c>
      <c r="V241" s="82" t="s">
        <v>591</v>
      </c>
      <c r="W241" s="81">
        <v>43755.78859953704</v>
      </c>
      <c r="X241" s="82" t="s">
        <v>782</v>
      </c>
      <c r="Y241" s="79"/>
      <c r="Z241" s="79"/>
      <c r="AA241" s="85" t="s">
        <v>1014</v>
      </c>
      <c r="AB241" s="79"/>
      <c r="AC241" s="79" t="b">
        <v>0</v>
      </c>
      <c r="AD241" s="79">
        <v>0</v>
      </c>
      <c r="AE241" s="85" t="s">
        <v>1113</v>
      </c>
      <c r="AF241" s="79" t="b">
        <v>0</v>
      </c>
      <c r="AG241" s="79" t="s">
        <v>1129</v>
      </c>
      <c r="AH241" s="79"/>
      <c r="AI241" s="85" t="s">
        <v>1113</v>
      </c>
      <c r="AJ241" s="79" t="b">
        <v>0</v>
      </c>
      <c r="AK241" s="79">
        <v>1</v>
      </c>
      <c r="AL241" s="85" t="s">
        <v>1092</v>
      </c>
      <c r="AM241" s="79" t="s">
        <v>1138</v>
      </c>
      <c r="AN241" s="79" t="b">
        <v>0</v>
      </c>
      <c r="AO241" s="85" t="s">
        <v>1092</v>
      </c>
      <c r="AP241" s="79" t="s">
        <v>176</v>
      </c>
      <c r="AQ241" s="79">
        <v>0</v>
      </c>
      <c r="AR241" s="79">
        <v>0</v>
      </c>
      <c r="AS241" s="79"/>
      <c r="AT241" s="79"/>
      <c r="AU241" s="79"/>
      <c r="AV241" s="79"/>
      <c r="AW241" s="79"/>
      <c r="AX241" s="79"/>
      <c r="AY241" s="79"/>
      <c r="AZ241" s="79"/>
      <c r="BA241">
        <v>10</v>
      </c>
      <c r="BB241" s="78" t="str">
        <f>REPLACE(INDEX(GroupVertices[Group],MATCH(Edges[[#This Row],[Vertex 1]],GroupVertices[Vertex],0)),1,1,"")</f>
        <v>3</v>
      </c>
      <c r="BC241" s="78" t="str">
        <f>REPLACE(INDEX(GroupVertices[Group],MATCH(Edges[[#This Row],[Vertex 2]],GroupVertices[Vertex],0)),1,1,"")</f>
        <v>3</v>
      </c>
      <c r="BD241" s="48">
        <v>2</v>
      </c>
      <c r="BE241" s="49">
        <v>22.22222222222222</v>
      </c>
      <c r="BF241" s="48">
        <v>0</v>
      </c>
      <c r="BG241" s="49">
        <v>0</v>
      </c>
      <c r="BH241" s="48">
        <v>0</v>
      </c>
      <c r="BI241" s="49">
        <v>0</v>
      </c>
      <c r="BJ241" s="48">
        <v>7</v>
      </c>
      <c r="BK241" s="49">
        <v>77.77777777777777</v>
      </c>
      <c r="BL241" s="48">
        <v>9</v>
      </c>
    </row>
    <row r="242" spans="1:64" ht="15">
      <c r="A242" s="64" t="s">
        <v>244</v>
      </c>
      <c r="B242" s="64" t="s">
        <v>244</v>
      </c>
      <c r="C242" s="65" t="s">
        <v>2604</v>
      </c>
      <c r="D242" s="66">
        <v>8.6</v>
      </c>
      <c r="E242" s="67" t="s">
        <v>136</v>
      </c>
      <c r="F242" s="68">
        <v>16.6</v>
      </c>
      <c r="G242" s="65"/>
      <c r="H242" s="69"/>
      <c r="I242" s="70"/>
      <c r="J242" s="70"/>
      <c r="K242" s="34" t="s">
        <v>65</v>
      </c>
      <c r="L242" s="77">
        <v>242</v>
      </c>
      <c r="M242" s="77"/>
      <c r="N242" s="72"/>
      <c r="O242" s="79" t="s">
        <v>176</v>
      </c>
      <c r="P242" s="81">
        <v>43755.79011574074</v>
      </c>
      <c r="Q242" s="79" t="s">
        <v>396</v>
      </c>
      <c r="R242" s="79"/>
      <c r="S242" s="79"/>
      <c r="T242" s="79" t="s">
        <v>238</v>
      </c>
      <c r="U242" s="79"/>
      <c r="V242" s="82" t="s">
        <v>633</v>
      </c>
      <c r="W242" s="81">
        <v>43755.79011574074</v>
      </c>
      <c r="X242" s="82" t="s">
        <v>783</v>
      </c>
      <c r="Y242" s="79"/>
      <c r="Z242" s="79"/>
      <c r="AA242" s="85" t="s">
        <v>1015</v>
      </c>
      <c r="AB242" s="79"/>
      <c r="AC242" s="79" t="b">
        <v>0</v>
      </c>
      <c r="AD242" s="79">
        <v>2</v>
      </c>
      <c r="AE242" s="85" t="s">
        <v>1113</v>
      </c>
      <c r="AF242" s="79" t="b">
        <v>0</v>
      </c>
      <c r="AG242" s="79" t="s">
        <v>1129</v>
      </c>
      <c r="AH242" s="79"/>
      <c r="AI242" s="85" t="s">
        <v>1113</v>
      </c>
      <c r="AJ242" s="79" t="b">
        <v>0</v>
      </c>
      <c r="AK242" s="79">
        <v>0</v>
      </c>
      <c r="AL242" s="85" t="s">
        <v>1113</v>
      </c>
      <c r="AM242" s="79" t="s">
        <v>1138</v>
      </c>
      <c r="AN242" s="79" t="b">
        <v>0</v>
      </c>
      <c r="AO242" s="85" t="s">
        <v>1015</v>
      </c>
      <c r="AP242" s="79" t="s">
        <v>176</v>
      </c>
      <c r="AQ242" s="79">
        <v>0</v>
      </c>
      <c r="AR242" s="79">
        <v>0</v>
      </c>
      <c r="AS242" s="79"/>
      <c r="AT242" s="79"/>
      <c r="AU242" s="79"/>
      <c r="AV242" s="79"/>
      <c r="AW242" s="79"/>
      <c r="AX242" s="79"/>
      <c r="AY242" s="79"/>
      <c r="AZ242" s="79"/>
      <c r="BA242">
        <v>9</v>
      </c>
      <c r="BB242" s="78" t="str">
        <f>REPLACE(INDEX(GroupVertices[Group],MATCH(Edges[[#This Row],[Vertex 1]],GroupVertices[Vertex],0)),1,1,"")</f>
        <v>3</v>
      </c>
      <c r="BC242" s="78" t="str">
        <f>REPLACE(INDEX(GroupVertices[Group],MATCH(Edges[[#This Row],[Vertex 2]],GroupVertices[Vertex],0)),1,1,"")</f>
        <v>3</v>
      </c>
      <c r="BD242" s="48">
        <v>6</v>
      </c>
      <c r="BE242" s="49">
        <v>20</v>
      </c>
      <c r="BF242" s="48">
        <v>0</v>
      </c>
      <c r="BG242" s="49">
        <v>0</v>
      </c>
      <c r="BH242" s="48">
        <v>0</v>
      </c>
      <c r="BI242" s="49">
        <v>0</v>
      </c>
      <c r="BJ242" s="48">
        <v>24</v>
      </c>
      <c r="BK242" s="49">
        <v>80</v>
      </c>
      <c r="BL242" s="48">
        <v>30</v>
      </c>
    </row>
    <row r="243" spans="1:64" ht="15">
      <c r="A243" s="64" t="s">
        <v>244</v>
      </c>
      <c r="B243" s="64" t="s">
        <v>238</v>
      </c>
      <c r="C243" s="65" t="s">
        <v>2603</v>
      </c>
      <c r="D243" s="66">
        <v>9.3</v>
      </c>
      <c r="E243" s="67" t="s">
        <v>136</v>
      </c>
      <c r="F243" s="68">
        <v>14.3</v>
      </c>
      <c r="G243" s="65"/>
      <c r="H243" s="69"/>
      <c r="I243" s="70"/>
      <c r="J243" s="70"/>
      <c r="K243" s="34" t="s">
        <v>65</v>
      </c>
      <c r="L243" s="77">
        <v>243</v>
      </c>
      <c r="M243" s="77"/>
      <c r="N243" s="72"/>
      <c r="O243" s="79" t="s">
        <v>276</v>
      </c>
      <c r="P243" s="81">
        <v>43755.792025462964</v>
      </c>
      <c r="Q243" s="79" t="s">
        <v>397</v>
      </c>
      <c r="R243" s="79"/>
      <c r="S243" s="79"/>
      <c r="T243" s="79"/>
      <c r="U243" s="79"/>
      <c r="V243" s="82" t="s">
        <v>633</v>
      </c>
      <c r="W243" s="81">
        <v>43755.792025462964</v>
      </c>
      <c r="X243" s="82" t="s">
        <v>784</v>
      </c>
      <c r="Y243" s="79"/>
      <c r="Z243" s="79"/>
      <c r="AA243" s="85" t="s">
        <v>1016</v>
      </c>
      <c r="AB243" s="79"/>
      <c r="AC243" s="79" t="b">
        <v>0</v>
      </c>
      <c r="AD243" s="79">
        <v>0</v>
      </c>
      <c r="AE243" s="85" t="s">
        <v>1113</v>
      </c>
      <c r="AF243" s="79" t="b">
        <v>0</v>
      </c>
      <c r="AG243" s="79" t="s">
        <v>1129</v>
      </c>
      <c r="AH243" s="79"/>
      <c r="AI243" s="85" t="s">
        <v>1113</v>
      </c>
      <c r="AJ243" s="79" t="b">
        <v>0</v>
      </c>
      <c r="AK243" s="79">
        <v>1</v>
      </c>
      <c r="AL243" s="85" t="s">
        <v>1094</v>
      </c>
      <c r="AM243" s="79" t="s">
        <v>1138</v>
      </c>
      <c r="AN243" s="79" t="b">
        <v>0</v>
      </c>
      <c r="AO243" s="85" t="s">
        <v>1094</v>
      </c>
      <c r="AP243" s="79" t="s">
        <v>176</v>
      </c>
      <c r="AQ243" s="79">
        <v>0</v>
      </c>
      <c r="AR243" s="79">
        <v>0</v>
      </c>
      <c r="AS243" s="79"/>
      <c r="AT243" s="79"/>
      <c r="AU243" s="79"/>
      <c r="AV243" s="79"/>
      <c r="AW243" s="79"/>
      <c r="AX243" s="79"/>
      <c r="AY243" s="79"/>
      <c r="AZ243" s="79"/>
      <c r="BA243">
        <v>10</v>
      </c>
      <c r="BB243" s="78" t="str">
        <f>REPLACE(INDEX(GroupVertices[Group],MATCH(Edges[[#This Row],[Vertex 1]],GroupVertices[Vertex],0)),1,1,"")</f>
        <v>3</v>
      </c>
      <c r="BC243" s="78" t="str">
        <f>REPLACE(INDEX(GroupVertices[Group],MATCH(Edges[[#This Row],[Vertex 2]],GroupVertices[Vertex],0)),1,1,"")</f>
        <v>3</v>
      </c>
      <c r="BD243" s="48">
        <v>1</v>
      </c>
      <c r="BE243" s="49">
        <v>4.545454545454546</v>
      </c>
      <c r="BF243" s="48">
        <v>0</v>
      </c>
      <c r="BG243" s="49">
        <v>0</v>
      </c>
      <c r="BH243" s="48">
        <v>0</v>
      </c>
      <c r="BI243" s="49">
        <v>0</v>
      </c>
      <c r="BJ243" s="48">
        <v>21</v>
      </c>
      <c r="BK243" s="49">
        <v>95.45454545454545</v>
      </c>
      <c r="BL243" s="48">
        <v>22</v>
      </c>
    </row>
    <row r="244" spans="1:64" ht="15">
      <c r="A244" s="64" t="s">
        <v>234</v>
      </c>
      <c r="B244" s="64" t="s">
        <v>244</v>
      </c>
      <c r="C244" s="65" t="s">
        <v>2600</v>
      </c>
      <c r="D244" s="66">
        <v>4.4</v>
      </c>
      <c r="E244" s="67" t="s">
        <v>136</v>
      </c>
      <c r="F244" s="68">
        <v>30.4</v>
      </c>
      <c r="G244" s="65"/>
      <c r="H244" s="69"/>
      <c r="I244" s="70"/>
      <c r="J244" s="70"/>
      <c r="K244" s="34" t="s">
        <v>66</v>
      </c>
      <c r="L244" s="77">
        <v>244</v>
      </c>
      <c r="M244" s="77"/>
      <c r="N244" s="72"/>
      <c r="O244" s="79" t="s">
        <v>277</v>
      </c>
      <c r="P244" s="81">
        <v>43755.764965277776</v>
      </c>
      <c r="Q244" s="79" t="s">
        <v>398</v>
      </c>
      <c r="R244" s="79"/>
      <c r="S244" s="79"/>
      <c r="T244" s="79" t="s">
        <v>238</v>
      </c>
      <c r="U244" s="79"/>
      <c r="V244" s="82" t="s">
        <v>625</v>
      </c>
      <c r="W244" s="81">
        <v>43755.764965277776</v>
      </c>
      <c r="X244" s="82" t="s">
        <v>785</v>
      </c>
      <c r="Y244" s="79"/>
      <c r="Z244" s="79"/>
      <c r="AA244" s="85" t="s">
        <v>1017</v>
      </c>
      <c r="AB244" s="85" t="s">
        <v>1002</v>
      </c>
      <c r="AC244" s="79" t="b">
        <v>0</v>
      </c>
      <c r="AD244" s="79">
        <v>1</v>
      </c>
      <c r="AE244" s="85" t="s">
        <v>1126</v>
      </c>
      <c r="AF244" s="79" t="b">
        <v>0</v>
      </c>
      <c r="AG244" s="79" t="s">
        <v>1129</v>
      </c>
      <c r="AH244" s="79"/>
      <c r="AI244" s="85" t="s">
        <v>1113</v>
      </c>
      <c r="AJ244" s="79" t="b">
        <v>0</v>
      </c>
      <c r="AK244" s="79">
        <v>0</v>
      </c>
      <c r="AL244" s="85" t="s">
        <v>1113</v>
      </c>
      <c r="AM244" s="79" t="s">
        <v>1136</v>
      </c>
      <c r="AN244" s="79" t="b">
        <v>0</v>
      </c>
      <c r="AO244" s="85" t="s">
        <v>1002</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3</v>
      </c>
      <c r="BC244" s="78" t="str">
        <f>REPLACE(INDEX(GroupVertices[Group],MATCH(Edges[[#This Row],[Vertex 2]],GroupVertices[Vertex],0)),1,1,"")</f>
        <v>3</v>
      </c>
      <c r="BD244" s="48">
        <v>1</v>
      </c>
      <c r="BE244" s="49">
        <v>14.285714285714286</v>
      </c>
      <c r="BF244" s="48">
        <v>0</v>
      </c>
      <c r="BG244" s="49">
        <v>0</v>
      </c>
      <c r="BH244" s="48">
        <v>0</v>
      </c>
      <c r="BI244" s="49">
        <v>0</v>
      </c>
      <c r="BJ244" s="48">
        <v>6</v>
      </c>
      <c r="BK244" s="49">
        <v>85.71428571428571</v>
      </c>
      <c r="BL244" s="48">
        <v>7</v>
      </c>
    </row>
    <row r="245" spans="1:64" ht="15">
      <c r="A245" s="64" t="s">
        <v>234</v>
      </c>
      <c r="B245" s="64" t="s">
        <v>244</v>
      </c>
      <c r="C245" s="65" t="s">
        <v>2600</v>
      </c>
      <c r="D245" s="66">
        <v>4.4</v>
      </c>
      <c r="E245" s="67" t="s">
        <v>136</v>
      </c>
      <c r="F245" s="68">
        <v>30.4</v>
      </c>
      <c r="G245" s="65"/>
      <c r="H245" s="69"/>
      <c r="I245" s="70"/>
      <c r="J245" s="70"/>
      <c r="K245" s="34" t="s">
        <v>66</v>
      </c>
      <c r="L245" s="77">
        <v>245</v>
      </c>
      <c r="M245" s="77"/>
      <c r="N245" s="72"/>
      <c r="O245" s="79" t="s">
        <v>277</v>
      </c>
      <c r="P245" s="81">
        <v>43755.772314814814</v>
      </c>
      <c r="Q245" s="79" t="s">
        <v>399</v>
      </c>
      <c r="R245" s="79"/>
      <c r="S245" s="79"/>
      <c r="T245" s="79" t="s">
        <v>238</v>
      </c>
      <c r="U245" s="79"/>
      <c r="V245" s="82" t="s">
        <v>625</v>
      </c>
      <c r="W245" s="81">
        <v>43755.772314814814</v>
      </c>
      <c r="X245" s="82" t="s">
        <v>786</v>
      </c>
      <c r="Y245" s="79"/>
      <c r="Z245" s="79"/>
      <c r="AA245" s="85" t="s">
        <v>1018</v>
      </c>
      <c r="AB245" s="85" t="s">
        <v>1004</v>
      </c>
      <c r="AC245" s="79" t="b">
        <v>0</v>
      </c>
      <c r="AD245" s="79">
        <v>1</v>
      </c>
      <c r="AE245" s="85" t="s">
        <v>1126</v>
      </c>
      <c r="AF245" s="79" t="b">
        <v>0</v>
      </c>
      <c r="AG245" s="79" t="s">
        <v>1129</v>
      </c>
      <c r="AH245" s="79"/>
      <c r="AI245" s="85" t="s">
        <v>1113</v>
      </c>
      <c r="AJ245" s="79" t="b">
        <v>0</v>
      </c>
      <c r="AK245" s="79">
        <v>0</v>
      </c>
      <c r="AL245" s="85" t="s">
        <v>1113</v>
      </c>
      <c r="AM245" s="79" t="s">
        <v>1136</v>
      </c>
      <c r="AN245" s="79" t="b">
        <v>0</v>
      </c>
      <c r="AO245" s="85" t="s">
        <v>1004</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3</v>
      </c>
      <c r="BC245" s="78" t="str">
        <f>REPLACE(INDEX(GroupVertices[Group],MATCH(Edges[[#This Row],[Vertex 2]],GroupVertices[Vertex],0)),1,1,"")</f>
        <v>3</v>
      </c>
      <c r="BD245" s="48">
        <v>7</v>
      </c>
      <c r="BE245" s="49">
        <v>19.444444444444443</v>
      </c>
      <c r="BF245" s="48">
        <v>0</v>
      </c>
      <c r="BG245" s="49">
        <v>0</v>
      </c>
      <c r="BH245" s="48">
        <v>0</v>
      </c>
      <c r="BI245" s="49">
        <v>0</v>
      </c>
      <c r="BJ245" s="48">
        <v>29</v>
      </c>
      <c r="BK245" s="49">
        <v>80.55555555555556</v>
      </c>
      <c r="BL245" s="48">
        <v>36</v>
      </c>
    </row>
    <row r="246" spans="1:64" ht="15">
      <c r="A246" s="64" t="s">
        <v>234</v>
      </c>
      <c r="B246" s="64" t="s">
        <v>244</v>
      </c>
      <c r="C246" s="65" t="s">
        <v>2600</v>
      </c>
      <c r="D246" s="66">
        <v>4.4</v>
      </c>
      <c r="E246" s="67" t="s">
        <v>136</v>
      </c>
      <c r="F246" s="68">
        <v>30.4</v>
      </c>
      <c r="G246" s="65"/>
      <c r="H246" s="69"/>
      <c r="I246" s="70"/>
      <c r="J246" s="70"/>
      <c r="K246" s="34" t="s">
        <v>66</v>
      </c>
      <c r="L246" s="77">
        <v>246</v>
      </c>
      <c r="M246" s="77"/>
      <c r="N246" s="72"/>
      <c r="O246" s="79" t="s">
        <v>277</v>
      </c>
      <c r="P246" s="81">
        <v>43755.78496527778</v>
      </c>
      <c r="Q246" s="79" t="s">
        <v>400</v>
      </c>
      <c r="R246" s="79"/>
      <c r="S246" s="79"/>
      <c r="T246" s="79" t="s">
        <v>555</v>
      </c>
      <c r="U246" s="79"/>
      <c r="V246" s="82" t="s">
        <v>625</v>
      </c>
      <c r="W246" s="81">
        <v>43755.78496527778</v>
      </c>
      <c r="X246" s="82" t="s">
        <v>787</v>
      </c>
      <c r="Y246" s="79"/>
      <c r="Z246" s="79"/>
      <c r="AA246" s="85" t="s">
        <v>1019</v>
      </c>
      <c r="AB246" s="85" t="s">
        <v>1010</v>
      </c>
      <c r="AC246" s="79" t="b">
        <v>0</v>
      </c>
      <c r="AD246" s="79">
        <v>3</v>
      </c>
      <c r="AE246" s="85" t="s">
        <v>1126</v>
      </c>
      <c r="AF246" s="79" t="b">
        <v>0</v>
      </c>
      <c r="AG246" s="79" t="s">
        <v>1129</v>
      </c>
      <c r="AH246" s="79"/>
      <c r="AI246" s="85" t="s">
        <v>1113</v>
      </c>
      <c r="AJ246" s="79" t="b">
        <v>0</v>
      </c>
      <c r="AK246" s="79">
        <v>0</v>
      </c>
      <c r="AL246" s="85" t="s">
        <v>1113</v>
      </c>
      <c r="AM246" s="79" t="s">
        <v>1136</v>
      </c>
      <c r="AN246" s="79" t="b">
        <v>0</v>
      </c>
      <c r="AO246" s="85" t="s">
        <v>1010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3</v>
      </c>
      <c r="BC246" s="78" t="str">
        <f>REPLACE(INDEX(GroupVertices[Group],MATCH(Edges[[#This Row],[Vertex 2]],GroupVertices[Vertex],0)),1,1,"")</f>
        <v>3</v>
      </c>
      <c r="BD246" s="48">
        <v>1</v>
      </c>
      <c r="BE246" s="49">
        <v>3.3333333333333335</v>
      </c>
      <c r="BF246" s="48">
        <v>0</v>
      </c>
      <c r="BG246" s="49">
        <v>0</v>
      </c>
      <c r="BH246" s="48">
        <v>0</v>
      </c>
      <c r="BI246" s="49">
        <v>0</v>
      </c>
      <c r="BJ246" s="48">
        <v>29</v>
      </c>
      <c r="BK246" s="49">
        <v>96.66666666666667</v>
      </c>
      <c r="BL246" s="48">
        <v>30</v>
      </c>
    </row>
    <row r="247" spans="1:64" ht="15">
      <c r="A247" s="64" t="s">
        <v>243</v>
      </c>
      <c r="B247" s="64" t="s">
        <v>244</v>
      </c>
      <c r="C247" s="65" t="s">
        <v>2598</v>
      </c>
      <c r="D247" s="66">
        <v>3</v>
      </c>
      <c r="E247" s="67" t="s">
        <v>132</v>
      </c>
      <c r="F247" s="68">
        <v>35</v>
      </c>
      <c r="G247" s="65"/>
      <c r="H247" s="69"/>
      <c r="I247" s="70"/>
      <c r="J247" s="70"/>
      <c r="K247" s="34" t="s">
        <v>65</v>
      </c>
      <c r="L247" s="77">
        <v>247</v>
      </c>
      <c r="M247" s="77"/>
      <c r="N247" s="72"/>
      <c r="O247" s="79" t="s">
        <v>276</v>
      </c>
      <c r="P247" s="81">
        <v>43757.17586805556</v>
      </c>
      <c r="Q247" s="79" t="s">
        <v>401</v>
      </c>
      <c r="R247" s="79"/>
      <c r="S247" s="79"/>
      <c r="T247" s="79" t="s">
        <v>556</v>
      </c>
      <c r="U247" s="79"/>
      <c r="V247" s="82" t="s">
        <v>632</v>
      </c>
      <c r="W247" s="81">
        <v>43757.17586805556</v>
      </c>
      <c r="X247" s="82" t="s">
        <v>788</v>
      </c>
      <c r="Y247" s="79"/>
      <c r="Z247" s="79"/>
      <c r="AA247" s="85" t="s">
        <v>1020</v>
      </c>
      <c r="AB247" s="79"/>
      <c r="AC247" s="79" t="b">
        <v>0</v>
      </c>
      <c r="AD247" s="79">
        <v>0</v>
      </c>
      <c r="AE247" s="85" t="s">
        <v>1113</v>
      </c>
      <c r="AF247" s="79" t="b">
        <v>0</v>
      </c>
      <c r="AG247" s="79" t="s">
        <v>1129</v>
      </c>
      <c r="AH247" s="79"/>
      <c r="AI247" s="85" t="s">
        <v>1113</v>
      </c>
      <c r="AJ247" s="79" t="b">
        <v>0</v>
      </c>
      <c r="AK247" s="79">
        <v>1</v>
      </c>
      <c r="AL247" s="85" t="s">
        <v>1019</v>
      </c>
      <c r="AM247" s="79" t="s">
        <v>1139</v>
      </c>
      <c r="AN247" s="79" t="b">
        <v>0</v>
      </c>
      <c r="AO247" s="85" t="s">
        <v>1019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1</v>
      </c>
      <c r="BE247" s="49">
        <v>4.545454545454546</v>
      </c>
      <c r="BF247" s="48">
        <v>0</v>
      </c>
      <c r="BG247" s="49">
        <v>0</v>
      </c>
      <c r="BH247" s="48">
        <v>0</v>
      </c>
      <c r="BI247" s="49">
        <v>0</v>
      </c>
      <c r="BJ247" s="48">
        <v>21</v>
      </c>
      <c r="BK247" s="49">
        <v>95.45454545454545</v>
      </c>
      <c r="BL247" s="48">
        <v>22</v>
      </c>
    </row>
    <row r="248" spans="1:64" ht="15">
      <c r="A248" s="64" t="s">
        <v>233</v>
      </c>
      <c r="B248" s="64" t="s">
        <v>234</v>
      </c>
      <c r="C248" s="65" t="s">
        <v>2599</v>
      </c>
      <c r="D248" s="66">
        <v>3.7</v>
      </c>
      <c r="E248" s="67" t="s">
        <v>136</v>
      </c>
      <c r="F248" s="68">
        <v>32.7</v>
      </c>
      <c r="G248" s="65"/>
      <c r="H248" s="69"/>
      <c r="I248" s="70"/>
      <c r="J248" s="70"/>
      <c r="K248" s="34" t="s">
        <v>66</v>
      </c>
      <c r="L248" s="77">
        <v>248</v>
      </c>
      <c r="M248" s="77"/>
      <c r="N248" s="72"/>
      <c r="O248" s="79" t="s">
        <v>277</v>
      </c>
      <c r="P248" s="81">
        <v>43755.77378472222</v>
      </c>
      <c r="Q248" s="79" t="s">
        <v>402</v>
      </c>
      <c r="R248" s="82" t="s">
        <v>492</v>
      </c>
      <c r="S248" s="79" t="s">
        <v>512</v>
      </c>
      <c r="T248" s="79" t="s">
        <v>238</v>
      </c>
      <c r="U248" s="79"/>
      <c r="V248" s="82" t="s">
        <v>624</v>
      </c>
      <c r="W248" s="81">
        <v>43755.77378472222</v>
      </c>
      <c r="X248" s="82" t="s">
        <v>789</v>
      </c>
      <c r="Y248" s="79"/>
      <c r="Z248" s="79"/>
      <c r="AA248" s="85" t="s">
        <v>1021</v>
      </c>
      <c r="AB248" s="85" t="s">
        <v>1032</v>
      </c>
      <c r="AC248" s="79" t="b">
        <v>0</v>
      </c>
      <c r="AD248" s="79">
        <v>2</v>
      </c>
      <c r="AE248" s="85" t="s">
        <v>1122</v>
      </c>
      <c r="AF248" s="79" t="b">
        <v>0</v>
      </c>
      <c r="AG248" s="79" t="s">
        <v>1129</v>
      </c>
      <c r="AH248" s="79"/>
      <c r="AI248" s="85" t="s">
        <v>1113</v>
      </c>
      <c r="AJ248" s="79" t="b">
        <v>0</v>
      </c>
      <c r="AK248" s="79">
        <v>0</v>
      </c>
      <c r="AL248" s="85" t="s">
        <v>1113</v>
      </c>
      <c r="AM248" s="79" t="s">
        <v>1136</v>
      </c>
      <c r="AN248" s="79" t="b">
        <v>0</v>
      </c>
      <c r="AO248" s="85" t="s">
        <v>1032</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3</v>
      </c>
      <c r="BC248" s="78" t="str">
        <f>REPLACE(INDEX(GroupVertices[Group],MATCH(Edges[[#This Row],[Vertex 2]],GroupVertices[Vertex],0)),1,1,"")</f>
        <v>3</v>
      </c>
      <c r="BD248" s="48">
        <v>0</v>
      </c>
      <c r="BE248" s="49">
        <v>0</v>
      </c>
      <c r="BF248" s="48">
        <v>0</v>
      </c>
      <c r="BG248" s="49">
        <v>0</v>
      </c>
      <c r="BH248" s="48">
        <v>0</v>
      </c>
      <c r="BI248" s="49">
        <v>0</v>
      </c>
      <c r="BJ248" s="48">
        <v>39</v>
      </c>
      <c r="BK248" s="49">
        <v>100</v>
      </c>
      <c r="BL248" s="48">
        <v>39</v>
      </c>
    </row>
    <row r="249" spans="1:64" ht="15">
      <c r="A249" s="64" t="s">
        <v>233</v>
      </c>
      <c r="B249" s="64" t="s">
        <v>234</v>
      </c>
      <c r="C249" s="65" t="s">
        <v>2599</v>
      </c>
      <c r="D249" s="66">
        <v>3.7</v>
      </c>
      <c r="E249" s="67" t="s">
        <v>136</v>
      </c>
      <c r="F249" s="68">
        <v>32.7</v>
      </c>
      <c r="G249" s="65"/>
      <c r="H249" s="69"/>
      <c r="I249" s="70"/>
      <c r="J249" s="70"/>
      <c r="K249" s="34" t="s">
        <v>66</v>
      </c>
      <c r="L249" s="77">
        <v>249</v>
      </c>
      <c r="M249" s="77"/>
      <c r="N249" s="72"/>
      <c r="O249" s="79" t="s">
        <v>277</v>
      </c>
      <c r="P249" s="81">
        <v>43755.79278935185</v>
      </c>
      <c r="Q249" s="79" t="s">
        <v>403</v>
      </c>
      <c r="R249" s="79"/>
      <c r="S249" s="79"/>
      <c r="T249" s="79" t="s">
        <v>543</v>
      </c>
      <c r="U249" s="79"/>
      <c r="V249" s="82" t="s">
        <v>624</v>
      </c>
      <c r="W249" s="81">
        <v>43755.79278935185</v>
      </c>
      <c r="X249" s="82" t="s">
        <v>790</v>
      </c>
      <c r="Y249" s="79"/>
      <c r="Z249" s="79"/>
      <c r="AA249" s="85" t="s">
        <v>1022</v>
      </c>
      <c r="AB249" s="85" t="s">
        <v>1037</v>
      </c>
      <c r="AC249" s="79" t="b">
        <v>0</v>
      </c>
      <c r="AD249" s="79">
        <v>1</v>
      </c>
      <c r="AE249" s="85" t="s">
        <v>1122</v>
      </c>
      <c r="AF249" s="79" t="b">
        <v>0</v>
      </c>
      <c r="AG249" s="79" t="s">
        <v>1129</v>
      </c>
      <c r="AH249" s="79"/>
      <c r="AI249" s="85" t="s">
        <v>1113</v>
      </c>
      <c r="AJ249" s="79" t="b">
        <v>0</v>
      </c>
      <c r="AK249" s="79">
        <v>0</v>
      </c>
      <c r="AL249" s="85" t="s">
        <v>1113</v>
      </c>
      <c r="AM249" s="79" t="s">
        <v>1136</v>
      </c>
      <c r="AN249" s="79" t="b">
        <v>0</v>
      </c>
      <c r="AO249" s="85" t="s">
        <v>1037</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3</v>
      </c>
      <c r="BD249" s="48">
        <v>2</v>
      </c>
      <c r="BE249" s="49">
        <v>4.3478260869565215</v>
      </c>
      <c r="BF249" s="48">
        <v>0</v>
      </c>
      <c r="BG249" s="49">
        <v>0</v>
      </c>
      <c r="BH249" s="48">
        <v>0</v>
      </c>
      <c r="BI249" s="49">
        <v>0</v>
      </c>
      <c r="BJ249" s="48">
        <v>44</v>
      </c>
      <c r="BK249" s="49">
        <v>95.65217391304348</v>
      </c>
      <c r="BL249" s="48">
        <v>46</v>
      </c>
    </row>
    <row r="250" spans="1:64" ht="15">
      <c r="A250" s="64" t="s">
        <v>234</v>
      </c>
      <c r="B250" s="64" t="s">
        <v>234</v>
      </c>
      <c r="C250" s="65" t="s">
        <v>2598</v>
      </c>
      <c r="D250" s="66">
        <v>3</v>
      </c>
      <c r="E250" s="67" t="s">
        <v>132</v>
      </c>
      <c r="F250" s="68">
        <v>35</v>
      </c>
      <c r="G250" s="65"/>
      <c r="H250" s="69"/>
      <c r="I250" s="70"/>
      <c r="J250" s="70"/>
      <c r="K250" s="34" t="s">
        <v>65</v>
      </c>
      <c r="L250" s="77">
        <v>250</v>
      </c>
      <c r="M250" s="77"/>
      <c r="N250" s="72"/>
      <c r="O250" s="79" t="s">
        <v>176</v>
      </c>
      <c r="P250" s="81">
        <v>43755.688368055555</v>
      </c>
      <c r="Q250" s="79" t="s">
        <v>404</v>
      </c>
      <c r="R250" s="79" t="s">
        <v>493</v>
      </c>
      <c r="S250" s="79" t="s">
        <v>513</v>
      </c>
      <c r="T250" s="79" t="s">
        <v>565</v>
      </c>
      <c r="U250" s="79"/>
      <c r="V250" s="82" t="s">
        <v>625</v>
      </c>
      <c r="W250" s="81">
        <v>43755.688368055555</v>
      </c>
      <c r="X250" s="82" t="s">
        <v>791</v>
      </c>
      <c r="Y250" s="79"/>
      <c r="Z250" s="79"/>
      <c r="AA250" s="85" t="s">
        <v>1023</v>
      </c>
      <c r="AB250" s="79"/>
      <c r="AC250" s="79" t="b">
        <v>0</v>
      </c>
      <c r="AD250" s="79">
        <v>0</v>
      </c>
      <c r="AE250" s="85" t="s">
        <v>1113</v>
      </c>
      <c r="AF250" s="79" t="b">
        <v>1</v>
      </c>
      <c r="AG250" s="79" t="s">
        <v>1129</v>
      </c>
      <c r="AH250" s="79"/>
      <c r="AI250" s="85" t="s">
        <v>1075</v>
      </c>
      <c r="AJ250" s="79" t="b">
        <v>0</v>
      </c>
      <c r="AK250" s="79">
        <v>0</v>
      </c>
      <c r="AL250" s="85" t="s">
        <v>1113</v>
      </c>
      <c r="AM250" s="79" t="s">
        <v>1136</v>
      </c>
      <c r="AN250" s="79" t="b">
        <v>0</v>
      </c>
      <c r="AO250" s="85" t="s">
        <v>1023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2</v>
      </c>
      <c r="BE250" s="49">
        <v>8</v>
      </c>
      <c r="BF250" s="48">
        <v>0</v>
      </c>
      <c r="BG250" s="49">
        <v>0</v>
      </c>
      <c r="BH250" s="48">
        <v>0</v>
      </c>
      <c r="BI250" s="49">
        <v>0</v>
      </c>
      <c r="BJ250" s="48">
        <v>23</v>
      </c>
      <c r="BK250" s="49">
        <v>92</v>
      </c>
      <c r="BL250" s="48">
        <v>25</v>
      </c>
    </row>
    <row r="251" spans="1:64" ht="15">
      <c r="A251" s="64" t="s">
        <v>234</v>
      </c>
      <c r="B251" s="64" t="s">
        <v>238</v>
      </c>
      <c r="C251" s="65" t="s">
        <v>2605</v>
      </c>
      <c r="D251" s="66">
        <v>10</v>
      </c>
      <c r="E251" s="67" t="s">
        <v>136</v>
      </c>
      <c r="F251" s="68">
        <v>12</v>
      </c>
      <c r="G251" s="65"/>
      <c r="H251" s="69"/>
      <c r="I251" s="70"/>
      <c r="J251" s="70"/>
      <c r="K251" s="34" t="s">
        <v>65</v>
      </c>
      <c r="L251" s="77">
        <v>251</v>
      </c>
      <c r="M251" s="77"/>
      <c r="N251" s="72"/>
      <c r="O251" s="79" t="s">
        <v>277</v>
      </c>
      <c r="P251" s="81">
        <v>43755.753217592595</v>
      </c>
      <c r="Q251" s="79" t="s">
        <v>405</v>
      </c>
      <c r="R251" s="82" t="s">
        <v>494</v>
      </c>
      <c r="S251" s="79" t="s">
        <v>501</v>
      </c>
      <c r="T251" s="79" t="s">
        <v>566</v>
      </c>
      <c r="U251" s="79"/>
      <c r="V251" s="82" t="s">
        <v>625</v>
      </c>
      <c r="W251" s="81">
        <v>43755.753217592595</v>
      </c>
      <c r="X251" s="82" t="s">
        <v>792</v>
      </c>
      <c r="Y251" s="79"/>
      <c r="Z251" s="79"/>
      <c r="AA251" s="85" t="s">
        <v>1024</v>
      </c>
      <c r="AB251" s="85" t="s">
        <v>1079</v>
      </c>
      <c r="AC251" s="79" t="b">
        <v>0</v>
      </c>
      <c r="AD251" s="79">
        <v>2</v>
      </c>
      <c r="AE251" s="85" t="s">
        <v>1116</v>
      </c>
      <c r="AF251" s="79" t="b">
        <v>1</v>
      </c>
      <c r="AG251" s="79" t="s">
        <v>1129</v>
      </c>
      <c r="AH251" s="79"/>
      <c r="AI251" s="85" t="s">
        <v>1133</v>
      </c>
      <c r="AJ251" s="79" t="b">
        <v>0</v>
      </c>
      <c r="AK251" s="79">
        <v>0</v>
      </c>
      <c r="AL251" s="85" t="s">
        <v>1113</v>
      </c>
      <c r="AM251" s="79" t="s">
        <v>1136</v>
      </c>
      <c r="AN251" s="79" t="b">
        <v>0</v>
      </c>
      <c r="AO251" s="85" t="s">
        <v>1079</v>
      </c>
      <c r="AP251" s="79" t="s">
        <v>176</v>
      </c>
      <c r="AQ251" s="79">
        <v>0</v>
      </c>
      <c r="AR251" s="79">
        <v>0</v>
      </c>
      <c r="AS251" s="79"/>
      <c r="AT251" s="79"/>
      <c r="AU251" s="79"/>
      <c r="AV251" s="79"/>
      <c r="AW251" s="79"/>
      <c r="AX251" s="79"/>
      <c r="AY251" s="79"/>
      <c r="AZ251" s="79"/>
      <c r="BA251">
        <v>11</v>
      </c>
      <c r="BB251" s="78" t="str">
        <f>REPLACE(INDEX(GroupVertices[Group],MATCH(Edges[[#This Row],[Vertex 1]],GroupVertices[Vertex],0)),1,1,"")</f>
        <v>3</v>
      </c>
      <c r="BC251" s="78" t="str">
        <f>REPLACE(INDEX(GroupVertices[Group],MATCH(Edges[[#This Row],[Vertex 2]],GroupVertices[Vertex],0)),1,1,"")</f>
        <v>3</v>
      </c>
      <c r="BD251" s="48">
        <v>2</v>
      </c>
      <c r="BE251" s="49">
        <v>6.451612903225806</v>
      </c>
      <c r="BF251" s="48">
        <v>0</v>
      </c>
      <c r="BG251" s="49">
        <v>0</v>
      </c>
      <c r="BH251" s="48">
        <v>0</v>
      </c>
      <c r="BI251" s="49">
        <v>0</v>
      </c>
      <c r="BJ251" s="48">
        <v>29</v>
      </c>
      <c r="BK251" s="49">
        <v>93.54838709677419</v>
      </c>
      <c r="BL251" s="48">
        <v>31</v>
      </c>
    </row>
    <row r="252" spans="1:64" ht="15">
      <c r="A252" s="64" t="s">
        <v>234</v>
      </c>
      <c r="B252" s="64" t="s">
        <v>238</v>
      </c>
      <c r="C252" s="65" t="s">
        <v>2605</v>
      </c>
      <c r="D252" s="66">
        <v>10</v>
      </c>
      <c r="E252" s="67" t="s">
        <v>136</v>
      </c>
      <c r="F252" s="68">
        <v>12</v>
      </c>
      <c r="G252" s="65"/>
      <c r="H252" s="69"/>
      <c r="I252" s="70"/>
      <c r="J252" s="70"/>
      <c r="K252" s="34" t="s">
        <v>65</v>
      </c>
      <c r="L252" s="77">
        <v>252</v>
      </c>
      <c r="M252" s="77"/>
      <c r="N252" s="72"/>
      <c r="O252" s="79" t="s">
        <v>277</v>
      </c>
      <c r="P252" s="81">
        <v>43755.756064814814</v>
      </c>
      <c r="Q252" s="79" t="s">
        <v>406</v>
      </c>
      <c r="R252" s="79"/>
      <c r="S252" s="79"/>
      <c r="T252" s="79" t="s">
        <v>238</v>
      </c>
      <c r="U252" s="79"/>
      <c r="V252" s="82" t="s">
        <v>625</v>
      </c>
      <c r="W252" s="81">
        <v>43755.756064814814</v>
      </c>
      <c r="X252" s="82" t="s">
        <v>793</v>
      </c>
      <c r="Y252" s="79"/>
      <c r="Z252" s="79"/>
      <c r="AA252" s="85" t="s">
        <v>1025</v>
      </c>
      <c r="AB252" s="85" t="s">
        <v>1082</v>
      </c>
      <c r="AC252" s="79" t="b">
        <v>0</v>
      </c>
      <c r="AD252" s="79">
        <v>2</v>
      </c>
      <c r="AE252" s="85" t="s">
        <v>1116</v>
      </c>
      <c r="AF252" s="79" t="b">
        <v>0</v>
      </c>
      <c r="AG252" s="79" t="s">
        <v>1129</v>
      </c>
      <c r="AH252" s="79"/>
      <c r="AI252" s="85" t="s">
        <v>1113</v>
      </c>
      <c r="AJ252" s="79" t="b">
        <v>0</v>
      </c>
      <c r="AK252" s="79">
        <v>0</v>
      </c>
      <c r="AL252" s="85" t="s">
        <v>1113</v>
      </c>
      <c r="AM252" s="79" t="s">
        <v>1136</v>
      </c>
      <c r="AN252" s="79" t="b">
        <v>0</v>
      </c>
      <c r="AO252" s="85" t="s">
        <v>1082</v>
      </c>
      <c r="AP252" s="79" t="s">
        <v>176</v>
      </c>
      <c r="AQ252" s="79">
        <v>0</v>
      </c>
      <c r="AR252" s="79">
        <v>0</v>
      </c>
      <c r="AS252" s="79"/>
      <c r="AT252" s="79"/>
      <c r="AU252" s="79"/>
      <c r="AV252" s="79"/>
      <c r="AW252" s="79"/>
      <c r="AX252" s="79"/>
      <c r="AY252" s="79"/>
      <c r="AZ252" s="79"/>
      <c r="BA252">
        <v>11</v>
      </c>
      <c r="BB252" s="78" t="str">
        <f>REPLACE(INDEX(GroupVertices[Group],MATCH(Edges[[#This Row],[Vertex 1]],GroupVertices[Vertex],0)),1,1,"")</f>
        <v>3</v>
      </c>
      <c r="BC252" s="78" t="str">
        <f>REPLACE(INDEX(GroupVertices[Group],MATCH(Edges[[#This Row],[Vertex 2]],GroupVertices[Vertex],0)),1,1,"")</f>
        <v>3</v>
      </c>
      <c r="BD252" s="48">
        <v>3</v>
      </c>
      <c r="BE252" s="49">
        <v>8.108108108108109</v>
      </c>
      <c r="BF252" s="48">
        <v>0</v>
      </c>
      <c r="BG252" s="49">
        <v>0</v>
      </c>
      <c r="BH252" s="48">
        <v>0</v>
      </c>
      <c r="BI252" s="49">
        <v>0</v>
      </c>
      <c r="BJ252" s="48">
        <v>34</v>
      </c>
      <c r="BK252" s="49">
        <v>91.89189189189189</v>
      </c>
      <c r="BL252" s="48">
        <v>37</v>
      </c>
    </row>
    <row r="253" spans="1:64" ht="15">
      <c r="A253" s="64" t="s">
        <v>234</v>
      </c>
      <c r="B253" s="64" t="s">
        <v>238</v>
      </c>
      <c r="C253" s="65" t="s">
        <v>2605</v>
      </c>
      <c r="D253" s="66">
        <v>10</v>
      </c>
      <c r="E253" s="67" t="s">
        <v>136</v>
      </c>
      <c r="F253" s="68">
        <v>12</v>
      </c>
      <c r="G253" s="65"/>
      <c r="H253" s="69"/>
      <c r="I253" s="70"/>
      <c r="J253" s="70"/>
      <c r="K253" s="34" t="s">
        <v>65</v>
      </c>
      <c r="L253" s="77">
        <v>253</v>
      </c>
      <c r="M253" s="77"/>
      <c r="N253" s="72"/>
      <c r="O253" s="79" t="s">
        <v>277</v>
      </c>
      <c r="P253" s="81">
        <v>43755.757939814815</v>
      </c>
      <c r="Q253" s="79" t="s">
        <v>407</v>
      </c>
      <c r="R253" s="79"/>
      <c r="S253" s="79"/>
      <c r="T253" s="79" t="s">
        <v>543</v>
      </c>
      <c r="U253" s="79"/>
      <c r="V253" s="82" t="s">
        <v>625</v>
      </c>
      <c r="W253" s="81">
        <v>43755.757939814815</v>
      </c>
      <c r="X253" s="82" t="s">
        <v>794</v>
      </c>
      <c r="Y253" s="79"/>
      <c r="Z253" s="79"/>
      <c r="AA253" s="85" t="s">
        <v>1026</v>
      </c>
      <c r="AB253" s="85" t="s">
        <v>1025</v>
      </c>
      <c r="AC253" s="79" t="b">
        <v>0</v>
      </c>
      <c r="AD253" s="79">
        <v>2</v>
      </c>
      <c r="AE253" s="85" t="s">
        <v>1122</v>
      </c>
      <c r="AF253" s="79" t="b">
        <v>0</v>
      </c>
      <c r="AG253" s="79" t="s">
        <v>1129</v>
      </c>
      <c r="AH253" s="79"/>
      <c r="AI253" s="85" t="s">
        <v>1113</v>
      </c>
      <c r="AJ253" s="79" t="b">
        <v>0</v>
      </c>
      <c r="AK253" s="79">
        <v>0</v>
      </c>
      <c r="AL253" s="85" t="s">
        <v>1113</v>
      </c>
      <c r="AM253" s="79" t="s">
        <v>1136</v>
      </c>
      <c r="AN253" s="79" t="b">
        <v>0</v>
      </c>
      <c r="AO253" s="85" t="s">
        <v>1025</v>
      </c>
      <c r="AP253" s="79" t="s">
        <v>176</v>
      </c>
      <c r="AQ253" s="79">
        <v>0</v>
      </c>
      <c r="AR253" s="79">
        <v>0</v>
      </c>
      <c r="AS253" s="79"/>
      <c r="AT253" s="79"/>
      <c r="AU253" s="79"/>
      <c r="AV253" s="79"/>
      <c r="AW253" s="79"/>
      <c r="AX253" s="79"/>
      <c r="AY253" s="79"/>
      <c r="AZ253" s="79"/>
      <c r="BA253">
        <v>11</v>
      </c>
      <c r="BB253" s="78" t="str">
        <f>REPLACE(INDEX(GroupVertices[Group],MATCH(Edges[[#This Row],[Vertex 1]],GroupVertices[Vertex],0)),1,1,"")</f>
        <v>3</v>
      </c>
      <c r="BC253" s="78" t="str">
        <f>REPLACE(INDEX(GroupVertices[Group],MATCH(Edges[[#This Row],[Vertex 2]],GroupVertices[Vertex],0)),1,1,"")</f>
        <v>3</v>
      </c>
      <c r="BD253" s="48">
        <v>0</v>
      </c>
      <c r="BE253" s="49">
        <v>0</v>
      </c>
      <c r="BF253" s="48">
        <v>0</v>
      </c>
      <c r="BG253" s="49">
        <v>0</v>
      </c>
      <c r="BH253" s="48">
        <v>0</v>
      </c>
      <c r="BI253" s="49">
        <v>0</v>
      </c>
      <c r="BJ253" s="48">
        <v>37</v>
      </c>
      <c r="BK253" s="49">
        <v>100</v>
      </c>
      <c r="BL253" s="48">
        <v>37</v>
      </c>
    </row>
    <row r="254" spans="1:64" ht="15">
      <c r="A254" s="64" t="s">
        <v>234</v>
      </c>
      <c r="B254" s="64" t="s">
        <v>238</v>
      </c>
      <c r="C254" s="65" t="s">
        <v>2605</v>
      </c>
      <c r="D254" s="66">
        <v>10</v>
      </c>
      <c r="E254" s="67" t="s">
        <v>136</v>
      </c>
      <c r="F254" s="68">
        <v>12</v>
      </c>
      <c r="G254" s="65"/>
      <c r="H254" s="69"/>
      <c r="I254" s="70"/>
      <c r="J254" s="70"/>
      <c r="K254" s="34" t="s">
        <v>65</v>
      </c>
      <c r="L254" s="77">
        <v>254</v>
      </c>
      <c r="M254" s="77"/>
      <c r="N254" s="72"/>
      <c r="O254" s="79" t="s">
        <v>277</v>
      </c>
      <c r="P254" s="81">
        <v>43755.76016203704</v>
      </c>
      <c r="Q254" s="79" t="s">
        <v>408</v>
      </c>
      <c r="R254" s="79"/>
      <c r="S254" s="79"/>
      <c r="T254" s="79" t="s">
        <v>543</v>
      </c>
      <c r="U254" s="79"/>
      <c r="V254" s="82" t="s">
        <v>625</v>
      </c>
      <c r="W254" s="81">
        <v>43755.76016203704</v>
      </c>
      <c r="X254" s="82" t="s">
        <v>795</v>
      </c>
      <c r="Y254" s="79"/>
      <c r="Z254" s="79"/>
      <c r="AA254" s="85" t="s">
        <v>1027</v>
      </c>
      <c r="AB254" s="85" t="s">
        <v>1025</v>
      </c>
      <c r="AC254" s="79" t="b">
        <v>0</v>
      </c>
      <c r="AD254" s="79">
        <v>1</v>
      </c>
      <c r="AE254" s="85" t="s">
        <v>1122</v>
      </c>
      <c r="AF254" s="79" t="b">
        <v>0</v>
      </c>
      <c r="AG254" s="79" t="s">
        <v>1129</v>
      </c>
      <c r="AH254" s="79"/>
      <c r="AI254" s="85" t="s">
        <v>1113</v>
      </c>
      <c r="AJ254" s="79" t="b">
        <v>0</v>
      </c>
      <c r="AK254" s="79">
        <v>0</v>
      </c>
      <c r="AL254" s="85" t="s">
        <v>1113</v>
      </c>
      <c r="AM254" s="79" t="s">
        <v>1136</v>
      </c>
      <c r="AN254" s="79" t="b">
        <v>0</v>
      </c>
      <c r="AO254" s="85" t="s">
        <v>1025</v>
      </c>
      <c r="AP254" s="79" t="s">
        <v>176</v>
      </c>
      <c r="AQ254" s="79">
        <v>0</v>
      </c>
      <c r="AR254" s="79">
        <v>0</v>
      </c>
      <c r="AS254" s="79"/>
      <c r="AT254" s="79"/>
      <c r="AU254" s="79"/>
      <c r="AV254" s="79"/>
      <c r="AW254" s="79"/>
      <c r="AX254" s="79"/>
      <c r="AY254" s="79"/>
      <c r="AZ254" s="79"/>
      <c r="BA254">
        <v>11</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31</v>
      </c>
      <c r="BK254" s="49">
        <v>100</v>
      </c>
      <c r="BL254" s="48">
        <v>31</v>
      </c>
    </row>
    <row r="255" spans="1:64" ht="15">
      <c r="A255" s="64" t="s">
        <v>234</v>
      </c>
      <c r="B255" s="64" t="s">
        <v>238</v>
      </c>
      <c r="C255" s="65" t="s">
        <v>2605</v>
      </c>
      <c r="D255" s="66">
        <v>10</v>
      </c>
      <c r="E255" s="67" t="s">
        <v>136</v>
      </c>
      <c r="F255" s="68">
        <v>12</v>
      </c>
      <c r="G255" s="65"/>
      <c r="H255" s="69"/>
      <c r="I255" s="70"/>
      <c r="J255" s="70"/>
      <c r="K255" s="34" t="s">
        <v>65</v>
      </c>
      <c r="L255" s="77">
        <v>255</v>
      </c>
      <c r="M255" s="77"/>
      <c r="N255" s="72"/>
      <c r="O255" s="79" t="s">
        <v>277</v>
      </c>
      <c r="P255" s="81">
        <v>43755.762511574074</v>
      </c>
      <c r="Q255" s="79" t="s">
        <v>409</v>
      </c>
      <c r="R255" s="79"/>
      <c r="S255" s="79"/>
      <c r="T255" s="79" t="s">
        <v>238</v>
      </c>
      <c r="U255" s="79"/>
      <c r="V255" s="82" t="s">
        <v>625</v>
      </c>
      <c r="W255" s="81">
        <v>43755.762511574074</v>
      </c>
      <c r="X255" s="82" t="s">
        <v>796</v>
      </c>
      <c r="Y255" s="79"/>
      <c r="Z255" s="79"/>
      <c r="AA255" s="85" t="s">
        <v>1028</v>
      </c>
      <c r="AB255" s="85" t="s">
        <v>1084</v>
      </c>
      <c r="AC255" s="79" t="b">
        <v>0</v>
      </c>
      <c r="AD255" s="79">
        <v>2</v>
      </c>
      <c r="AE255" s="85" t="s">
        <v>1116</v>
      </c>
      <c r="AF255" s="79" t="b">
        <v>0</v>
      </c>
      <c r="AG255" s="79" t="s">
        <v>1129</v>
      </c>
      <c r="AH255" s="79"/>
      <c r="AI255" s="85" t="s">
        <v>1113</v>
      </c>
      <c r="AJ255" s="79" t="b">
        <v>0</v>
      </c>
      <c r="AK255" s="79">
        <v>0</v>
      </c>
      <c r="AL255" s="85" t="s">
        <v>1113</v>
      </c>
      <c r="AM255" s="79" t="s">
        <v>1136</v>
      </c>
      <c r="AN255" s="79" t="b">
        <v>0</v>
      </c>
      <c r="AO255" s="85" t="s">
        <v>1084</v>
      </c>
      <c r="AP255" s="79" t="s">
        <v>176</v>
      </c>
      <c r="AQ255" s="79">
        <v>0</v>
      </c>
      <c r="AR255" s="79">
        <v>0</v>
      </c>
      <c r="AS255" s="79"/>
      <c r="AT255" s="79"/>
      <c r="AU255" s="79"/>
      <c r="AV255" s="79"/>
      <c r="AW255" s="79"/>
      <c r="AX255" s="79"/>
      <c r="AY255" s="79"/>
      <c r="AZ255" s="79"/>
      <c r="BA255">
        <v>11</v>
      </c>
      <c r="BB255" s="78" t="str">
        <f>REPLACE(INDEX(GroupVertices[Group],MATCH(Edges[[#This Row],[Vertex 1]],GroupVertices[Vertex],0)),1,1,"")</f>
        <v>3</v>
      </c>
      <c r="BC255" s="78" t="str">
        <f>REPLACE(INDEX(GroupVertices[Group],MATCH(Edges[[#This Row],[Vertex 2]],GroupVertices[Vertex],0)),1,1,"")</f>
        <v>3</v>
      </c>
      <c r="BD255" s="48">
        <v>1</v>
      </c>
      <c r="BE255" s="49">
        <v>2.857142857142857</v>
      </c>
      <c r="BF255" s="48">
        <v>0</v>
      </c>
      <c r="BG255" s="49">
        <v>0</v>
      </c>
      <c r="BH255" s="48">
        <v>0</v>
      </c>
      <c r="BI255" s="49">
        <v>0</v>
      </c>
      <c r="BJ255" s="48">
        <v>34</v>
      </c>
      <c r="BK255" s="49">
        <v>97.14285714285714</v>
      </c>
      <c r="BL255" s="48">
        <v>35</v>
      </c>
    </row>
    <row r="256" spans="1:64" ht="15">
      <c r="A256" s="64" t="s">
        <v>234</v>
      </c>
      <c r="B256" s="64" t="s">
        <v>233</v>
      </c>
      <c r="C256" s="65" t="s">
        <v>2606</v>
      </c>
      <c r="D256" s="66">
        <v>5.8</v>
      </c>
      <c r="E256" s="67" t="s">
        <v>136</v>
      </c>
      <c r="F256" s="68">
        <v>25.8</v>
      </c>
      <c r="G256" s="65"/>
      <c r="H256" s="69"/>
      <c r="I256" s="70"/>
      <c r="J256" s="70"/>
      <c r="K256" s="34" t="s">
        <v>66</v>
      </c>
      <c r="L256" s="77">
        <v>256</v>
      </c>
      <c r="M256" s="77"/>
      <c r="N256" s="72"/>
      <c r="O256" s="79" t="s">
        <v>277</v>
      </c>
      <c r="P256" s="81">
        <v>43755.763761574075</v>
      </c>
      <c r="Q256" s="79" t="s">
        <v>410</v>
      </c>
      <c r="R256" s="79"/>
      <c r="S256" s="79"/>
      <c r="T256" s="79" t="s">
        <v>238</v>
      </c>
      <c r="U256" s="79"/>
      <c r="V256" s="82" t="s">
        <v>625</v>
      </c>
      <c r="W256" s="81">
        <v>43755.763761574075</v>
      </c>
      <c r="X256" s="82" t="s">
        <v>797</v>
      </c>
      <c r="Y256" s="79"/>
      <c r="Z256" s="79"/>
      <c r="AA256" s="85" t="s">
        <v>1029</v>
      </c>
      <c r="AB256" s="85" t="s">
        <v>1048</v>
      </c>
      <c r="AC256" s="79" t="b">
        <v>0</v>
      </c>
      <c r="AD256" s="79">
        <v>2</v>
      </c>
      <c r="AE256" s="85" t="s">
        <v>1127</v>
      </c>
      <c r="AF256" s="79" t="b">
        <v>0</v>
      </c>
      <c r="AG256" s="79" t="s">
        <v>1129</v>
      </c>
      <c r="AH256" s="79"/>
      <c r="AI256" s="85" t="s">
        <v>1113</v>
      </c>
      <c r="AJ256" s="79" t="b">
        <v>0</v>
      </c>
      <c r="AK256" s="79">
        <v>0</v>
      </c>
      <c r="AL256" s="85" t="s">
        <v>1113</v>
      </c>
      <c r="AM256" s="79" t="s">
        <v>1136</v>
      </c>
      <c r="AN256" s="79" t="b">
        <v>0</v>
      </c>
      <c r="AO256" s="85" t="s">
        <v>1048</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12</v>
      </c>
      <c r="BK256" s="49">
        <v>100</v>
      </c>
      <c r="BL256" s="48">
        <v>12</v>
      </c>
    </row>
    <row r="257" spans="1:64" ht="15">
      <c r="A257" s="64" t="s">
        <v>234</v>
      </c>
      <c r="B257" s="64" t="s">
        <v>233</v>
      </c>
      <c r="C257" s="65" t="s">
        <v>2606</v>
      </c>
      <c r="D257" s="66">
        <v>5.8</v>
      </c>
      <c r="E257" s="67" t="s">
        <v>136</v>
      </c>
      <c r="F257" s="68">
        <v>25.8</v>
      </c>
      <c r="G257" s="65"/>
      <c r="H257" s="69"/>
      <c r="I257" s="70"/>
      <c r="J257" s="70"/>
      <c r="K257" s="34" t="s">
        <v>66</v>
      </c>
      <c r="L257" s="77">
        <v>257</v>
      </c>
      <c r="M257" s="77"/>
      <c r="N257" s="72"/>
      <c r="O257" s="79" t="s">
        <v>277</v>
      </c>
      <c r="P257" s="81">
        <v>43755.767476851855</v>
      </c>
      <c r="Q257" s="79" t="s">
        <v>411</v>
      </c>
      <c r="R257" s="79"/>
      <c r="S257" s="79"/>
      <c r="T257" s="79" t="s">
        <v>543</v>
      </c>
      <c r="U257" s="79"/>
      <c r="V257" s="82" t="s">
        <v>625</v>
      </c>
      <c r="W257" s="81">
        <v>43755.767476851855</v>
      </c>
      <c r="X257" s="82" t="s">
        <v>798</v>
      </c>
      <c r="Y257" s="79"/>
      <c r="Z257" s="79"/>
      <c r="AA257" s="85" t="s">
        <v>1030</v>
      </c>
      <c r="AB257" s="85" t="s">
        <v>1049</v>
      </c>
      <c r="AC257" s="79" t="b">
        <v>0</v>
      </c>
      <c r="AD257" s="79">
        <v>2</v>
      </c>
      <c r="AE257" s="85" t="s">
        <v>1127</v>
      </c>
      <c r="AF257" s="79" t="b">
        <v>0</v>
      </c>
      <c r="AG257" s="79" t="s">
        <v>1129</v>
      </c>
      <c r="AH257" s="79"/>
      <c r="AI257" s="85" t="s">
        <v>1113</v>
      </c>
      <c r="AJ257" s="79" t="b">
        <v>0</v>
      </c>
      <c r="AK257" s="79">
        <v>0</v>
      </c>
      <c r="AL257" s="85" t="s">
        <v>1113</v>
      </c>
      <c r="AM257" s="79" t="s">
        <v>1136</v>
      </c>
      <c r="AN257" s="79" t="b">
        <v>0</v>
      </c>
      <c r="AO257" s="85" t="s">
        <v>1049</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3</v>
      </c>
      <c r="BC257" s="78" t="str">
        <f>REPLACE(INDEX(GroupVertices[Group],MATCH(Edges[[#This Row],[Vertex 2]],GroupVertices[Vertex],0)),1,1,"")</f>
        <v>3</v>
      </c>
      <c r="BD257" s="48">
        <v>4</v>
      </c>
      <c r="BE257" s="49">
        <v>12.903225806451612</v>
      </c>
      <c r="BF257" s="48">
        <v>0</v>
      </c>
      <c r="BG257" s="49">
        <v>0</v>
      </c>
      <c r="BH257" s="48">
        <v>0</v>
      </c>
      <c r="BI257" s="49">
        <v>0</v>
      </c>
      <c r="BJ257" s="48">
        <v>27</v>
      </c>
      <c r="BK257" s="49">
        <v>87.09677419354838</v>
      </c>
      <c r="BL257" s="48">
        <v>31</v>
      </c>
    </row>
    <row r="258" spans="1:64" ht="15">
      <c r="A258" s="64" t="s">
        <v>234</v>
      </c>
      <c r="B258" s="64" t="s">
        <v>238</v>
      </c>
      <c r="C258" s="65" t="s">
        <v>2605</v>
      </c>
      <c r="D258" s="66">
        <v>10</v>
      </c>
      <c r="E258" s="67" t="s">
        <v>136</v>
      </c>
      <c r="F258" s="68">
        <v>12</v>
      </c>
      <c r="G258" s="65"/>
      <c r="H258" s="69"/>
      <c r="I258" s="70"/>
      <c r="J258" s="70"/>
      <c r="K258" s="34" t="s">
        <v>65</v>
      </c>
      <c r="L258" s="77">
        <v>258</v>
      </c>
      <c r="M258" s="77"/>
      <c r="N258" s="72"/>
      <c r="O258" s="79" t="s">
        <v>277</v>
      </c>
      <c r="P258" s="81">
        <v>43755.76966435185</v>
      </c>
      <c r="Q258" s="79" t="s">
        <v>412</v>
      </c>
      <c r="R258" s="79"/>
      <c r="S258" s="79"/>
      <c r="T258" s="79" t="s">
        <v>543</v>
      </c>
      <c r="U258" s="79"/>
      <c r="V258" s="82" t="s">
        <v>625</v>
      </c>
      <c r="W258" s="81">
        <v>43755.76966435185</v>
      </c>
      <c r="X258" s="82" t="s">
        <v>799</v>
      </c>
      <c r="Y258" s="79"/>
      <c r="Z258" s="79"/>
      <c r="AA258" s="85" t="s">
        <v>1031</v>
      </c>
      <c r="AB258" s="85" t="s">
        <v>1086</v>
      </c>
      <c r="AC258" s="79" t="b">
        <v>0</v>
      </c>
      <c r="AD258" s="79">
        <v>2</v>
      </c>
      <c r="AE258" s="85" t="s">
        <v>1116</v>
      </c>
      <c r="AF258" s="79" t="b">
        <v>0</v>
      </c>
      <c r="AG258" s="79" t="s">
        <v>1129</v>
      </c>
      <c r="AH258" s="79"/>
      <c r="AI258" s="85" t="s">
        <v>1113</v>
      </c>
      <c r="AJ258" s="79" t="b">
        <v>0</v>
      </c>
      <c r="AK258" s="79">
        <v>0</v>
      </c>
      <c r="AL258" s="85" t="s">
        <v>1113</v>
      </c>
      <c r="AM258" s="79" t="s">
        <v>1136</v>
      </c>
      <c r="AN258" s="79" t="b">
        <v>0</v>
      </c>
      <c r="AO258" s="85" t="s">
        <v>1086</v>
      </c>
      <c r="AP258" s="79" t="s">
        <v>176</v>
      </c>
      <c r="AQ258" s="79">
        <v>0</v>
      </c>
      <c r="AR258" s="79">
        <v>0</v>
      </c>
      <c r="AS258" s="79"/>
      <c r="AT258" s="79"/>
      <c r="AU258" s="79"/>
      <c r="AV258" s="79"/>
      <c r="AW258" s="79"/>
      <c r="AX258" s="79"/>
      <c r="AY258" s="79"/>
      <c r="AZ258" s="79"/>
      <c r="BA258">
        <v>11</v>
      </c>
      <c r="BB258" s="78" t="str">
        <f>REPLACE(INDEX(GroupVertices[Group],MATCH(Edges[[#This Row],[Vertex 1]],GroupVertices[Vertex],0)),1,1,"")</f>
        <v>3</v>
      </c>
      <c r="BC258" s="78" t="str">
        <f>REPLACE(INDEX(GroupVertices[Group],MATCH(Edges[[#This Row],[Vertex 2]],GroupVertices[Vertex],0)),1,1,"")</f>
        <v>3</v>
      </c>
      <c r="BD258" s="48">
        <v>4</v>
      </c>
      <c r="BE258" s="49">
        <v>10.256410256410257</v>
      </c>
      <c r="BF258" s="48">
        <v>0</v>
      </c>
      <c r="BG258" s="49">
        <v>0</v>
      </c>
      <c r="BH258" s="48">
        <v>0</v>
      </c>
      <c r="BI258" s="49">
        <v>0</v>
      </c>
      <c r="BJ258" s="48">
        <v>35</v>
      </c>
      <c r="BK258" s="49">
        <v>89.74358974358974</v>
      </c>
      <c r="BL258" s="48">
        <v>39</v>
      </c>
    </row>
    <row r="259" spans="1:64" ht="15">
      <c r="A259" s="64" t="s">
        <v>234</v>
      </c>
      <c r="B259" s="64" t="s">
        <v>233</v>
      </c>
      <c r="C259" s="65" t="s">
        <v>2606</v>
      </c>
      <c r="D259" s="66">
        <v>5.8</v>
      </c>
      <c r="E259" s="67" t="s">
        <v>136</v>
      </c>
      <c r="F259" s="68">
        <v>25.8</v>
      </c>
      <c r="G259" s="65"/>
      <c r="H259" s="69"/>
      <c r="I259" s="70"/>
      <c r="J259" s="70"/>
      <c r="K259" s="34" t="s">
        <v>66</v>
      </c>
      <c r="L259" s="77">
        <v>259</v>
      </c>
      <c r="M259" s="77"/>
      <c r="N259" s="72"/>
      <c r="O259" s="79" t="s">
        <v>277</v>
      </c>
      <c r="P259" s="81">
        <v>43755.77086805556</v>
      </c>
      <c r="Q259" s="79" t="s">
        <v>413</v>
      </c>
      <c r="R259" s="82" t="s">
        <v>495</v>
      </c>
      <c r="S259" s="79" t="s">
        <v>501</v>
      </c>
      <c r="T259" s="79" t="s">
        <v>238</v>
      </c>
      <c r="U259" s="79"/>
      <c r="V259" s="82" t="s">
        <v>625</v>
      </c>
      <c r="W259" s="81">
        <v>43755.77086805556</v>
      </c>
      <c r="X259" s="82" t="s">
        <v>800</v>
      </c>
      <c r="Y259" s="79"/>
      <c r="Z259" s="79"/>
      <c r="AA259" s="85" t="s">
        <v>1032</v>
      </c>
      <c r="AB259" s="85" t="s">
        <v>1050</v>
      </c>
      <c r="AC259" s="79" t="b">
        <v>0</v>
      </c>
      <c r="AD259" s="79">
        <v>2</v>
      </c>
      <c r="AE259" s="85" t="s">
        <v>1127</v>
      </c>
      <c r="AF259" s="79" t="b">
        <v>1</v>
      </c>
      <c r="AG259" s="79" t="s">
        <v>1129</v>
      </c>
      <c r="AH259" s="79"/>
      <c r="AI259" s="85" t="s">
        <v>1031</v>
      </c>
      <c r="AJ259" s="79" t="b">
        <v>0</v>
      </c>
      <c r="AK259" s="79">
        <v>0</v>
      </c>
      <c r="AL259" s="85" t="s">
        <v>1113</v>
      </c>
      <c r="AM259" s="79" t="s">
        <v>1136</v>
      </c>
      <c r="AN259" s="79" t="b">
        <v>0</v>
      </c>
      <c r="AO259" s="85" t="s">
        <v>1050</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3</v>
      </c>
      <c r="BC259" s="78" t="str">
        <f>REPLACE(INDEX(GroupVertices[Group],MATCH(Edges[[#This Row],[Vertex 2]],GroupVertices[Vertex],0)),1,1,"")</f>
        <v>3</v>
      </c>
      <c r="BD259" s="48">
        <v>1</v>
      </c>
      <c r="BE259" s="49">
        <v>5.555555555555555</v>
      </c>
      <c r="BF259" s="48">
        <v>0</v>
      </c>
      <c r="BG259" s="49">
        <v>0</v>
      </c>
      <c r="BH259" s="48">
        <v>0</v>
      </c>
      <c r="BI259" s="49">
        <v>0</v>
      </c>
      <c r="BJ259" s="48">
        <v>17</v>
      </c>
      <c r="BK259" s="49">
        <v>94.44444444444444</v>
      </c>
      <c r="BL259" s="48">
        <v>18</v>
      </c>
    </row>
    <row r="260" spans="1:64" ht="15">
      <c r="A260" s="64" t="s">
        <v>234</v>
      </c>
      <c r="B260" s="64" t="s">
        <v>238</v>
      </c>
      <c r="C260" s="65" t="s">
        <v>2605</v>
      </c>
      <c r="D260" s="66">
        <v>10</v>
      </c>
      <c r="E260" s="67" t="s">
        <v>136</v>
      </c>
      <c r="F260" s="68">
        <v>12</v>
      </c>
      <c r="G260" s="65"/>
      <c r="H260" s="69"/>
      <c r="I260" s="70"/>
      <c r="J260" s="70"/>
      <c r="K260" s="34" t="s">
        <v>65</v>
      </c>
      <c r="L260" s="77">
        <v>260</v>
      </c>
      <c r="M260" s="77"/>
      <c r="N260" s="72"/>
      <c r="O260" s="79" t="s">
        <v>277</v>
      </c>
      <c r="P260" s="81">
        <v>43755.773564814815</v>
      </c>
      <c r="Q260" s="79" t="s">
        <v>414</v>
      </c>
      <c r="R260" s="79"/>
      <c r="S260" s="79"/>
      <c r="T260" s="79" t="s">
        <v>238</v>
      </c>
      <c r="U260" s="79"/>
      <c r="V260" s="82" t="s">
        <v>625</v>
      </c>
      <c r="W260" s="81">
        <v>43755.773564814815</v>
      </c>
      <c r="X260" s="82" t="s">
        <v>801</v>
      </c>
      <c r="Y260" s="79"/>
      <c r="Z260" s="79"/>
      <c r="AA260" s="85" t="s">
        <v>1033</v>
      </c>
      <c r="AB260" s="85" t="s">
        <v>1088</v>
      </c>
      <c r="AC260" s="79" t="b">
        <v>0</v>
      </c>
      <c r="AD260" s="79">
        <v>2</v>
      </c>
      <c r="AE260" s="85" t="s">
        <v>1116</v>
      </c>
      <c r="AF260" s="79" t="b">
        <v>0</v>
      </c>
      <c r="AG260" s="79" t="s">
        <v>1129</v>
      </c>
      <c r="AH260" s="79"/>
      <c r="AI260" s="85" t="s">
        <v>1113</v>
      </c>
      <c r="AJ260" s="79" t="b">
        <v>0</v>
      </c>
      <c r="AK260" s="79">
        <v>0</v>
      </c>
      <c r="AL260" s="85" t="s">
        <v>1113</v>
      </c>
      <c r="AM260" s="79" t="s">
        <v>1136</v>
      </c>
      <c r="AN260" s="79" t="b">
        <v>0</v>
      </c>
      <c r="AO260" s="85" t="s">
        <v>1088</v>
      </c>
      <c r="AP260" s="79" t="s">
        <v>176</v>
      </c>
      <c r="AQ260" s="79">
        <v>0</v>
      </c>
      <c r="AR260" s="79">
        <v>0</v>
      </c>
      <c r="AS260" s="79"/>
      <c r="AT260" s="79"/>
      <c r="AU260" s="79"/>
      <c r="AV260" s="79"/>
      <c r="AW260" s="79"/>
      <c r="AX260" s="79"/>
      <c r="AY260" s="79"/>
      <c r="AZ260" s="79"/>
      <c r="BA260">
        <v>11</v>
      </c>
      <c r="BB260" s="78" t="str">
        <f>REPLACE(INDEX(GroupVertices[Group],MATCH(Edges[[#This Row],[Vertex 1]],GroupVertices[Vertex],0)),1,1,"")</f>
        <v>3</v>
      </c>
      <c r="BC260" s="78" t="str">
        <f>REPLACE(INDEX(GroupVertices[Group],MATCH(Edges[[#This Row],[Vertex 2]],GroupVertices[Vertex],0)),1,1,"")</f>
        <v>3</v>
      </c>
      <c r="BD260" s="48">
        <v>3</v>
      </c>
      <c r="BE260" s="49">
        <v>9.090909090909092</v>
      </c>
      <c r="BF260" s="48">
        <v>1</v>
      </c>
      <c r="BG260" s="49">
        <v>3.0303030303030303</v>
      </c>
      <c r="BH260" s="48">
        <v>0</v>
      </c>
      <c r="BI260" s="49">
        <v>0</v>
      </c>
      <c r="BJ260" s="48">
        <v>29</v>
      </c>
      <c r="BK260" s="49">
        <v>87.87878787878788</v>
      </c>
      <c r="BL260" s="48">
        <v>33</v>
      </c>
    </row>
    <row r="261" spans="1:64" ht="15">
      <c r="A261" s="64" t="s">
        <v>234</v>
      </c>
      <c r="B261" s="64" t="s">
        <v>238</v>
      </c>
      <c r="C261" s="65" t="s">
        <v>2605</v>
      </c>
      <c r="D261" s="66">
        <v>10</v>
      </c>
      <c r="E261" s="67" t="s">
        <v>136</v>
      </c>
      <c r="F261" s="68">
        <v>12</v>
      </c>
      <c r="G261" s="65"/>
      <c r="H261" s="69"/>
      <c r="I261" s="70"/>
      <c r="J261" s="70"/>
      <c r="K261" s="34" t="s">
        <v>65</v>
      </c>
      <c r="L261" s="77">
        <v>261</v>
      </c>
      <c r="M261" s="77"/>
      <c r="N261" s="72"/>
      <c r="O261" s="79" t="s">
        <v>277</v>
      </c>
      <c r="P261" s="81">
        <v>43755.77736111111</v>
      </c>
      <c r="Q261" s="79" t="s">
        <v>415</v>
      </c>
      <c r="R261" s="79"/>
      <c r="S261" s="79"/>
      <c r="T261" s="79" t="s">
        <v>238</v>
      </c>
      <c r="U261" s="79"/>
      <c r="V261" s="82" t="s">
        <v>625</v>
      </c>
      <c r="W261" s="81">
        <v>43755.77736111111</v>
      </c>
      <c r="X261" s="82" t="s">
        <v>802</v>
      </c>
      <c r="Y261" s="79"/>
      <c r="Z261" s="79"/>
      <c r="AA261" s="85" t="s">
        <v>1034</v>
      </c>
      <c r="AB261" s="85" t="s">
        <v>1033</v>
      </c>
      <c r="AC261" s="79" t="b">
        <v>0</v>
      </c>
      <c r="AD261" s="79">
        <v>3</v>
      </c>
      <c r="AE261" s="85" t="s">
        <v>1122</v>
      </c>
      <c r="AF261" s="79" t="b">
        <v>0</v>
      </c>
      <c r="AG261" s="79" t="s">
        <v>1129</v>
      </c>
      <c r="AH261" s="79"/>
      <c r="AI261" s="85" t="s">
        <v>1113</v>
      </c>
      <c r="AJ261" s="79" t="b">
        <v>0</v>
      </c>
      <c r="AK261" s="79">
        <v>0</v>
      </c>
      <c r="AL261" s="85" t="s">
        <v>1113</v>
      </c>
      <c r="AM261" s="79" t="s">
        <v>1136</v>
      </c>
      <c r="AN261" s="79" t="b">
        <v>0</v>
      </c>
      <c r="AO261" s="85" t="s">
        <v>1033</v>
      </c>
      <c r="AP261" s="79" t="s">
        <v>176</v>
      </c>
      <c r="AQ261" s="79">
        <v>0</v>
      </c>
      <c r="AR261" s="79">
        <v>0</v>
      </c>
      <c r="AS261" s="79"/>
      <c r="AT261" s="79"/>
      <c r="AU261" s="79"/>
      <c r="AV261" s="79"/>
      <c r="AW261" s="79"/>
      <c r="AX261" s="79"/>
      <c r="AY261" s="79"/>
      <c r="AZ261" s="79"/>
      <c r="BA261">
        <v>11</v>
      </c>
      <c r="BB261" s="78" t="str">
        <f>REPLACE(INDEX(GroupVertices[Group],MATCH(Edges[[#This Row],[Vertex 1]],GroupVertices[Vertex],0)),1,1,"")</f>
        <v>3</v>
      </c>
      <c r="BC261" s="78" t="str">
        <f>REPLACE(INDEX(GroupVertices[Group],MATCH(Edges[[#This Row],[Vertex 2]],GroupVertices[Vertex],0)),1,1,"")</f>
        <v>3</v>
      </c>
      <c r="BD261" s="48">
        <v>1</v>
      </c>
      <c r="BE261" s="49">
        <v>2.6315789473684212</v>
      </c>
      <c r="BF261" s="48">
        <v>0</v>
      </c>
      <c r="BG261" s="49">
        <v>0</v>
      </c>
      <c r="BH261" s="48">
        <v>0</v>
      </c>
      <c r="BI261" s="49">
        <v>0</v>
      </c>
      <c r="BJ261" s="48">
        <v>37</v>
      </c>
      <c r="BK261" s="49">
        <v>97.36842105263158</v>
      </c>
      <c r="BL261" s="48">
        <v>38</v>
      </c>
    </row>
    <row r="262" spans="1:64" ht="15">
      <c r="A262" s="64" t="s">
        <v>234</v>
      </c>
      <c r="B262" s="64" t="s">
        <v>238</v>
      </c>
      <c r="C262" s="65" t="s">
        <v>2600</v>
      </c>
      <c r="D262" s="66">
        <v>4.4</v>
      </c>
      <c r="E262" s="67" t="s">
        <v>136</v>
      </c>
      <c r="F262" s="68">
        <v>30.4</v>
      </c>
      <c r="G262" s="65"/>
      <c r="H262" s="69"/>
      <c r="I262" s="70"/>
      <c r="J262" s="70"/>
      <c r="K262" s="34" t="s">
        <v>65</v>
      </c>
      <c r="L262" s="77">
        <v>262</v>
      </c>
      <c r="M262" s="77"/>
      <c r="N262" s="72"/>
      <c r="O262" s="79" t="s">
        <v>276</v>
      </c>
      <c r="P262" s="81">
        <v>43755.77826388889</v>
      </c>
      <c r="Q262" s="79" t="s">
        <v>416</v>
      </c>
      <c r="R262" s="79"/>
      <c r="S262" s="79"/>
      <c r="T262" s="79" t="s">
        <v>238</v>
      </c>
      <c r="U262" s="79"/>
      <c r="V262" s="82" t="s">
        <v>625</v>
      </c>
      <c r="W262" s="81">
        <v>43755.77826388889</v>
      </c>
      <c r="X262" s="82" t="s">
        <v>803</v>
      </c>
      <c r="Y262" s="79"/>
      <c r="Z262" s="79"/>
      <c r="AA262" s="85" t="s">
        <v>1035</v>
      </c>
      <c r="AB262" s="85" t="s">
        <v>1112</v>
      </c>
      <c r="AC262" s="79" t="b">
        <v>0</v>
      </c>
      <c r="AD262" s="79">
        <v>0</v>
      </c>
      <c r="AE262" s="85" t="s">
        <v>1127</v>
      </c>
      <c r="AF262" s="79" t="b">
        <v>0</v>
      </c>
      <c r="AG262" s="79" t="s">
        <v>1130</v>
      </c>
      <c r="AH262" s="79"/>
      <c r="AI262" s="85" t="s">
        <v>1113</v>
      </c>
      <c r="AJ262" s="79" t="b">
        <v>0</v>
      </c>
      <c r="AK262" s="79">
        <v>0</v>
      </c>
      <c r="AL262" s="85" t="s">
        <v>1113</v>
      </c>
      <c r="AM262" s="79" t="s">
        <v>1136</v>
      </c>
      <c r="AN262" s="79" t="b">
        <v>0</v>
      </c>
      <c r="AO262" s="85" t="s">
        <v>1112</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234</v>
      </c>
      <c r="B263" s="64" t="s">
        <v>233</v>
      </c>
      <c r="C263" s="65" t="s">
        <v>2606</v>
      </c>
      <c r="D263" s="66">
        <v>5.8</v>
      </c>
      <c r="E263" s="67" t="s">
        <v>136</v>
      </c>
      <c r="F263" s="68">
        <v>25.8</v>
      </c>
      <c r="G263" s="65"/>
      <c r="H263" s="69"/>
      <c r="I263" s="70"/>
      <c r="J263" s="70"/>
      <c r="K263" s="34" t="s">
        <v>66</v>
      </c>
      <c r="L263" s="77">
        <v>263</v>
      </c>
      <c r="M263" s="77"/>
      <c r="N263" s="72"/>
      <c r="O263" s="79" t="s">
        <v>277</v>
      </c>
      <c r="P263" s="81">
        <v>43755.77826388889</v>
      </c>
      <c r="Q263" s="79" t="s">
        <v>416</v>
      </c>
      <c r="R263" s="79"/>
      <c r="S263" s="79"/>
      <c r="T263" s="79" t="s">
        <v>238</v>
      </c>
      <c r="U263" s="79"/>
      <c r="V263" s="82" t="s">
        <v>625</v>
      </c>
      <c r="W263" s="81">
        <v>43755.77826388889</v>
      </c>
      <c r="X263" s="82" t="s">
        <v>803</v>
      </c>
      <c r="Y263" s="79"/>
      <c r="Z263" s="79"/>
      <c r="AA263" s="85" t="s">
        <v>1035</v>
      </c>
      <c r="AB263" s="85" t="s">
        <v>1112</v>
      </c>
      <c r="AC263" s="79" t="b">
        <v>0</v>
      </c>
      <c r="AD263" s="79">
        <v>0</v>
      </c>
      <c r="AE263" s="85" t="s">
        <v>1127</v>
      </c>
      <c r="AF263" s="79" t="b">
        <v>0</v>
      </c>
      <c r="AG263" s="79" t="s">
        <v>1130</v>
      </c>
      <c r="AH263" s="79"/>
      <c r="AI263" s="85" t="s">
        <v>1113</v>
      </c>
      <c r="AJ263" s="79" t="b">
        <v>0</v>
      </c>
      <c r="AK263" s="79">
        <v>0</v>
      </c>
      <c r="AL263" s="85" t="s">
        <v>1113</v>
      </c>
      <c r="AM263" s="79" t="s">
        <v>1136</v>
      </c>
      <c r="AN263" s="79" t="b">
        <v>0</v>
      </c>
      <c r="AO263" s="85" t="s">
        <v>1112</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5</v>
      </c>
      <c r="BK263" s="49">
        <v>100</v>
      </c>
      <c r="BL263" s="48">
        <v>5</v>
      </c>
    </row>
    <row r="264" spans="1:64" ht="15">
      <c r="A264" s="64" t="s">
        <v>234</v>
      </c>
      <c r="B264" s="64" t="s">
        <v>238</v>
      </c>
      <c r="C264" s="65" t="s">
        <v>2605</v>
      </c>
      <c r="D264" s="66">
        <v>10</v>
      </c>
      <c r="E264" s="67" t="s">
        <v>136</v>
      </c>
      <c r="F264" s="68">
        <v>12</v>
      </c>
      <c r="G264" s="65"/>
      <c r="H264" s="69"/>
      <c r="I264" s="70"/>
      <c r="J264" s="70"/>
      <c r="K264" s="34" t="s">
        <v>65</v>
      </c>
      <c r="L264" s="77">
        <v>264</v>
      </c>
      <c r="M264" s="77"/>
      <c r="N264" s="72"/>
      <c r="O264" s="79" t="s">
        <v>277</v>
      </c>
      <c r="P264" s="81">
        <v>43755.78141203704</v>
      </c>
      <c r="Q264" s="79" t="s">
        <v>417</v>
      </c>
      <c r="R264" s="79"/>
      <c r="S264" s="79"/>
      <c r="T264" s="79" t="s">
        <v>555</v>
      </c>
      <c r="U264" s="79"/>
      <c r="V264" s="82" t="s">
        <v>625</v>
      </c>
      <c r="W264" s="81">
        <v>43755.78141203704</v>
      </c>
      <c r="X264" s="82" t="s">
        <v>804</v>
      </c>
      <c r="Y264" s="79"/>
      <c r="Z264" s="79"/>
      <c r="AA264" s="85" t="s">
        <v>1036</v>
      </c>
      <c r="AB264" s="85" t="s">
        <v>1090</v>
      </c>
      <c r="AC264" s="79" t="b">
        <v>0</v>
      </c>
      <c r="AD264" s="79">
        <v>1</v>
      </c>
      <c r="AE264" s="85" t="s">
        <v>1116</v>
      </c>
      <c r="AF264" s="79" t="b">
        <v>0</v>
      </c>
      <c r="AG264" s="79" t="s">
        <v>1129</v>
      </c>
      <c r="AH264" s="79"/>
      <c r="AI264" s="85" t="s">
        <v>1113</v>
      </c>
      <c r="AJ264" s="79" t="b">
        <v>0</v>
      </c>
      <c r="AK264" s="79">
        <v>0</v>
      </c>
      <c r="AL264" s="85" t="s">
        <v>1113</v>
      </c>
      <c r="AM264" s="79" t="s">
        <v>1136</v>
      </c>
      <c r="AN264" s="79" t="b">
        <v>0</v>
      </c>
      <c r="AO264" s="85" t="s">
        <v>1090</v>
      </c>
      <c r="AP264" s="79" t="s">
        <v>176</v>
      </c>
      <c r="AQ264" s="79">
        <v>0</v>
      </c>
      <c r="AR264" s="79">
        <v>0</v>
      </c>
      <c r="AS264" s="79"/>
      <c r="AT264" s="79"/>
      <c r="AU264" s="79"/>
      <c r="AV264" s="79"/>
      <c r="AW264" s="79"/>
      <c r="AX264" s="79"/>
      <c r="AY264" s="79"/>
      <c r="AZ264" s="79"/>
      <c r="BA264">
        <v>11</v>
      </c>
      <c r="BB264" s="78" t="str">
        <f>REPLACE(INDEX(GroupVertices[Group],MATCH(Edges[[#This Row],[Vertex 1]],GroupVertices[Vertex],0)),1,1,"")</f>
        <v>3</v>
      </c>
      <c r="BC264" s="78" t="str">
        <f>REPLACE(INDEX(GroupVertices[Group],MATCH(Edges[[#This Row],[Vertex 2]],GroupVertices[Vertex],0)),1,1,"")</f>
        <v>3</v>
      </c>
      <c r="BD264" s="48">
        <v>1</v>
      </c>
      <c r="BE264" s="49">
        <v>2.7027027027027026</v>
      </c>
      <c r="BF264" s="48">
        <v>0</v>
      </c>
      <c r="BG264" s="49">
        <v>0</v>
      </c>
      <c r="BH264" s="48">
        <v>0</v>
      </c>
      <c r="BI264" s="49">
        <v>0</v>
      </c>
      <c r="BJ264" s="48">
        <v>36</v>
      </c>
      <c r="BK264" s="49">
        <v>97.29729729729729</v>
      </c>
      <c r="BL264" s="48">
        <v>37</v>
      </c>
    </row>
    <row r="265" spans="1:64" ht="15">
      <c r="A265" s="64" t="s">
        <v>234</v>
      </c>
      <c r="B265" s="64" t="s">
        <v>238</v>
      </c>
      <c r="C265" s="65" t="s">
        <v>2605</v>
      </c>
      <c r="D265" s="66">
        <v>10</v>
      </c>
      <c r="E265" s="67" t="s">
        <v>136</v>
      </c>
      <c r="F265" s="68">
        <v>12</v>
      </c>
      <c r="G265" s="65"/>
      <c r="H265" s="69"/>
      <c r="I265" s="70"/>
      <c r="J265" s="70"/>
      <c r="K265" s="34" t="s">
        <v>65</v>
      </c>
      <c r="L265" s="77">
        <v>265</v>
      </c>
      <c r="M265" s="77"/>
      <c r="N265" s="72"/>
      <c r="O265" s="79" t="s">
        <v>277</v>
      </c>
      <c r="P265" s="81">
        <v>43755.790555555555</v>
      </c>
      <c r="Q265" s="79" t="s">
        <v>418</v>
      </c>
      <c r="R265" s="79"/>
      <c r="S265" s="79"/>
      <c r="T265" s="79" t="s">
        <v>238</v>
      </c>
      <c r="U265" s="79"/>
      <c r="V265" s="82" t="s">
        <v>625</v>
      </c>
      <c r="W265" s="81">
        <v>43755.790555555555</v>
      </c>
      <c r="X265" s="82" t="s">
        <v>805</v>
      </c>
      <c r="Y265" s="79"/>
      <c r="Z265" s="79"/>
      <c r="AA265" s="85" t="s">
        <v>1037</v>
      </c>
      <c r="AB265" s="85" t="s">
        <v>1092</v>
      </c>
      <c r="AC265" s="79" t="b">
        <v>0</v>
      </c>
      <c r="AD265" s="79">
        <v>2</v>
      </c>
      <c r="AE265" s="85" t="s">
        <v>1116</v>
      </c>
      <c r="AF265" s="79" t="b">
        <v>0</v>
      </c>
      <c r="AG265" s="79" t="s">
        <v>1129</v>
      </c>
      <c r="AH265" s="79"/>
      <c r="AI265" s="85" t="s">
        <v>1113</v>
      </c>
      <c r="AJ265" s="79" t="b">
        <v>0</v>
      </c>
      <c r="AK265" s="79">
        <v>0</v>
      </c>
      <c r="AL265" s="85" t="s">
        <v>1113</v>
      </c>
      <c r="AM265" s="79" t="s">
        <v>1136</v>
      </c>
      <c r="AN265" s="79" t="b">
        <v>0</v>
      </c>
      <c r="AO265" s="85" t="s">
        <v>1092</v>
      </c>
      <c r="AP265" s="79" t="s">
        <v>176</v>
      </c>
      <c r="AQ265" s="79">
        <v>0</v>
      </c>
      <c r="AR265" s="79">
        <v>0</v>
      </c>
      <c r="AS265" s="79"/>
      <c r="AT265" s="79"/>
      <c r="AU265" s="79"/>
      <c r="AV265" s="79"/>
      <c r="AW265" s="79"/>
      <c r="AX265" s="79"/>
      <c r="AY265" s="79"/>
      <c r="AZ265" s="79"/>
      <c r="BA265">
        <v>11</v>
      </c>
      <c r="BB265" s="78" t="str">
        <f>REPLACE(INDEX(GroupVertices[Group],MATCH(Edges[[#This Row],[Vertex 1]],GroupVertices[Vertex],0)),1,1,"")</f>
        <v>3</v>
      </c>
      <c r="BC265" s="78" t="str">
        <f>REPLACE(INDEX(GroupVertices[Group],MATCH(Edges[[#This Row],[Vertex 2]],GroupVertices[Vertex],0)),1,1,"")</f>
        <v>3</v>
      </c>
      <c r="BD265" s="48">
        <v>6</v>
      </c>
      <c r="BE265" s="49">
        <v>12</v>
      </c>
      <c r="BF265" s="48">
        <v>1</v>
      </c>
      <c r="BG265" s="49">
        <v>2</v>
      </c>
      <c r="BH265" s="48">
        <v>0</v>
      </c>
      <c r="BI265" s="49">
        <v>0</v>
      </c>
      <c r="BJ265" s="48">
        <v>43</v>
      </c>
      <c r="BK265" s="49">
        <v>86</v>
      </c>
      <c r="BL265" s="48">
        <v>50</v>
      </c>
    </row>
    <row r="266" spans="1:64" ht="15">
      <c r="A266" s="64" t="s">
        <v>234</v>
      </c>
      <c r="B266" s="64" t="s">
        <v>238</v>
      </c>
      <c r="C266" s="65" t="s">
        <v>2605</v>
      </c>
      <c r="D266" s="66">
        <v>10</v>
      </c>
      <c r="E266" s="67" t="s">
        <v>136</v>
      </c>
      <c r="F266" s="68">
        <v>12</v>
      </c>
      <c r="G266" s="65"/>
      <c r="H266" s="69"/>
      <c r="I266" s="70"/>
      <c r="J266" s="70"/>
      <c r="K266" s="34" t="s">
        <v>65</v>
      </c>
      <c r="L266" s="77">
        <v>266</v>
      </c>
      <c r="M266" s="77"/>
      <c r="N266" s="72"/>
      <c r="O266" s="79" t="s">
        <v>277</v>
      </c>
      <c r="P266" s="81">
        <v>43755.791909722226</v>
      </c>
      <c r="Q266" s="79" t="s">
        <v>419</v>
      </c>
      <c r="R266" s="79"/>
      <c r="S266" s="79"/>
      <c r="T266" s="79" t="s">
        <v>238</v>
      </c>
      <c r="U266" s="79"/>
      <c r="V266" s="82" t="s">
        <v>625</v>
      </c>
      <c r="W266" s="81">
        <v>43755.791909722226</v>
      </c>
      <c r="X266" s="82" t="s">
        <v>806</v>
      </c>
      <c r="Y266" s="79"/>
      <c r="Z266" s="79"/>
      <c r="AA266" s="85" t="s">
        <v>1038</v>
      </c>
      <c r="AB266" s="85" t="s">
        <v>1093</v>
      </c>
      <c r="AC266" s="79" t="b">
        <v>0</v>
      </c>
      <c r="AD266" s="79">
        <v>2</v>
      </c>
      <c r="AE266" s="85" t="s">
        <v>1116</v>
      </c>
      <c r="AF266" s="79" t="b">
        <v>0</v>
      </c>
      <c r="AG266" s="79" t="s">
        <v>1129</v>
      </c>
      <c r="AH266" s="79"/>
      <c r="AI266" s="85" t="s">
        <v>1113</v>
      </c>
      <c r="AJ266" s="79" t="b">
        <v>0</v>
      </c>
      <c r="AK266" s="79">
        <v>0</v>
      </c>
      <c r="AL266" s="85" t="s">
        <v>1113</v>
      </c>
      <c r="AM266" s="79" t="s">
        <v>1136</v>
      </c>
      <c r="AN266" s="79" t="b">
        <v>0</v>
      </c>
      <c r="AO266" s="85" t="s">
        <v>1093</v>
      </c>
      <c r="AP266" s="79" t="s">
        <v>176</v>
      </c>
      <c r="AQ266" s="79">
        <v>0</v>
      </c>
      <c r="AR266" s="79">
        <v>0</v>
      </c>
      <c r="AS266" s="79"/>
      <c r="AT266" s="79"/>
      <c r="AU266" s="79"/>
      <c r="AV266" s="79"/>
      <c r="AW266" s="79"/>
      <c r="AX266" s="79"/>
      <c r="AY266" s="79"/>
      <c r="AZ266" s="79"/>
      <c r="BA266">
        <v>11</v>
      </c>
      <c r="BB266" s="78" t="str">
        <f>REPLACE(INDEX(GroupVertices[Group],MATCH(Edges[[#This Row],[Vertex 1]],GroupVertices[Vertex],0)),1,1,"")</f>
        <v>3</v>
      </c>
      <c r="BC266" s="78" t="str">
        <f>REPLACE(INDEX(GroupVertices[Group],MATCH(Edges[[#This Row],[Vertex 2]],GroupVertices[Vertex],0)),1,1,"")</f>
        <v>3</v>
      </c>
      <c r="BD266" s="48">
        <v>1</v>
      </c>
      <c r="BE266" s="49">
        <v>14.285714285714286</v>
      </c>
      <c r="BF266" s="48">
        <v>0</v>
      </c>
      <c r="BG266" s="49">
        <v>0</v>
      </c>
      <c r="BH266" s="48">
        <v>0</v>
      </c>
      <c r="BI266" s="49">
        <v>0</v>
      </c>
      <c r="BJ266" s="48">
        <v>6</v>
      </c>
      <c r="BK266" s="49">
        <v>85.71428571428571</v>
      </c>
      <c r="BL266" s="48">
        <v>7</v>
      </c>
    </row>
    <row r="267" spans="1:64" ht="15">
      <c r="A267" s="64" t="s">
        <v>234</v>
      </c>
      <c r="B267" s="64" t="s">
        <v>238</v>
      </c>
      <c r="C267" s="65" t="s">
        <v>2600</v>
      </c>
      <c r="D267" s="66">
        <v>4.4</v>
      </c>
      <c r="E267" s="67" t="s">
        <v>136</v>
      </c>
      <c r="F267" s="68">
        <v>30.4</v>
      </c>
      <c r="G267" s="65"/>
      <c r="H267" s="69"/>
      <c r="I267" s="70"/>
      <c r="J267" s="70"/>
      <c r="K267" s="34" t="s">
        <v>65</v>
      </c>
      <c r="L267" s="77">
        <v>267</v>
      </c>
      <c r="M267" s="77"/>
      <c r="N267" s="72"/>
      <c r="O267" s="79" t="s">
        <v>276</v>
      </c>
      <c r="P267" s="81">
        <v>43755.79310185185</v>
      </c>
      <c r="Q267" s="79" t="s">
        <v>311</v>
      </c>
      <c r="R267" s="79"/>
      <c r="S267" s="79"/>
      <c r="T267" s="79" t="s">
        <v>238</v>
      </c>
      <c r="U267" s="79"/>
      <c r="V267" s="82" t="s">
        <v>625</v>
      </c>
      <c r="W267" s="81">
        <v>43755.79310185185</v>
      </c>
      <c r="X267" s="82" t="s">
        <v>686</v>
      </c>
      <c r="Y267" s="79"/>
      <c r="Z267" s="79"/>
      <c r="AA267" s="85" t="s">
        <v>918</v>
      </c>
      <c r="AB267" s="85" t="s">
        <v>1109</v>
      </c>
      <c r="AC267" s="79" t="b">
        <v>0</v>
      </c>
      <c r="AD267" s="79">
        <v>1</v>
      </c>
      <c r="AE267" s="85" t="s">
        <v>1121</v>
      </c>
      <c r="AF267" s="79" t="b">
        <v>0</v>
      </c>
      <c r="AG267" s="79" t="s">
        <v>1129</v>
      </c>
      <c r="AH267" s="79"/>
      <c r="AI267" s="85" t="s">
        <v>1113</v>
      </c>
      <c r="AJ267" s="79" t="b">
        <v>0</v>
      </c>
      <c r="AK267" s="79">
        <v>0</v>
      </c>
      <c r="AL267" s="85" t="s">
        <v>1113</v>
      </c>
      <c r="AM267" s="79" t="s">
        <v>1136</v>
      </c>
      <c r="AN267" s="79" t="b">
        <v>0</v>
      </c>
      <c r="AO267" s="85" t="s">
        <v>1109</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3</v>
      </c>
      <c r="BC267" s="78" t="str">
        <f>REPLACE(INDEX(GroupVertices[Group],MATCH(Edges[[#This Row],[Vertex 2]],GroupVertices[Vertex],0)),1,1,"")</f>
        <v>3</v>
      </c>
      <c r="BD267" s="48">
        <v>1</v>
      </c>
      <c r="BE267" s="49">
        <v>3.125</v>
      </c>
      <c r="BF267" s="48">
        <v>1</v>
      </c>
      <c r="BG267" s="49">
        <v>3.125</v>
      </c>
      <c r="BH267" s="48">
        <v>0</v>
      </c>
      <c r="BI267" s="49">
        <v>0</v>
      </c>
      <c r="BJ267" s="48">
        <v>30</v>
      </c>
      <c r="BK267" s="49">
        <v>93.75</v>
      </c>
      <c r="BL267" s="48">
        <v>32</v>
      </c>
    </row>
    <row r="268" spans="1:64" ht="15">
      <c r="A268" s="64" t="s">
        <v>234</v>
      </c>
      <c r="B268" s="64" t="s">
        <v>238</v>
      </c>
      <c r="C268" s="65" t="s">
        <v>2600</v>
      </c>
      <c r="D268" s="66">
        <v>4.4</v>
      </c>
      <c r="E268" s="67" t="s">
        <v>136</v>
      </c>
      <c r="F268" s="68">
        <v>30.4</v>
      </c>
      <c r="G268" s="65"/>
      <c r="H268" s="69"/>
      <c r="I268" s="70"/>
      <c r="J268" s="70"/>
      <c r="K268" s="34" t="s">
        <v>65</v>
      </c>
      <c r="L268" s="77">
        <v>268</v>
      </c>
      <c r="M268" s="77"/>
      <c r="N268" s="72"/>
      <c r="O268" s="79" t="s">
        <v>276</v>
      </c>
      <c r="P268" s="81">
        <v>43755.794583333336</v>
      </c>
      <c r="Q268" s="79" t="s">
        <v>420</v>
      </c>
      <c r="R268" s="79"/>
      <c r="S268" s="79"/>
      <c r="T268" s="79" t="s">
        <v>238</v>
      </c>
      <c r="U268" s="79"/>
      <c r="V268" s="82" t="s">
        <v>625</v>
      </c>
      <c r="W268" s="81">
        <v>43755.794583333336</v>
      </c>
      <c r="X268" s="82" t="s">
        <v>807</v>
      </c>
      <c r="Y268" s="79"/>
      <c r="Z268" s="79"/>
      <c r="AA268" s="85" t="s">
        <v>1039</v>
      </c>
      <c r="AB268" s="85" t="s">
        <v>1022</v>
      </c>
      <c r="AC268" s="79" t="b">
        <v>0</v>
      </c>
      <c r="AD268" s="79">
        <v>0</v>
      </c>
      <c r="AE268" s="85" t="s">
        <v>1127</v>
      </c>
      <c r="AF268" s="79" t="b">
        <v>0</v>
      </c>
      <c r="AG268" s="79" t="s">
        <v>1129</v>
      </c>
      <c r="AH268" s="79"/>
      <c r="AI268" s="85" t="s">
        <v>1113</v>
      </c>
      <c r="AJ268" s="79" t="b">
        <v>0</v>
      </c>
      <c r="AK268" s="79">
        <v>0</v>
      </c>
      <c r="AL268" s="85" t="s">
        <v>1113</v>
      </c>
      <c r="AM268" s="79" t="s">
        <v>1136</v>
      </c>
      <c r="AN268" s="79" t="b">
        <v>0</v>
      </c>
      <c r="AO268" s="85" t="s">
        <v>1022</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234</v>
      </c>
      <c r="B269" s="64" t="s">
        <v>233</v>
      </c>
      <c r="C269" s="65" t="s">
        <v>2606</v>
      </c>
      <c r="D269" s="66">
        <v>5.8</v>
      </c>
      <c r="E269" s="67" t="s">
        <v>136</v>
      </c>
      <c r="F269" s="68">
        <v>25.8</v>
      </c>
      <c r="G269" s="65"/>
      <c r="H269" s="69"/>
      <c r="I269" s="70"/>
      <c r="J269" s="70"/>
      <c r="K269" s="34" t="s">
        <v>66</v>
      </c>
      <c r="L269" s="77">
        <v>269</v>
      </c>
      <c r="M269" s="77"/>
      <c r="N269" s="72"/>
      <c r="O269" s="79" t="s">
        <v>277</v>
      </c>
      <c r="P269" s="81">
        <v>43755.794583333336</v>
      </c>
      <c r="Q269" s="79" t="s">
        <v>420</v>
      </c>
      <c r="R269" s="79"/>
      <c r="S269" s="79"/>
      <c r="T269" s="79" t="s">
        <v>238</v>
      </c>
      <c r="U269" s="79"/>
      <c r="V269" s="82" t="s">
        <v>625</v>
      </c>
      <c r="W269" s="81">
        <v>43755.794583333336</v>
      </c>
      <c r="X269" s="82" t="s">
        <v>807</v>
      </c>
      <c r="Y269" s="79"/>
      <c r="Z269" s="79"/>
      <c r="AA269" s="85" t="s">
        <v>1039</v>
      </c>
      <c r="AB269" s="85" t="s">
        <v>1022</v>
      </c>
      <c r="AC269" s="79" t="b">
        <v>0</v>
      </c>
      <c r="AD269" s="79">
        <v>0</v>
      </c>
      <c r="AE269" s="85" t="s">
        <v>1127</v>
      </c>
      <c r="AF269" s="79" t="b">
        <v>0</v>
      </c>
      <c r="AG269" s="79" t="s">
        <v>1129</v>
      </c>
      <c r="AH269" s="79"/>
      <c r="AI269" s="85" t="s">
        <v>1113</v>
      </c>
      <c r="AJ269" s="79" t="b">
        <v>0</v>
      </c>
      <c r="AK269" s="79">
        <v>0</v>
      </c>
      <c r="AL269" s="85" t="s">
        <v>1113</v>
      </c>
      <c r="AM269" s="79" t="s">
        <v>1136</v>
      </c>
      <c r="AN269" s="79" t="b">
        <v>0</v>
      </c>
      <c r="AO269" s="85" t="s">
        <v>1022</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3</v>
      </c>
      <c r="BC269" s="78" t="str">
        <f>REPLACE(INDEX(GroupVertices[Group],MATCH(Edges[[#This Row],[Vertex 2]],GroupVertices[Vertex],0)),1,1,"")</f>
        <v>3</v>
      </c>
      <c r="BD269" s="48">
        <v>1</v>
      </c>
      <c r="BE269" s="49">
        <v>4</v>
      </c>
      <c r="BF269" s="48">
        <v>0</v>
      </c>
      <c r="BG269" s="49">
        <v>0</v>
      </c>
      <c r="BH269" s="48">
        <v>0</v>
      </c>
      <c r="BI269" s="49">
        <v>0</v>
      </c>
      <c r="BJ269" s="48">
        <v>24</v>
      </c>
      <c r="BK269" s="49">
        <v>96</v>
      </c>
      <c r="BL269" s="48">
        <v>25</v>
      </c>
    </row>
    <row r="270" spans="1:64" ht="15">
      <c r="A270" s="64" t="s">
        <v>243</v>
      </c>
      <c r="B270" s="64" t="s">
        <v>234</v>
      </c>
      <c r="C270" s="65" t="s">
        <v>2606</v>
      </c>
      <c r="D270" s="66">
        <v>5.8</v>
      </c>
      <c r="E270" s="67" t="s">
        <v>136</v>
      </c>
      <c r="F270" s="68">
        <v>25.8</v>
      </c>
      <c r="G270" s="65"/>
      <c r="H270" s="69"/>
      <c r="I270" s="70"/>
      <c r="J270" s="70"/>
      <c r="K270" s="34" t="s">
        <v>65</v>
      </c>
      <c r="L270" s="77">
        <v>270</v>
      </c>
      <c r="M270" s="77"/>
      <c r="N270" s="72"/>
      <c r="O270" s="79" t="s">
        <v>276</v>
      </c>
      <c r="P270" s="81">
        <v>43757.17480324074</v>
      </c>
      <c r="Q270" s="79" t="s">
        <v>421</v>
      </c>
      <c r="R270" s="79"/>
      <c r="S270" s="79"/>
      <c r="T270" s="79"/>
      <c r="U270" s="79"/>
      <c r="V270" s="82" t="s">
        <v>632</v>
      </c>
      <c r="W270" s="81">
        <v>43757.17480324074</v>
      </c>
      <c r="X270" s="82" t="s">
        <v>808</v>
      </c>
      <c r="Y270" s="79"/>
      <c r="Z270" s="79"/>
      <c r="AA270" s="85" t="s">
        <v>1040</v>
      </c>
      <c r="AB270" s="79"/>
      <c r="AC270" s="79" t="b">
        <v>0</v>
      </c>
      <c r="AD270" s="79">
        <v>0</v>
      </c>
      <c r="AE270" s="85" t="s">
        <v>1113</v>
      </c>
      <c r="AF270" s="79" t="b">
        <v>0</v>
      </c>
      <c r="AG270" s="79" t="s">
        <v>1129</v>
      </c>
      <c r="AH270" s="79"/>
      <c r="AI270" s="85" t="s">
        <v>1113</v>
      </c>
      <c r="AJ270" s="79" t="b">
        <v>0</v>
      </c>
      <c r="AK270" s="79">
        <v>1</v>
      </c>
      <c r="AL270" s="85" t="s">
        <v>1022</v>
      </c>
      <c r="AM270" s="79" t="s">
        <v>1139</v>
      </c>
      <c r="AN270" s="79" t="b">
        <v>0</v>
      </c>
      <c r="AO270" s="85" t="s">
        <v>1022</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243</v>
      </c>
      <c r="B271" s="64" t="s">
        <v>234</v>
      </c>
      <c r="C271" s="65" t="s">
        <v>2606</v>
      </c>
      <c r="D271" s="66">
        <v>5.8</v>
      </c>
      <c r="E271" s="67" t="s">
        <v>136</v>
      </c>
      <c r="F271" s="68">
        <v>25.8</v>
      </c>
      <c r="G271" s="65"/>
      <c r="H271" s="69"/>
      <c r="I271" s="70"/>
      <c r="J271" s="70"/>
      <c r="K271" s="34" t="s">
        <v>65</v>
      </c>
      <c r="L271" s="77">
        <v>271</v>
      </c>
      <c r="M271" s="77"/>
      <c r="N271" s="72"/>
      <c r="O271" s="79" t="s">
        <v>276</v>
      </c>
      <c r="P271" s="81">
        <v>43757.17496527778</v>
      </c>
      <c r="Q271" s="79" t="s">
        <v>422</v>
      </c>
      <c r="R271" s="79"/>
      <c r="S271" s="79"/>
      <c r="T271" s="79"/>
      <c r="U271" s="79"/>
      <c r="V271" s="82" t="s">
        <v>632</v>
      </c>
      <c r="W271" s="81">
        <v>43757.17496527778</v>
      </c>
      <c r="X271" s="82" t="s">
        <v>809</v>
      </c>
      <c r="Y271" s="79"/>
      <c r="Z271" s="79"/>
      <c r="AA271" s="85" t="s">
        <v>1041</v>
      </c>
      <c r="AB271" s="79"/>
      <c r="AC271" s="79" t="b">
        <v>0</v>
      </c>
      <c r="AD271" s="79">
        <v>0</v>
      </c>
      <c r="AE271" s="85" t="s">
        <v>1113</v>
      </c>
      <c r="AF271" s="79" t="b">
        <v>0</v>
      </c>
      <c r="AG271" s="79" t="s">
        <v>1129</v>
      </c>
      <c r="AH271" s="79"/>
      <c r="AI271" s="85" t="s">
        <v>1113</v>
      </c>
      <c r="AJ271" s="79" t="b">
        <v>0</v>
      </c>
      <c r="AK271" s="79">
        <v>1</v>
      </c>
      <c r="AL271" s="85" t="s">
        <v>1037</v>
      </c>
      <c r="AM271" s="79" t="s">
        <v>1139</v>
      </c>
      <c r="AN271" s="79" t="b">
        <v>0</v>
      </c>
      <c r="AO271" s="85" t="s">
        <v>1037</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243</v>
      </c>
      <c r="B272" s="64" t="s">
        <v>234</v>
      </c>
      <c r="C272" s="65" t="s">
        <v>2606</v>
      </c>
      <c r="D272" s="66">
        <v>5.8</v>
      </c>
      <c r="E272" s="67" t="s">
        <v>136</v>
      </c>
      <c r="F272" s="68">
        <v>25.8</v>
      </c>
      <c r="G272" s="65"/>
      <c r="H272" s="69"/>
      <c r="I272" s="70"/>
      <c r="J272" s="70"/>
      <c r="K272" s="34" t="s">
        <v>65</v>
      </c>
      <c r="L272" s="77">
        <v>272</v>
      </c>
      <c r="M272" s="77"/>
      <c r="N272" s="72"/>
      <c r="O272" s="79" t="s">
        <v>276</v>
      </c>
      <c r="P272" s="81">
        <v>43757.17586805556</v>
      </c>
      <c r="Q272" s="79" t="s">
        <v>401</v>
      </c>
      <c r="R272" s="79"/>
      <c r="S272" s="79"/>
      <c r="T272" s="79" t="s">
        <v>556</v>
      </c>
      <c r="U272" s="79"/>
      <c r="V272" s="82" t="s">
        <v>632</v>
      </c>
      <c r="W272" s="81">
        <v>43757.17586805556</v>
      </c>
      <c r="X272" s="82" t="s">
        <v>788</v>
      </c>
      <c r="Y272" s="79"/>
      <c r="Z272" s="79"/>
      <c r="AA272" s="85" t="s">
        <v>1020</v>
      </c>
      <c r="AB272" s="79"/>
      <c r="AC272" s="79" t="b">
        <v>0</v>
      </c>
      <c r="AD272" s="79">
        <v>0</v>
      </c>
      <c r="AE272" s="85" t="s">
        <v>1113</v>
      </c>
      <c r="AF272" s="79" t="b">
        <v>0</v>
      </c>
      <c r="AG272" s="79" t="s">
        <v>1129</v>
      </c>
      <c r="AH272" s="79"/>
      <c r="AI272" s="85" t="s">
        <v>1113</v>
      </c>
      <c r="AJ272" s="79" t="b">
        <v>0</v>
      </c>
      <c r="AK272" s="79">
        <v>1</v>
      </c>
      <c r="AL272" s="85" t="s">
        <v>1019</v>
      </c>
      <c r="AM272" s="79" t="s">
        <v>1139</v>
      </c>
      <c r="AN272" s="79" t="b">
        <v>0</v>
      </c>
      <c r="AO272" s="85" t="s">
        <v>1019</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243</v>
      </c>
      <c r="B273" s="64" t="s">
        <v>234</v>
      </c>
      <c r="C273" s="65" t="s">
        <v>2606</v>
      </c>
      <c r="D273" s="66">
        <v>5.8</v>
      </c>
      <c r="E273" s="67" t="s">
        <v>136</v>
      </c>
      <c r="F273" s="68">
        <v>25.8</v>
      </c>
      <c r="G273" s="65"/>
      <c r="H273" s="69"/>
      <c r="I273" s="70"/>
      <c r="J273" s="70"/>
      <c r="K273" s="34" t="s">
        <v>65</v>
      </c>
      <c r="L273" s="77">
        <v>273</v>
      </c>
      <c r="M273" s="77"/>
      <c r="N273" s="72"/>
      <c r="O273" s="79" t="s">
        <v>276</v>
      </c>
      <c r="P273" s="81">
        <v>43757.17658564815</v>
      </c>
      <c r="Q273" s="79" t="s">
        <v>423</v>
      </c>
      <c r="R273" s="79"/>
      <c r="S273" s="79"/>
      <c r="T273" s="79"/>
      <c r="U273" s="79"/>
      <c r="V273" s="82" t="s">
        <v>632</v>
      </c>
      <c r="W273" s="81">
        <v>43757.17658564815</v>
      </c>
      <c r="X273" s="82" t="s">
        <v>810</v>
      </c>
      <c r="Y273" s="79"/>
      <c r="Z273" s="79"/>
      <c r="AA273" s="85" t="s">
        <v>1042</v>
      </c>
      <c r="AB273" s="79"/>
      <c r="AC273" s="79" t="b">
        <v>0</v>
      </c>
      <c r="AD273" s="79">
        <v>0</v>
      </c>
      <c r="AE273" s="85" t="s">
        <v>1113</v>
      </c>
      <c r="AF273" s="79" t="b">
        <v>0</v>
      </c>
      <c r="AG273" s="79" t="s">
        <v>1129</v>
      </c>
      <c r="AH273" s="79"/>
      <c r="AI273" s="85" t="s">
        <v>1113</v>
      </c>
      <c r="AJ273" s="79" t="b">
        <v>0</v>
      </c>
      <c r="AK273" s="79">
        <v>1</v>
      </c>
      <c r="AL273" s="85" t="s">
        <v>1033</v>
      </c>
      <c r="AM273" s="79" t="s">
        <v>1139</v>
      </c>
      <c r="AN273" s="79" t="b">
        <v>0</v>
      </c>
      <c r="AO273" s="85" t="s">
        <v>1033</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243</v>
      </c>
      <c r="B274" s="64" t="s">
        <v>234</v>
      </c>
      <c r="C274" s="65" t="s">
        <v>2606</v>
      </c>
      <c r="D274" s="66">
        <v>5.8</v>
      </c>
      <c r="E274" s="67" t="s">
        <v>136</v>
      </c>
      <c r="F274" s="68">
        <v>25.8</v>
      </c>
      <c r="G274" s="65"/>
      <c r="H274" s="69"/>
      <c r="I274" s="70"/>
      <c r="J274" s="70"/>
      <c r="K274" s="34" t="s">
        <v>65</v>
      </c>
      <c r="L274" s="77">
        <v>274</v>
      </c>
      <c r="M274" s="77"/>
      <c r="N274" s="72"/>
      <c r="O274" s="79" t="s">
        <v>276</v>
      </c>
      <c r="P274" s="81">
        <v>43757.17696759259</v>
      </c>
      <c r="Q274" s="79" t="s">
        <v>424</v>
      </c>
      <c r="R274" s="79"/>
      <c r="S274" s="79"/>
      <c r="T274" s="79" t="s">
        <v>518</v>
      </c>
      <c r="U274" s="79"/>
      <c r="V274" s="82" t="s">
        <v>632</v>
      </c>
      <c r="W274" s="81">
        <v>43757.17696759259</v>
      </c>
      <c r="X274" s="82" t="s">
        <v>811</v>
      </c>
      <c r="Y274" s="79"/>
      <c r="Z274" s="79"/>
      <c r="AA274" s="85" t="s">
        <v>1043</v>
      </c>
      <c r="AB274" s="79"/>
      <c r="AC274" s="79" t="b">
        <v>0</v>
      </c>
      <c r="AD274" s="79">
        <v>0</v>
      </c>
      <c r="AE274" s="85" t="s">
        <v>1113</v>
      </c>
      <c r="AF274" s="79" t="b">
        <v>0</v>
      </c>
      <c r="AG274" s="79" t="s">
        <v>1129</v>
      </c>
      <c r="AH274" s="79"/>
      <c r="AI274" s="85" t="s">
        <v>1113</v>
      </c>
      <c r="AJ274" s="79" t="b">
        <v>0</v>
      </c>
      <c r="AK274" s="79">
        <v>1</v>
      </c>
      <c r="AL274" s="85" t="s">
        <v>1031</v>
      </c>
      <c r="AM274" s="79" t="s">
        <v>1139</v>
      </c>
      <c r="AN274" s="79" t="b">
        <v>0</v>
      </c>
      <c r="AO274" s="85" t="s">
        <v>1031</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238</v>
      </c>
      <c r="B275" s="64" t="s">
        <v>233</v>
      </c>
      <c r="C275" s="65" t="s">
        <v>2599</v>
      </c>
      <c r="D275" s="66">
        <v>3.7</v>
      </c>
      <c r="E275" s="67" t="s">
        <v>136</v>
      </c>
      <c r="F275" s="68">
        <v>32.7</v>
      </c>
      <c r="G275" s="65"/>
      <c r="H275" s="69"/>
      <c r="I275" s="70"/>
      <c r="J275" s="70"/>
      <c r="K275" s="34" t="s">
        <v>66</v>
      </c>
      <c r="L275" s="77">
        <v>275</v>
      </c>
      <c r="M275" s="77"/>
      <c r="N275" s="72"/>
      <c r="O275" s="79" t="s">
        <v>276</v>
      </c>
      <c r="P275" s="81">
        <v>43748.75069444445</v>
      </c>
      <c r="Q275" s="79" t="s">
        <v>348</v>
      </c>
      <c r="R275" s="79"/>
      <c r="S275" s="79"/>
      <c r="T275" s="79" t="s">
        <v>238</v>
      </c>
      <c r="U275" s="82" t="s">
        <v>582</v>
      </c>
      <c r="V275" s="82" t="s">
        <v>582</v>
      </c>
      <c r="W275" s="81">
        <v>43748.75069444445</v>
      </c>
      <c r="X275" s="82" t="s">
        <v>726</v>
      </c>
      <c r="Y275" s="79"/>
      <c r="Z275" s="79"/>
      <c r="AA275" s="85" t="s">
        <v>958</v>
      </c>
      <c r="AB275" s="79"/>
      <c r="AC275" s="79" t="b">
        <v>0</v>
      </c>
      <c r="AD275" s="79">
        <v>0</v>
      </c>
      <c r="AE275" s="85" t="s">
        <v>1113</v>
      </c>
      <c r="AF275" s="79" t="b">
        <v>0</v>
      </c>
      <c r="AG275" s="79" t="s">
        <v>1129</v>
      </c>
      <c r="AH275" s="79"/>
      <c r="AI275" s="85" t="s">
        <v>1113</v>
      </c>
      <c r="AJ275" s="79" t="b">
        <v>0</v>
      </c>
      <c r="AK275" s="79">
        <v>0</v>
      </c>
      <c r="AL275" s="85" t="s">
        <v>1113</v>
      </c>
      <c r="AM275" s="79" t="s">
        <v>1137</v>
      </c>
      <c r="AN275" s="79" t="b">
        <v>0</v>
      </c>
      <c r="AO275" s="85" t="s">
        <v>958</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238</v>
      </c>
      <c r="B276" s="64" t="s">
        <v>233</v>
      </c>
      <c r="C276" s="65" t="s">
        <v>2599</v>
      </c>
      <c r="D276" s="66">
        <v>3.7</v>
      </c>
      <c r="E276" s="67" t="s">
        <v>136</v>
      </c>
      <c r="F276" s="68">
        <v>32.7</v>
      </c>
      <c r="G276" s="65"/>
      <c r="H276" s="69"/>
      <c r="I276" s="70"/>
      <c r="J276" s="70"/>
      <c r="K276" s="34" t="s">
        <v>66</v>
      </c>
      <c r="L276" s="77">
        <v>276</v>
      </c>
      <c r="M276" s="77"/>
      <c r="N276" s="72"/>
      <c r="O276" s="79" t="s">
        <v>276</v>
      </c>
      <c r="P276" s="81">
        <v>43755.75069444445</v>
      </c>
      <c r="Q276" s="79" t="s">
        <v>349</v>
      </c>
      <c r="R276" s="79"/>
      <c r="S276" s="79"/>
      <c r="T276" s="79" t="s">
        <v>238</v>
      </c>
      <c r="U276" s="82" t="s">
        <v>583</v>
      </c>
      <c r="V276" s="82" t="s">
        <v>583</v>
      </c>
      <c r="W276" s="81">
        <v>43755.75069444445</v>
      </c>
      <c r="X276" s="82" t="s">
        <v>727</v>
      </c>
      <c r="Y276" s="79"/>
      <c r="Z276" s="79"/>
      <c r="AA276" s="85" t="s">
        <v>959</v>
      </c>
      <c r="AB276" s="79"/>
      <c r="AC276" s="79" t="b">
        <v>0</v>
      </c>
      <c r="AD276" s="79">
        <v>1</v>
      </c>
      <c r="AE276" s="85" t="s">
        <v>1113</v>
      </c>
      <c r="AF276" s="79" t="b">
        <v>0</v>
      </c>
      <c r="AG276" s="79" t="s">
        <v>1129</v>
      </c>
      <c r="AH276" s="79"/>
      <c r="AI276" s="85" t="s">
        <v>1113</v>
      </c>
      <c r="AJ276" s="79" t="b">
        <v>0</v>
      </c>
      <c r="AK276" s="79">
        <v>0</v>
      </c>
      <c r="AL276" s="85" t="s">
        <v>1113</v>
      </c>
      <c r="AM276" s="79" t="s">
        <v>1137</v>
      </c>
      <c r="AN276" s="79" t="b">
        <v>0</v>
      </c>
      <c r="AO276" s="85" t="s">
        <v>959</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233</v>
      </c>
      <c r="B277" s="64" t="s">
        <v>238</v>
      </c>
      <c r="C277" s="65" t="s">
        <v>2599</v>
      </c>
      <c r="D277" s="66">
        <v>3.7</v>
      </c>
      <c r="E277" s="67" t="s">
        <v>136</v>
      </c>
      <c r="F277" s="68">
        <v>32.7</v>
      </c>
      <c r="G277" s="65"/>
      <c r="H277" s="69"/>
      <c r="I277" s="70"/>
      <c r="J277" s="70"/>
      <c r="K277" s="34" t="s">
        <v>66</v>
      </c>
      <c r="L277" s="77">
        <v>277</v>
      </c>
      <c r="M277" s="77"/>
      <c r="N277" s="72"/>
      <c r="O277" s="79" t="s">
        <v>276</v>
      </c>
      <c r="P277" s="81">
        <v>43752.531435185185</v>
      </c>
      <c r="Q277" s="79" t="s">
        <v>280</v>
      </c>
      <c r="R277" s="79"/>
      <c r="S277" s="79"/>
      <c r="T277" s="79" t="s">
        <v>519</v>
      </c>
      <c r="U277" s="79"/>
      <c r="V277" s="82" t="s">
        <v>624</v>
      </c>
      <c r="W277" s="81">
        <v>43752.531435185185</v>
      </c>
      <c r="X277" s="82" t="s">
        <v>812</v>
      </c>
      <c r="Y277" s="79"/>
      <c r="Z277" s="79"/>
      <c r="AA277" s="85" t="s">
        <v>1044</v>
      </c>
      <c r="AB277" s="79"/>
      <c r="AC277" s="79" t="b">
        <v>0</v>
      </c>
      <c r="AD277" s="79">
        <v>0</v>
      </c>
      <c r="AE277" s="85" t="s">
        <v>1113</v>
      </c>
      <c r="AF277" s="79" t="b">
        <v>0</v>
      </c>
      <c r="AG277" s="79" t="s">
        <v>1129</v>
      </c>
      <c r="AH277" s="79"/>
      <c r="AI277" s="85" t="s">
        <v>1113</v>
      </c>
      <c r="AJ277" s="79" t="b">
        <v>0</v>
      </c>
      <c r="AK277" s="79">
        <v>3</v>
      </c>
      <c r="AL277" s="85" t="s">
        <v>1075</v>
      </c>
      <c r="AM277" s="79" t="s">
        <v>1139</v>
      </c>
      <c r="AN277" s="79" t="b">
        <v>0</v>
      </c>
      <c r="AO277" s="85" t="s">
        <v>1075</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v>2</v>
      </c>
      <c r="BE277" s="49">
        <v>7.6923076923076925</v>
      </c>
      <c r="BF277" s="48">
        <v>1</v>
      </c>
      <c r="BG277" s="49">
        <v>3.8461538461538463</v>
      </c>
      <c r="BH277" s="48">
        <v>0</v>
      </c>
      <c r="BI277" s="49">
        <v>0</v>
      </c>
      <c r="BJ277" s="48">
        <v>23</v>
      </c>
      <c r="BK277" s="49">
        <v>88.46153846153847</v>
      </c>
      <c r="BL277" s="48">
        <v>26</v>
      </c>
    </row>
    <row r="278" spans="1:64" ht="15">
      <c r="A278" s="64" t="s">
        <v>233</v>
      </c>
      <c r="B278" s="64" t="s">
        <v>233</v>
      </c>
      <c r="C278" s="65" t="s">
        <v>2602</v>
      </c>
      <c r="D278" s="66">
        <v>7.2</v>
      </c>
      <c r="E278" s="67" t="s">
        <v>136</v>
      </c>
      <c r="F278" s="68">
        <v>21.2</v>
      </c>
      <c r="G278" s="65"/>
      <c r="H278" s="69"/>
      <c r="I278" s="70"/>
      <c r="J278" s="70"/>
      <c r="K278" s="34" t="s">
        <v>65</v>
      </c>
      <c r="L278" s="77">
        <v>278</v>
      </c>
      <c r="M278" s="77"/>
      <c r="N278" s="72"/>
      <c r="O278" s="79" t="s">
        <v>176</v>
      </c>
      <c r="P278" s="81">
        <v>43755.753020833334</v>
      </c>
      <c r="Q278" s="79" t="s">
        <v>425</v>
      </c>
      <c r="R278" s="79"/>
      <c r="S278" s="79"/>
      <c r="T278" s="79" t="s">
        <v>238</v>
      </c>
      <c r="U278" s="79"/>
      <c r="V278" s="82" t="s">
        <v>624</v>
      </c>
      <c r="W278" s="81">
        <v>43755.753020833334</v>
      </c>
      <c r="X278" s="82" t="s">
        <v>813</v>
      </c>
      <c r="Y278" s="79"/>
      <c r="Z278" s="79"/>
      <c r="AA278" s="85" t="s">
        <v>1045</v>
      </c>
      <c r="AB278" s="79"/>
      <c r="AC278" s="79" t="b">
        <v>0</v>
      </c>
      <c r="AD278" s="79">
        <v>1</v>
      </c>
      <c r="AE278" s="85" t="s">
        <v>1113</v>
      </c>
      <c r="AF278" s="79" t="b">
        <v>0</v>
      </c>
      <c r="AG278" s="79" t="s">
        <v>1129</v>
      </c>
      <c r="AH278" s="79"/>
      <c r="AI278" s="85" t="s">
        <v>1113</v>
      </c>
      <c r="AJ278" s="79" t="b">
        <v>0</v>
      </c>
      <c r="AK278" s="79">
        <v>0</v>
      </c>
      <c r="AL278" s="85" t="s">
        <v>1113</v>
      </c>
      <c r="AM278" s="79" t="s">
        <v>1136</v>
      </c>
      <c r="AN278" s="79" t="b">
        <v>0</v>
      </c>
      <c r="AO278" s="85" t="s">
        <v>1045</v>
      </c>
      <c r="AP278" s="79" t="s">
        <v>176</v>
      </c>
      <c r="AQ278" s="79">
        <v>0</v>
      </c>
      <c r="AR278" s="79">
        <v>0</v>
      </c>
      <c r="AS278" s="79"/>
      <c r="AT278" s="79"/>
      <c r="AU278" s="79"/>
      <c r="AV278" s="79"/>
      <c r="AW278" s="79"/>
      <c r="AX278" s="79"/>
      <c r="AY278" s="79"/>
      <c r="AZ278" s="79"/>
      <c r="BA278">
        <v>7</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18</v>
      </c>
      <c r="BK278" s="49">
        <v>100</v>
      </c>
      <c r="BL278" s="48">
        <v>18</v>
      </c>
    </row>
    <row r="279" spans="1:64" ht="15">
      <c r="A279" s="64" t="s">
        <v>233</v>
      </c>
      <c r="B279" s="64" t="s">
        <v>233</v>
      </c>
      <c r="C279" s="65" t="s">
        <v>2602</v>
      </c>
      <c r="D279" s="66">
        <v>7.2</v>
      </c>
      <c r="E279" s="67" t="s">
        <v>136</v>
      </c>
      <c r="F279" s="68">
        <v>21.2</v>
      </c>
      <c r="G279" s="65"/>
      <c r="H279" s="69"/>
      <c r="I279" s="70"/>
      <c r="J279" s="70"/>
      <c r="K279" s="34" t="s">
        <v>65</v>
      </c>
      <c r="L279" s="77">
        <v>279</v>
      </c>
      <c r="M279" s="77"/>
      <c r="N279" s="72"/>
      <c r="O279" s="79" t="s">
        <v>176</v>
      </c>
      <c r="P279" s="81">
        <v>43755.75561342593</v>
      </c>
      <c r="Q279" s="79" t="s">
        <v>426</v>
      </c>
      <c r="R279" s="79"/>
      <c r="S279" s="79"/>
      <c r="T279" s="79" t="s">
        <v>238</v>
      </c>
      <c r="U279" s="79"/>
      <c r="V279" s="82" t="s">
        <v>624</v>
      </c>
      <c r="W279" s="81">
        <v>43755.75561342593</v>
      </c>
      <c r="X279" s="82" t="s">
        <v>814</v>
      </c>
      <c r="Y279" s="79"/>
      <c r="Z279" s="79"/>
      <c r="AA279" s="85" t="s">
        <v>1046</v>
      </c>
      <c r="AB279" s="79"/>
      <c r="AC279" s="79" t="b">
        <v>0</v>
      </c>
      <c r="AD279" s="79">
        <v>1</v>
      </c>
      <c r="AE279" s="85" t="s">
        <v>1113</v>
      </c>
      <c r="AF279" s="79" t="b">
        <v>0</v>
      </c>
      <c r="AG279" s="79" t="s">
        <v>1129</v>
      </c>
      <c r="AH279" s="79"/>
      <c r="AI279" s="85" t="s">
        <v>1113</v>
      </c>
      <c r="AJ279" s="79" t="b">
        <v>0</v>
      </c>
      <c r="AK279" s="79">
        <v>0</v>
      </c>
      <c r="AL279" s="85" t="s">
        <v>1113</v>
      </c>
      <c r="AM279" s="79" t="s">
        <v>1136</v>
      </c>
      <c r="AN279" s="79" t="b">
        <v>0</v>
      </c>
      <c r="AO279" s="85" t="s">
        <v>1046</v>
      </c>
      <c r="AP279" s="79" t="s">
        <v>176</v>
      </c>
      <c r="AQ279" s="79">
        <v>0</v>
      </c>
      <c r="AR279" s="79">
        <v>0</v>
      </c>
      <c r="AS279" s="79"/>
      <c r="AT279" s="79"/>
      <c r="AU279" s="79"/>
      <c r="AV279" s="79"/>
      <c r="AW279" s="79"/>
      <c r="AX279" s="79"/>
      <c r="AY279" s="79"/>
      <c r="AZ279" s="79"/>
      <c r="BA279">
        <v>7</v>
      </c>
      <c r="BB279" s="78" t="str">
        <f>REPLACE(INDEX(GroupVertices[Group],MATCH(Edges[[#This Row],[Vertex 1]],GroupVertices[Vertex],0)),1,1,"")</f>
        <v>3</v>
      </c>
      <c r="BC279" s="78" t="str">
        <f>REPLACE(INDEX(GroupVertices[Group],MATCH(Edges[[#This Row],[Vertex 2]],GroupVertices[Vertex],0)),1,1,"")</f>
        <v>3</v>
      </c>
      <c r="BD279" s="48">
        <v>2</v>
      </c>
      <c r="BE279" s="49">
        <v>10.526315789473685</v>
      </c>
      <c r="BF279" s="48">
        <v>0</v>
      </c>
      <c r="BG279" s="49">
        <v>0</v>
      </c>
      <c r="BH279" s="48">
        <v>0</v>
      </c>
      <c r="BI279" s="49">
        <v>0</v>
      </c>
      <c r="BJ279" s="48">
        <v>17</v>
      </c>
      <c r="BK279" s="49">
        <v>89.47368421052632</v>
      </c>
      <c r="BL279" s="48">
        <v>19</v>
      </c>
    </row>
    <row r="280" spans="1:64" ht="15">
      <c r="A280" s="64" t="s">
        <v>233</v>
      </c>
      <c r="B280" s="64" t="s">
        <v>233</v>
      </c>
      <c r="C280" s="65" t="s">
        <v>2602</v>
      </c>
      <c r="D280" s="66">
        <v>7.2</v>
      </c>
      <c r="E280" s="67" t="s">
        <v>136</v>
      </c>
      <c r="F280" s="68">
        <v>21.2</v>
      </c>
      <c r="G280" s="65"/>
      <c r="H280" s="69"/>
      <c r="I280" s="70"/>
      <c r="J280" s="70"/>
      <c r="K280" s="34" t="s">
        <v>65</v>
      </c>
      <c r="L280" s="77">
        <v>280</v>
      </c>
      <c r="M280" s="77"/>
      <c r="N280" s="72"/>
      <c r="O280" s="79" t="s">
        <v>176</v>
      </c>
      <c r="P280" s="81">
        <v>43755.75885416667</v>
      </c>
      <c r="Q280" s="79" t="s">
        <v>427</v>
      </c>
      <c r="R280" s="79"/>
      <c r="S280" s="79"/>
      <c r="T280" s="79" t="s">
        <v>567</v>
      </c>
      <c r="U280" s="79"/>
      <c r="V280" s="82" t="s">
        <v>624</v>
      </c>
      <c r="W280" s="81">
        <v>43755.75885416667</v>
      </c>
      <c r="X280" s="82" t="s">
        <v>815</v>
      </c>
      <c r="Y280" s="79"/>
      <c r="Z280" s="79"/>
      <c r="AA280" s="85" t="s">
        <v>1047</v>
      </c>
      <c r="AB280" s="79"/>
      <c r="AC280" s="79" t="b">
        <v>0</v>
      </c>
      <c r="AD280" s="79">
        <v>2</v>
      </c>
      <c r="AE280" s="85" t="s">
        <v>1113</v>
      </c>
      <c r="AF280" s="79" t="b">
        <v>0</v>
      </c>
      <c r="AG280" s="79" t="s">
        <v>1129</v>
      </c>
      <c r="AH280" s="79"/>
      <c r="AI280" s="85" t="s">
        <v>1113</v>
      </c>
      <c r="AJ280" s="79" t="b">
        <v>0</v>
      </c>
      <c r="AK280" s="79">
        <v>0</v>
      </c>
      <c r="AL280" s="85" t="s">
        <v>1113</v>
      </c>
      <c r="AM280" s="79" t="s">
        <v>1136</v>
      </c>
      <c r="AN280" s="79" t="b">
        <v>0</v>
      </c>
      <c r="AO280" s="85" t="s">
        <v>1047</v>
      </c>
      <c r="AP280" s="79" t="s">
        <v>176</v>
      </c>
      <c r="AQ280" s="79">
        <v>0</v>
      </c>
      <c r="AR280" s="79">
        <v>0</v>
      </c>
      <c r="AS280" s="79"/>
      <c r="AT280" s="79"/>
      <c r="AU280" s="79"/>
      <c r="AV280" s="79"/>
      <c r="AW280" s="79"/>
      <c r="AX280" s="79"/>
      <c r="AY280" s="79"/>
      <c r="AZ280" s="79"/>
      <c r="BA280">
        <v>7</v>
      </c>
      <c r="BB280" s="78" t="str">
        <f>REPLACE(INDEX(GroupVertices[Group],MATCH(Edges[[#This Row],[Vertex 1]],GroupVertices[Vertex],0)),1,1,"")</f>
        <v>3</v>
      </c>
      <c r="BC280" s="78" t="str">
        <f>REPLACE(INDEX(GroupVertices[Group],MATCH(Edges[[#This Row],[Vertex 2]],GroupVertices[Vertex],0)),1,1,"")</f>
        <v>3</v>
      </c>
      <c r="BD280" s="48">
        <v>1</v>
      </c>
      <c r="BE280" s="49">
        <v>4.761904761904762</v>
      </c>
      <c r="BF280" s="48">
        <v>0</v>
      </c>
      <c r="BG280" s="49">
        <v>0</v>
      </c>
      <c r="BH280" s="48">
        <v>0</v>
      </c>
      <c r="BI280" s="49">
        <v>0</v>
      </c>
      <c r="BJ280" s="48">
        <v>20</v>
      </c>
      <c r="BK280" s="49">
        <v>95.23809523809524</v>
      </c>
      <c r="BL280" s="48">
        <v>21</v>
      </c>
    </row>
    <row r="281" spans="1:64" ht="15">
      <c r="A281" s="64" t="s">
        <v>233</v>
      </c>
      <c r="B281" s="64" t="s">
        <v>233</v>
      </c>
      <c r="C281" s="65" t="s">
        <v>2602</v>
      </c>
      <c r="D281" s="66">
        <v>7.2</v>
      </c>
      <c r="E281" s="67" t="s">
        <v>136</v>
      </c>
      <c r="F281" s="68">
        <v>21.2</v>
      </c>
      <c r="G281" s="65"/>
      <c r="H281" s="69"/>
      <c r="I281" s="70"/>
      <c r="J281" s="70"/>
      <c r="K281" s="34" t="s">
        <v>65</v>
      </c>
      <c r="L281" s="77">
        <v>281</v>
      </c>
      <c r="M281" s="77"/>
      <c r="N281" s="72"/>
      <c r="O281" s="79" t="s">
        <v>176</v>
      </c>
      <c r="P281" s="81">
        <v>43755.762662037036</v>
      </c>
      <c r="Q281" s="79" t="s">
        <v>428</v>
      </c>
      <c r="R281" s="79"/>
      <c r="S281" s="79"/>
      <c r="T281" s="79" t="s">
        <v>238</v>
      </c>
      <c r="U281" s="79"/>
      <c r="V281" s="82" t="s">
        <v>624</v>
      </c>
      <c r="W281" s="81">
        <v>43755.762662037036</v>
      </c>
      <c r="X281" s="82" t="s">
        <v>816</v>
      </c>
      <c r="Y281" s="79"/>
      <c r="Z281" s="79"/>
      <c r="AA281" s="85" t="s">
        <v>1048</v>
      </c>
      <c r="AB281" s="79"/>
      <c r="AC281" s="79" t="b">
        <v>0</v>
      </c>
      <c r="AD281" s="79">
        <v>1</v>
      </c>
      <c r="AE281" s="85" t="s">
        <v>1113</v>
      </c>
      <c r="AF281" s="79" t="b">
        <v>0</v>
      </c>
      <c r="AG281" s="79" t="s">
        <v>1129</v>
      </c>
      <c r="AH281" s="79"/>
      <c r="AI281" s="85" t="s">
        <v>1113</v>
      </c>
      <c r="AJ281" s="79" t="b">
        <v>0</v>
      </c>
      <c r="AK281" s="79">
        <v>0</v>
      </c>
      <c r="AL281" s="85" t="s">
        <v>1113</v>
      </c>
      <c r="AM281" s="79" t="s">
        <v>1136</v>
      </c>
      <c r="AN281" s="79" t="b">
        <v>0</v>
      </c>
      <c r="AO281" s="85" t="s">
        <v>1048</v>
      </c>
      <c r="AP281" s="79" t="s">
        <v>176</v>
      </c>
      <c r="AQ281" s="79">
        <v>0</v>
      </c>
      <c r="AR281" s="79">
        <v>0</v>
      </c>
      <c r="AS281" s="79"/>
      <c r="AT281" s="79"/>
      <c r="AU281" s="79"/>
      <c r="AV281" s="79"/>
      <c r="AW281" s="79"/>
      <c r="AX281" s="79"/>
      <c r="AY281" s="79"/>
      <c r="AZ281" s="79"/>
      <c r="BA281">
        <v>7</v>
      </c>
      <c r="BB281" s="78" t="str">
        <f>REPLACE(INDEX(GroupVertices[Group],MATCH(Edges[[#This Row],[Vertex 1]],GroupVertices[Vertex],0)),1,1,"")</f>
        <v>3</v>
      </c>
      <c r="BC281" s="78" t="str">
        <f>REPLACE(INDEX(GroupVertices[Group],MATCH(Edges[[#This Row],[Vertex 2]],GroupVertices[Vertex],0)),1,1,"")</f>
        <v>3</v>
      </c>
      <c r="BD281" s="48">
        <v>4</v>
      </c>
      <c r="BE281" s="49">
        <v>13.793103448275861</v>
      </c>
      <c r="BF281" s="48">
        <v>0</v>
      </c>
      <c r="BG281" s="49">
        <v>0</v>
      </c>
      <c r="BH281" s="48">
        <v>0</v>
      </c>
      <c r="BI281" s="49">
        <v>0</v>
      </c>
      <c r="BJ281" s="48">
        <v>25</v>
      </c>
      <c r="BK281" s="49">
        <v>86.20689655172414</v>
      </c>
      <c r="BL281" s="48">
        <v>29</v>
      </c>
    </row>
    <row r="282" spans="1:64" ht="15">
      <c r="A282" s="64" t="s">
        <v>233</v>
      </c>
      <c r="B282" s="64" t="s">
        <v>233</v>
      </c>
      <c r="C282" s="65" t="s">
        <v>2602</v>
      </c>
      <c r="D282" s="66">
        <v>7.2</v>
      </c>
      <c r="E282" s="67" t="s">
        <v>136</v>
      </c>
      <c r="F282" s="68">
        <v>21.2</v>
      </c>
      <c r="G282" s="65"/>
      <c r="H282" s="69"/>
      <c r="I282" s="70"/>
      <c r="J282" s="70"/>
      <c r="K282" s="34" t="s">
        <v>65</v>
      </c>
      <c r="L282" s="77">
        <v>282</v>
      </c>
      <c r="M282" s="77"/>
      <c r="N282" s="72"/>
      <c r="O282" s="79" t="s">
        <v>176</v>
      </c>
      <c r="P282" s="81">
        <v>43755.76534722222</v>
      </c>
      <c r="Q282" s="79" t="s">
        <v>429</v>
      </c>
      <c r="R282" s="79"/>
      <c r="S282" s="79"/>
      <c r="T282" s="79" t="s">
        <v>238</v>
      </c>
      <c r="U282" s="79"/>
      <c r="V282" s="82" t="s">
        <v>624</v>
      </c>
      <c r="W282" s="81">
        <v>43755.76534722222</v>
      </c>
      <c r="X282" s="82" t="s">
        <v>817</v>
      </c>
      <c r="Y282" s="79"/>
      <c r="Z282" s="79"/>
      <c r="AA282" s="85" t="s">
        <v>1049</v>
      </c>
      <c r="AB282" s="79"/>
      <c r="AC282" s="79" t="b">
        <v>0</v>
      </c>
      <c r="AD282" s="79">
        <v>4</v>
      </c>
      <c r="AE282" s="85" t="s">
        <v>1113</v>
      </c>
      <c r="AF282" s="79" t="b">
        <v>0</v>
      </c>
      <c r="AG282" s="79" t="s">
        <v>1129</v>
      </c>
      <c r="AH282" s="79"/>
      <c r="AI282" s="85" t="s">
        <v>1113</v>
      </c>
      <c r="AJ282" s="79" t="b">
        <v>0</v>
      </c>
      <c r="AK282" s="79">
        <v>0</v>
      </c>
      <c r="AL282" s="85" t="s">
        <v>1113</v>
      </c>
      <c r="AM282" s="79" t="s">
        <v>1136</v>
      </c>
      <c r="AN282" s="79" t="b">
        <v>0</v>
      </c>
      <c r="AO282" s="85" t="s">
        <v>1049</v>
      </c>
      <c r="AP282" s="79" t="s">
        <v>176</v>
      </c>
      <c r="AQ282" s="79">
        <v>0</v>
      </c>
      <c r="AR282" s="79">
        <v>0</v>
      </c>
      <c r="AS282" s="79"/>
      <c r="AT282" s="79"/>
      <c r="AU282" s="79"/>
      <c r="AV282" s="79"/>
      <c r="AW282" s="79"/>
      <c r="AX282" s="79"/>
      <c r="AY282" s="79"/>
      <c r="AZ282" s="79"/>
      <c r="BA282">
        <v>7</v>
      </c>
      <c r="BB282" s="78" t="str">
        <f>REPLACE(INDEX(GroupVertices[Group],MATCH(Edges[[#This Row],[Vertex 1]],GroupVertices[Vertex],0)),1,1,"")</f>
        <v>3</v>
      </c>
      <c r="BC282" s="78" t="str">
        <f>REPLACE(INDEX(GroupVertices[Group],MATCH(Edges[[#This Row],[Vertex 2]],GroupVertices[Vertex],0)),1,1,"")</f>
        <v>3</v>
      </c>
      <c r="BD282" s="48">
        <v>5</v>
      </c>
      <c r="BE282" s="49">
        <v>12.195121951219512</v>
      </c>
      <c r="BF282" s="48">
        <v>0</v>
      </c>
      <c r="BG282" s="49">
        <v>0</v>
      </c>
      <c r="BH282" s="48">
        <v>0</v>
      </c>
      <c r="BI282" s="49">
        <v>0</v>
      </c>
      <c r="BJ282" s="48">
        <v>36</v>
      </c>
      <c r="BK282" s="49">
        <v>87.8048780487805</v>
      </c>
      <c r="BL282" s="48">
        <v>41</v>
      </c>
    </row>
    <row r="283" spans="1:64" ht="15">
      <c r="A283" s="64" t="s">
        <v>233</v>
      </c>
      <c r="B283" s="64" t="s">
        <v>233</v>
      </c>
      <c r="C283" s="65" t="s">
        <v>2602</v>
      </c>
      <c r="D283" s="66">
        <v>7.2</v>
      </c>
      <c r="E283" s="67" t="s">
        <v>136</v>
      </c>
      <c r="F283" s="68">
        <v>21.2</v>
      </c>
      <c r="G283" s="65"/>
      <c r="H283" s="69"/>
      <c r="I283" s="70"/>
      <c r="J283" s="70"/>
      <c r="K283" s="34" t="s">
        <v>65</v>
      </c>
      <c r="L283" s="77">
        <v>283</v>
      </c>
      <c r="M283" s="77"/>
      <c r="N283" s="72"/>
      <c r="O283" s="79" t="s">
        <v>176</v>
      </c>
      <c r="P283" s="81">
        <v>43755.76886574074</v>
      </c>
      <c r="Q283" s="79" t="s">
        <v>430</v>
      </c>
      <c r="R283" s="82" t="s">
        <v>496</v>
      </c>
      <c r="S283" s="79" t="s">
        <v>514</v>
      </c>
      <c r="T283" s="79" t="s">
        <v>568</v>
      </c>
      <c r="U283" s="79"/>
      <c r="V283" s="82" t="s">
        <v>624</v>
      </c>
      <c r="W283" s="81">
        <v>43755.76886574074</v>
      </c>
      <c r="X283" s="82" t="s">
        <v>818</v>
      </c>
      <c r="Y283" s="79"/>
      <c r="Z283" s="79"/>
      <c r="AA283" s="85" t="s">
        <v>1050</v>
      </c>
      <c r="AB283" s="79"/>
      <c r="AC283" s="79" t="b">
        <v>0</v>
      </c>
      <c r="AD283" s="79">
        <v>2</v>
      </c>
      <c r="AE283" s="85" t="s">
        <v>1113</v>
      </c>
      <c r="AF283" s="79" t="b">
        <v>0</v>
      </c>
      <c r="AG283" s="79" t="s">
        <v>1129</v>
      </c>
      <c r="AH283" s="79"/>
      <c r="AI283" s="85" t="s">
        <v>1113</v>
      </c>
      <c r="AJ283" s="79" t="b">
        <v>0</v>
      </c>
      <c r="AK283" s="79">
        <v>0</v>
      </c>
      <c r="AL283" s="85" t="s">
        <v>1113</v>
      </c>
      <c r="AM283" s="79" t="s">
        <v>1136</v>
      </c>
      <c r="AN283" s="79" t="b">
        <v>0</v>
      </c>
      <c r="AO283" s="85" t="s">
        <v>1050</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3</v>
      </c>
      <c r="BC283" s="78" t="str">
        <f>REPLACE(INDEX(GroupVertices[Group],MATCH(Edges[[#This Row],[Vertex 2]],GroupVertices[Vertex],0)),1,1,"")</f>
        <v>3</v>
      </c>
      <c r="BD283" s="48">
        <v>3</v>
      </c>
      <c r="BE283" s="49">
        <v>8.333333333333334</v>
      </c>
      <c r="BF283" s="48">
        <v>1</v>
      </c>
      <c r="BG283" s="49">
        <v>2.7777777777777777</v>
      </c>
      <c r="BH283" s="48">
        <v>0</v>
      </c>
      <c r="BI283" s="49">
        <v>0</v>
      </c>
      <c r="BJ283" s="48">
        <v>32</v>
      </c>
      <c r="BK283" s="49">
        <v>88.88888888888889</v>
      </c>
      <c r="BL283" s="48">
        <v>36</v>
      </c>
    </row>
    <row r="284" spans="1:64" ht="15">
      <c r="A284" s="64" t="s">
        <v>233</v>
      </c>
      <c r="B284" s="64" t="s">
        <v>233</v>
      </c>
      <c r="C284" s="65" t="s">
        <v>2602</v>
      </c>
      <c r="D284" s="66">
        <v>7.2</v>
      </c>
      <c r="E284" s="67" t="s">
        <v>136</v>
      </c>
      <c r="F284" s="68">
        <v>21.2</v>
      </c>
      <c r="G284" s="65"/>
      <c r="H284" s="69"/>
      <c r="I284" s="70"/>
      <c r="J284" s="70"/>
      <c r="K284" s="34" t="s">
        <v>65</v>
      </c>
      <c r="L284" s="77">
        <v>284</v>
      </c>
      <c r="M284" s="77"/>
      <c r="N284" s="72"/>
      <c r="O284" s="79" t="s">
        <v>176</v>
      </c>
      <c r="P284" s="81">
        <v>43755.78162037037</v>
      </c>
      <c r="Q284" s="79" t="s">
        <v>431</v>
      </c>
      <c r="R284" s="79"/>
      <c r="S284" s="79"/>
      <c r="T284" s="79" t="s">
        <v>569</v>
      </c>
      <c r="U284" s="79"/>
      <c r="V284" s="82" t="s">
        <v>624</v>
      </c>
      <c r="W284" s="81">
        <v>43755.78162037037</v>
      </c>
      <c r="X284" s="82" t="s">
        <v>819</v>
      </c>
      <c r="Y284" s="79"/>
      <c r="Z284" s="79"/>
      <c r="AA284" s="85" t="s">
        <v>1051</v>
      </c>
      <c r="AB284" s="79"/>
      <c r="AC284" s="79" t="b">
        <v>0</v>
      </c>
      <c r="AD284" s="79">
        <v>2</v>
      </c>
      <c r="AE284" s="85" t="s">
        <v>1113</v>
      </c>
      <c r="AF284" s="79" t="b">
        <v>0</v>
      </c>
      <c r="AG284" s="79" t="s">
        <v>1129</v>
      </c>
      <c r="AH284" s="79"/>
      <c r="AI284" s="85" t="s">
        <v>1113</v>
      </c>
      <c r="AJ284" s="79" t="b">
        <v>0</v>
      </c>
      <c r="AK284" s="79">
        <v>0</v>
      </c>
      <c r="AL284" s="85" t="s">
        <v>1113</v>
      </c>
      <c r="AM284" s="79" t="s">
        <v>1136</v>
      </c>
      <c r="AN284" s="79" t="b">
        <v>0</v>
      </c>
      <c r="AO284" s="85" t="s">
        <v>1051</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3</v>
      </c>
      <c r="BC284" s="78" t="str">
        <f>REPLACE(INDEX(GroupVertices[Group],MATCH(Edges[[#This Row],[Vertex 2]],GroupVertices[Vertex],0)),1,1,"")</f>
        <v>3</v>
      </c>
      <c r="BD284" s="48">
        <v>3</v>
      </c>
      <c r="BE284" s="49">
        <v>9.090909090909092</v>
      </c>
      <c r="BF284" s="48">
        <v>0</v>
      </c>
      <c r="BG284" s="49">
        <v>0</v>
      </c>
      <c r="BH284" s="48">
        <v>0</v>
      </c>
      <c r="BI284" s="49">
        <v>0</v>
      </c>
      <c r="BJ284" s="48">
        <v>30</v>
      </c>
      <c r="BK284" s="49">
        <v>90.9090909090909</v>
      </c>
      <c r="BL284" s="48">
        <v>33</v>
      </c>
    </row>
    <row r="285" spans="1:64" ht="15">
      <c r="A285" s="64" t="s">
        <v>233</v>
      </c>
      <c r="B285" s="64" t="s">
        <v>238</v>
      </c>
      <c r="C285" s="65" t="s">
        <v>2599</v>
      </c>
      <c r="D285" s="66">
        <v>3.7</v>
      </c>
      <c r="E285" s="67" t="s">
        <v>136</v>
      </c>
      <c r="F285" s="68">
        <v>32.7</v>
      </c>
      <c r="G285" s="65"/>
      <c r="H285" s="69"/>
      <c r="I285" s="70"/>
      <c r="J285" s="70"/>
      <c r="K285" s="34" t="s">
        <v>66</v>
      </c>
      <c r="L285" s="77">
        <v>285</v>
      </c>
      <c r="M285" s="77"/>
      <c r="N285" s="72"/>
      <c r="O285" s="79" t="s">
        <v>276</v>
      </c>
      <c r="P285" s="81">
        <v>43755.79278935185</v>
      </c>
      <c r="Q285" s="79" t="s">
        <v>403</v>
      </c>
      <c r="R285" s="79"/>
      <c r="S285" s="79"/>
      <c r="T285" s="79" t="s">
        <v>543</v>
      </c>
      <c r="U285" s="79"/>
      <c r="V285" s="82" t="s">
        <v>624</v>
      </c>
      <c r="W285" s="81">
        <v>43755.79278935185</v>
      </c>
      <c r="X285" s="82" t="s">
        <v>790</v>
      </c>
      <c r="Y285" s="79"/>
      <c r="Z285" s="79"/>
      <c r="AA285" s="85" t="s">
        <v>1022</v>
      </c>
      <c r="AB285" s="85" t="s">
        <v>1037</v>
      </c>
      <c r="AC285" s="79" t="b">
        <v>0</v>
      </c>
      <c r="AD285" s="79">
        <v>1</v>
      </c>
      <c r="AE285" s="85" t="s">
        <v>1122</v>
      </c>
      <c r="AF285" s="79" t="b">
        <v>0</v>
      </c>
      <c r="AG285" s="79" t="s">
        <v>1129</v>
      </c>
      <c r="AH285" s="79"/>
      <c r="AI285" s="85" t="s">
        <v>1113</v>
      </c>
      <c r="AJ285" s="79" t="b">
        <v>0</v>
      </c>
      <c r="AK285" s="79">
        <v>0</v>
      </c>
      <c r="AL285" s="85" t="s">
        <v>1113</v>
      </c>
      <c r="AM285" s="79" t="s">
        <v>1136</v>
      </c>
      <c r="AN285" s="79" t="b">
        <v>0</v>
      </c>
      <c r="AO285" s="85" t="s">
        <v>1037</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243</v>
      </c>
      <c r="B286" s="64" t="s">
        <v>233</v>
      </c>
      <c r="C286" s="65" t="s">
        <v>2599</v>
      </c>
      <c r="D286" s="66">
        <v>3.7</v>
      </c>
      <c r="E286" s="67" t="s">
        <v>136</v>
      </c>
      <c r="F286" s="68">
        <v>32.7</v>
      </c>
      <c r="G286" s="65"/>
      <c r="H286" s="69"/>
      <c r="I286" s="70"/>
      <c r="J286" s="70"/>
      <c r="K286" s="34" t="s">
        <v>65</v>
      </c>
      <c r="L286" s="77">
        <v>286</v>
      </c>
      <c r="M286" s="77"/>
      <c r="N286" s="72"/>
      <c r="O286" s="79" t="s">
        <v>276</v>
      </c>
      <c r="P286" s="81">
        <v>43757.17480324074</v>
      </c>
      <c r="Q286" s="79" t="s">
        <v>421</v>
      </c>
      <c r="R286" s="79"/>
      <c r="S286" s="79"/>
      <c r="T286" s="79"/>
      <c r="U286" s="79"/>
      <c r="V286" s="82" t="s">
        <v>632</v>
      </c>
      <c r="W286" s="81">
        <v>43757.17480324074</v>
      </c>
      <c r="X286" s="82" t="s">
        <v>808</v>
      </c>
      <c r="Y286" s="79"/>
      <c r="Z286" s="79"/>
      <c r="AA286" s="85" t="s">
        <v>1040</v>
      </c>
      <c r="AB286" s="79"/>
      <c r="AC286" s="79" t="b">
        <v>0</v>
      </c>
      <c r="AD286" s="79">
        <v>0</v>
      </c>
      <c r="AE286" s="85" t="s">
        <v>1113</v>
      </c>
      <c r="AF286" s="79" t="b">
        <v>0</v>
      </c>
      <c r="AG286" s="79" t="s">
        <v>1129</v>
      </c>
      <c r="AH286" s="79"/>
      <c r="AI286" s="85" t="s">
        <v>1113</v>
      </c>
      <c r="AJ286" s="79" t="b">
        <v>0</v>
      </c>
      <c r="AK286" s="79">
        <v>1</v>
      </c>
      <c r="AL286" s="85" t="s">
        <v>1022</v>
      </c>
      <c r="AM286" s="79" t="s">
        <v>1139</v>
      </c>
      <c r="AN286" s="79" t="b">
        <v>0</v>
      </c>
      <c r="AO286" s="85" t="s">
        <v>1022</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243</v>
      </c>
      <c r="B287" s="64" t="s">
        <v>233</v>
      </c>
      <c r="C287" s="65" t="s">
        <v>2599</v>
      </c>
      <c r="D287" s="66">
        <v>3.7</v>
      </c>
      <c r="E287" s="67" t="s">
        <v>136</v>
      </c>
      <c r="F287" s="68">
        <v>32.7</v>
      </c>
      <c r="G287" s="65"/>
      <c r="H287" s="69"/>
      <c r="I287" s="70"/>
      <c r="J287" s="70"/>
      <c r="K287" s="34" t="s">
        <v>65</v>
      </c>
      <c r="L287" s="77">
        <v>287</v>
      </c>
      <c r="M287" s="77"/>
      <c r="N287" s="72"/>
      <c r="O287" s="79" t="s">
        <v>276</v>
      </c>
      <c r="P287" s="81">
        <v>43757.17710648148</v>
      </c>
      <c r="Q287" s="79" t="s">
        <v>432</v>
      </c>
      <c r="R287" s="79"/>
      <c r="S287" s="79"/>
      <c r="T287" s="79" t="s">
        <v>570</v>
      </c>
      <c r="U287" s="79"/>
      <c r="V287" s="82" t="s">
        <v>632</v>
      </c>
      <c r="W287" s="81">
        <v>43757.17710648148</v>
      </c>
      <c r="X287" s="82" t="s">
        <v>820</v>
      </c>
      <c r="Y287" s="79"/>
      <c r="Z287" s="79"/>
      <c r="AA287" s="85" t="s">
        <v>1052</v>
      </c>
      <c r="AB287" s="79"/>
      <c r="AC287" s="79" t="b">
        <v>0</v>
      </c>
      <c r="AD287" s="79">
        <v>0</v>
      </c>
      <c r="AE287" s="85" t="s">
        <v>1113</v>
      </c>
      <c r="AF287" s="79" t="b">
        <v>0</v>
      </c>
      <c r="AG287" s="79" t="s">
        <v>1129</v>
      </c>
      <c r="AH287" s="79"/>
      <c r="AI287" s="85" t="s">
        <v>1113</v>
      </c>
      <c r="AJ287" s="79" t="b">
        <v>0</v>
      </c>
      <c r="AK287" s="79">
        <v>1</v>
      </c>
      <c r="AL287" s="85" t="s">
        <v>1050</v>
      </c>
      <c r="AM287" s="79" t="s">
        <v>1139</v>
      </c>
      <c r="AN287" s="79" t="b">
        <v>0</v>
      </c>
      <c r="AO287" s="85" t="s">
        <v>1050</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3</v>
      </c>
      <c r="BC287" s="78" t="str">
        <f>REPLACE(INDEX(GroupVertices[Group],MATCH(Edges[[#This Row],[Vertex 2]],GroupVertices[Vertex],0)),1,1,"")</f>
        <v>3</v>
      </c>
      <c r="BD287" s="48">
        <v>2</v>
      </c>
      <c r="BE287" s="49">
        <v>10</v>
      </c>
      <c r="BF287" s="48">
        <v>0</v>
      </c>
      <c r="BG287" s="49">
        <v>0</v>
      </c>
      <c r="BH287" s="48">
        <v>0</v>
      </c>
      <c r="BI287" s="49">
        <v>0</v>
      </c>
      <c r="BJ287" s="48">
        <v>18</v>
      </c>
      <c r="BK287" s="49">
        <v>90</v>
      </c>
      <c r="BL287" s="48">
        <v>20</v>
      </c>
    </row>
    <row r="288" spans="1:64" ht="15">
      <c r="A288" s="64" t="s">
        <v>243</v>
      </c>
      <c r="B288" s="64" t="s">
        <v>245</v>
      </c>
      <c r="C288" s="65" t="s">
        <v>2600</v>
      </c>
      <c r="D288" s="66">
        <v>4.4</v>
      </c>
      <c r="E288" s="67" t="s">
        <v>136</v>
      </c>
      <c r="F288" s="68">
        <v>30.4</v>
      </c>
      <c r="G288" s="65"/>
      <c r="H288" s="69"/>
      <c r="I288" s="70"/>
      <c r="J288" s="70"/>
      <c r="K288" s="34" t="s">
        <v>65</v>
      </c>
      <c r="L288" s="77">
        <v>288</v>
      </c>
      <c r="M288" s="77"/>
      <c r="N288" s="72"/>
      <c r="O288" s="79" t="s">
        <v>276</v>
      </c>
      <c r="P288" s="81">
        <v>43750.53900462963</v>
      </c>
      <c r="Q288" s="79" t="s">
        <v>347</v>
      </c>
      <c r="R288" s="82" t="s">
        <v>480</v>
      </c>
      <c r="S288" s="79" t="s">
        <v>507</v>
      </c>
      <c r="T288" s="79"/>
      <c r="U288" s="79"/>
      <c r="V288" s="82" t="s">
        <v>632</v>
      </c>
      <c r="W288" s="81">
        <v>43750.53900462963</v>
      </c>
      <c r="X288" s="82" t="s">
        <v>752</v>
      </c>
      <c r="Y288" s="79"/>
      <c r="Z288" s="79"/>
      <c r="AA288" s="85" t="s">
        <v>984</v>
      </c>
      <c r="AB288" s="79"/>
      <c r="AC288" s="79" t="b">
        <v>0</v>
      </c>
      <c r="AD288" s="79">
        <v>0</v>
      </c>
      <c r="AE288" s="85" t="s">
        <v>1113</v>
      </c>
      <c r="AF288" s="79" t="b">
        <v>1</v>
      </c>
      <c r="AG288" s="79" t="s">
        <v>1129</v>
      </c>
      <c r="AH288" s="79"/>
      <c r="AI288" s="85" t="s">
        <v>1072</v>
      </c>
      <c r="AJ288" s="79" t="b">
        <v>0</v>
      </c>
      <c r="AK288" s="79">
        <v>4</v>
      </c>
      <c r="AL288" s="85" t="s">
        <v>979</v>
      </c>
      <c r="AM288" s="79" t="s">
        <v>1139</v>
      </c>
      <c r="AN288" s="79" t="b">
        <v>0</v>
      </c>
      <c r="AO288" s="85" t="s">
        <v>979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3</v>
      </c>
      <c r="BC288" s="78" t="str">
        <f>REPLACE(INDEX(GroupVertices[Group],MATCH(Edges[[#This Row],[Vertex 2]],GroupVertices[Vertex],0)),1,1,"")</f>
        <v>2</v>
      </c>
      <c r="BD288" s="48">
        <v>2</v>
      </c>
      <c r="BE288" s="49">
        <v>12.5</v>
      </c>
      <c r="BF288" s="48">
        <v>0</v>
      </c>
      <c r="BG288" s="49">
        <v>0</v>
      </c>
      <c r="BH288" s="48">
        <v>0</v>
      </c>
      <c r="BI288" s="49">
        <v>0</v>
      </c>
      <c r="BJ288" s="48">
        <v>14</v>
      </c>
      <c r="BK288" s="49">
        <v>87.5</v>
      </c>
      <c r="BL288" s="48">
        <v>16</v>
      </c>
    </row>
    <row r="289" spans="1:64" ht="15">
      <c r="A289" s="64" t="s">
        <v>243</v>
      </c>
      <c r="B289" s="64" t="s">
        <v>245</v>
      </c>
      <c r="C289" s="65" t="s">
        <v>2600</v>
      </c>
      <c r="D289" s="66">
        <v>4.4</v>
      </c>
      <c r="E289" s="67" t="s">
        <v>136</v>
      </c>
      <c r="F289" s="68">
        <v>30.4</v>
      </c>
      <c r="G289" s="65"/>
      <c r="H289" s="69"/>
      <c r="I289" s="70"/>
      <c r="J289" s="70"/>
      <c r="K289" s="34" t="s">
        <v>65</v>
      </c>
      <c r="L289" s="77">
        <v>289</v>
      </c>
      <c r="M289" s="77"/>
      <c r="N289" s="72"/>
      <c r="O289" s="79" t="s">
        <v>276</v>
      </c>
      <c r="P289" s="81">
        <v>43755.937951388885</v>
      </c>
      <c r="Q289" s="79" t="s">
        <v>360</v>
      </c>
      <c r="R289" s="79"/>
      <c r="S289" s="79"/>
      <c r="T289" s="79" t="s">
        <v>555</v>
      </c>
      <c r="U289" s="79"/>
      <c r="V289" s="82" t="s">
        <v>632</v>
      </c>
      <c r="W289" s="81">
        <v>43755.937951388885</v>
      </c>
      <c r="X289" s="82" t="s">
        <v>821</v>
      </c>
      <c r="Y289" s="79"/>
      <c r="Z289" s="79"/>
      <c r="AA289" s="85" t="s">
        <v>1053</v>
      </c>
      <c r="AB289" s="79"/>
      <c r="AC289" s="79" t="b">
        <v>0</v>
      </c>
      <c r="AD289" s="79">
        <v>0</v>
      </c>
      <c r="AE289" s="85" t="s">
        <v>1113</v>
      </c>
      <c r="AF289" s="79" t="b">
        <v>0</v>
      </c>
      <c r="AG289" s="79" t="s">
        <v>1129</v>
      </c>
      <c r="AH289" s="79"/>
      <c r="AI289" s="85" t="s">
        <v>1113</v>
      </c>
      <c r="AJ289" s="79" t="b">
        <v>0</v>
      </c>
      <c r="AK289" s="79">
        <v>3</v>
      </c>
      <c r="AL289" s="85" t="s">
        <v>1097</v>
      </c>
      <c r="AM289" s="79" t="s">
        <v>1136</v>
      </c>
      <c r="AN289" s="79" t="b">
        <v>0</v>
      </c>
      <c r="AO289" s="85" t="s">
        <v>1097</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2</v>
      </c>
      <c r="BD289" s="48">
        <v>1</v>
      </c>
      <c r="BE289" s="49">
        <v>3.4482758620689653</v>
      </c>
      <c r="BF289" s="48">
        <v>0</v>
      </c>
      <c r="BG289" s="49">
        <v>0</v>
      </c>
      <c r="BH289" s="48">
        <v>0</v>
      </c>
      <c r="BI289" s="49">
        <v>0</v>
      </c>
      <c r="BJ289" s="48">
        <v>28</v>
      </c>
      <c r="BK289" s="49">
        <v>96.55172413793103</v>
      </c>
      <c r="BL289" s="48">
        <v>29</v>
      </c>
    </row>
    <row r="290" spans="1:64" ht="15">
      <c r="A290" s="64" t="s">
        <v>243</v>
      </c>
      <c r="B290" s="64" t="s">
        <v>270</v>
      </c>
      <c r="C290" s="65" t="s">
        <v>2598</v>
      </c>
      <c r="D290" s="66">
        <v>3</v>
      </c>
      <c r="E290" s="67" t="s">
        <v>132</v>
      </c>
      <c r="F290" s="68">
        <v>35</v>
      </c>
      <c r="G290" s="65"/>
      <c r="H290" s="69"/>
      <c r="I290" s="70"/>
      <c r="J290" s="70"/>
      <c r="K290" s="34" t="s">
        <v>65</v>
      </c>
      <c r="L290" s="77">
        <v>290</v>
      </c>
      <c r="M290" s="77"/>
      <c r="N290" s="72"/>
      <c r="O290" s="79" t="s">
        <v>276</v>
      </c>
      <c r="P290" s="81">
        <v>43757.17454861111</v>
      </c>
      <c r="Q290" s="79" t="s">
        <v>433</v>
      </c>
      <c r="R290" s="79"/>
      <c r="S290" s="79"/>
      <c r="T290" s="79" t="s">
        <v>556</v>
      </c>
      <c r="U290" s="79"/>
      <c r="V290" s="82" t="s">
        <v>632</v>
      </c>
      <c r="W290" s="81">
        <v>43757.17454861111</v>
      </c>
      <c r="X290" s="82" t="s">
        <v>822</v>
      </c>
      <c r="Y290" s="79"/>
      <c r="Z290" s="79"/>
      <c r="AA290" s="85" t="s">
        <v>1054</v>
      </c>
      <c r="AB290" s="79"/>
      <c r="AC290" s="79" t="b">
        <v>0</v>
      </c>
      <c r="AD290" s="79">
        <v>0</v>
      </c>
      <c r="AE290" s="85" t="s">
        <v>1113</v>
      </c>
      <c r="AF290" s="79" t="b">
        <v>0</v>
      </c>
      <c r="AG290" s="79" t="s">
        <v>1129</v>
      </c>
      <c r="AH290" s="79"/>
      <c r="AI290" s="85" t="s">
        <v>1113</v>
      </c>
      <c r="AJ290" s="79" t="b">
        <v>0</v>
      </c>
      <c r="AK290" s="79">
        <v>1</v>
      </c>
      <c r="AL290" s="85" t="s">
        <v>1098</v>
      </c>
      <c r="AM290" s="79" t="s">
        <v>1139</v>
      </c>
      <c r="AN290" s="79" t="b">
        <v>0</v>
      </c>
      <c r="AO290" s="85" t="s">
        <v>1098</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4</v>
      </c>
      <c r="BD290" s="48"/>
      <c r="BE290" s="49"/>
      <c r="BF290" s="48"/>
      <c r="BG290" s="49"/>
      <c r="BH290" s="48"/>
      <c r="BI290" s="49"/>
      <c r="BJ290" s="48"/>
      <c r="BK290" s="49"/>
      <c r="BL290" s="48"/>
    </row>
    <row r="291" spans="1:64" ht="15">
      <c r="A291" s="64" t="s">
        <v>243</v>
      </c>
      <c r="B291" s="64" t="s">
        <v>272</v>
      </c>
      <c r="C291" s="65" t="s">
        <v>2598</v>
      </c>
      <c r="D291" s="66">
        <v>3</v>
      </c>
      <c r="E291" s="67" t="s">
        <v>132</v>
      </c>
      <c r="F291" s="68">
        <v>35</v>
      </c>
      <c r="G291" s="65"/>
      <c r="H291" s="69"/>
      <c r="I291" s="70"/>
      <c r="J291" s="70"/>
      <c r="K291" s="34" t="s">
        <v>65</v>
      </c>
      <c r="L291" s="77">
        <v>291</v>
      </c>
      <c r="M291" s="77"/>
      <c r="N291" s="72"/>
      <c r="O291" s="79" t="s">
        <v>276</v>
      </c>
      <c r="P291" s="81">
        <v>43757.17454861111</v>
      </c>
      <c r="Q291" s="79" t="s">
        <v>433</v>
      </c>
      <c r="R291" s="79"/>
      <c r="S291" s="79"/>
      <c r="T291" s="79" t="s">
        <v>556</v>
      </c>
      <c r="U291" s="79"/>
      <c r="V291" s="82" t="s">
        <v>632</v>
      </c>
      <c r="W291" s="81">
        <v>43757.17454861111</v>
      </c>
      <c r="X291" s="82" t="s">
        <v>822</v>
      </c>
      <c r="Y291" s="79"/>
      <c r="Z291" s="79"/>
      <c r="AA291" s="85" t="s">
        <v>1054</v>
      </c>
      <c r="AB291" s="79"/>
      <c r="AC291" s="79" t="b">
        <v>0</v>
      </c>
      <c r="AD291" s="79">
        <v>0</v>
      </c>
      <c r="AE291" s="85" t="s">
        <v>1113</v>
      </c>
      <c r="AF291" s="79" t="b">
        <v>0</v>
      </c>
      <c r="AG291" s="79" t="s">
        <v>1129</v>
      </c>
      <c r="AH291" s="79"/>
      <c r="AI291" s="85" t="s">
        <v>1113</v>
      </c>
      <c r="AJ291" s="79" t="b">
        <v>0</v>
      </c>
      <c r="AK291" s="79">
        <v>1</v>
      </c>
      <c r="AL291" s="85" t="s">
        <v>1098</v>
      </c>
      <c r="AM291" s="79" t="s">
        <v>1139</v>
      </c>
      <c r="AN291" s="79" t="b">
        <v>0</v>
      </c>
      <c r="AO291" s="85" t="s">
        <v>1098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4</v>
      </c>
      <c r="BD291" s="48"/>
      <c r="BE291" s="49"/>
      <c r="BF291" s="48"/>
      <c r="BG291" s="49"/>
      <c r="BH291" s="48"/>
      <c r="BI291" s="49"/>
      <c r="BJ291" s="48"/>
      <c r="BK291" s="49"/>
      <c r="BL291" s="48"/>
    </row>
    <row r="292" spans="1:64" ht="15">
      <c r="A292" s="64" t="s">
        <v>243</v>
      </c>
      <c r="B292" s="64" t="s">
        <v>273</v>
      </c>
      <c r="C292" s="65" t="s">
        <v>2598</v>
      </c>
      <c r="D292" s="66">
        <v>3</v>
      </c>
      <c r="E292" s="67" t="s">
        <v>132</v>
      </c>
      <c r="F292" s="68">
        <v>35</v>
      </c>
      <c r="G292" s="65"/>
      <c r="H292" s="69"/>
      <c r="I292" s="70"/>
      <c r="J292" s="70"/>
      <c r="K292" s="34" t="s">
        <v>65</v>
      </c>
      <c r="L292" s="77">
        <v>292</v>
      </c>
      <c r="M292" s="77"/>
      <c r="N292" s="72"/>
      <c r="O292" s="79" t="s">
        <v>276</v>
      </c>
      <c r="P292" s="81">
        <v>43757.17454861111</v>
      </c>
      <c r="Q292" s="79" t="s">
        <v>433</v>
      </c>
      <c r="R292" s="79"/>
      <c r="S292" s="79"/>
      <c r="T292" s="79" t="s">
        <v>556</v>
      </c>
      <c r="U292" s="79"/>
      <c r="V292" s="82" t="s">
        <v>632</v>
      </c>
      <c r="W292" s="81">
        <v>43757.17454861111</v>
      </c>
      <c r="X292" s="82" t="s">
        <v>822</v>
      </c>
      <c r="Y292" s="79"/>
      <c r="Z292" s="79"/>
      <c r="AA292" s="85" t="s">
        <v>1054</v>
      </c>
      <c r="AB292" s="79"/>
      <c r="AC292" s="79" t="b">
        <v>0</v>
      </c>
      <c r="AD292" s="79">
        <v>0</v>
      </c>
      <c r="AE292" s="85" t="s">
        <v>1113</v>
      </c>
      <c r="AF292" s="79" t="b">
        <v>0</v>
      </c>
      <c r="AG292" s="79" t="s">
        <v>1129</v>
      </c>
      <c r="AH292" s="79"/>
      <c r="AI292" s="85" t="s">
        <v>1113</v>
      </c>
      <c r="AJ292" s="79" t="b">
        <v>0</v>
      </c>
      <c r="AK292" s="79">
        <v>1</v>
      </c>
      <c r="AL292" s="85" t="s">
        <v>1098</v>
      </c>
      <c r="AM292" s="79" t="s">
        <v>1139</v>
      </c>
      <c r="AN292" s="79" t="b">
        <v>0</v>
      </c>
      <c r="AO292" s="85" t="s">
        <v>1098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4</v>
      </c>
      <c r="BD292" s="48"/>
      <c r="BE292" s="49"/>
      <c r="BF292" s="48"/>
      <c r="BG292" s="49"/>
      <c r="BH292" s="48"/>
      <c r="BI292" s="49"/>
      <c r="BJ292" s="48"/>
      <c r="BK292" s="49"/>
      <c r="BL292" s="48"/>
    </row>
    <row r="293" spans="1:64" ht="15">
      <c r="A293" s="64" t="s">
        <v>243</v>
      </c>
      <c r="B293" s="64" t="s">
        <v>245</v>
      </c>
      <c r="C293" s="65" t="s">
        <v>2600</v>
      </c>
      <c r="D293" s="66">
        <v>4.4</v>
      </c>
      <c r="E293" s="67" t="s">
        <v>136</v>
      </c>
      <c r="F293" s="68">
        <v>30.4</v>
      </c>
      <c r="G293" s="65"/>
      <c r="H293" s="69"/>
      <c r="I293" s="70"/>
      <c r="J293" s="70"/>
      <c r="K293" s="34" t="s">
        <v>65</v>
      </c>
      <c r="L293" s="77">
        <v>293</v>
      </c>
      <c r="M293" s="77"/>
      <c r="N293" s="72"/>
      <c r="O293" s="79" t="s">
        <v>276</v>
      </c>
      <c r="P293" s="81">
        <v>43757.17454861111</v>
      </c>
      <c r="Q293" s="79" t="s">
        <v>433</v>
      </c>
      <c r="R293" s="79"/>
      <c r="S293" s="79"/>
      <c r="T293" s="79" t="s">
        <v>556</v>
      </c>
      <c r="U293" s="79"/>
      <c r="V293" s="82" t="s">
        <v>632</v>
      </c>
      <c r="W293" s="81">
        <v>43757.17454861111</v>
      </c>
      <c r="X293" s="82" t="s">
        <v>822</v>
      </c>
      <c r="Y293" s="79"/>
      <c r="Z293" s="79"/>
      <c r="AA293" s="85" t="s">
        <v>1054</v>
      </c>
      <c r="AB293" s="79"/>
      <c r="AC293" s="79" t="b">
        <v>0</v>
      </c>
      <c r="AD293" s="79">
        <v>0</v>
      </c>
      <c r="AE293" s="85" t="s">
        <v>1113</v>
      </c>
      <c r="AF293" s="79" t="b">
        <v>0</v>
      </c>
      <c r="AG293" s="79" t="s">
        <v>1129</v>
      </c>
      <c r="AH293" s="79"/>
      <c r="AI293" s="85" t="s">
        <v>1113</v>
      </c>
      <c r="AJ293" s="79" t="b">
        <v>0</v>
      </c>
      <c r="AK293" s="79">
        <v>1</v>
      </c>
      <c r="AL293" s="85" t="s">
        <v>1098</v>
      </c>
      <c r="AM293" s="79" t="s">
        <v>1139</v>
      </c>
      <c r="AN293" s="79" t="b">
        <v>0</v>
      </c>
      <c r="AO293" s="85" t="s">
        <v>1098</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3</v>
      </c>
      <c r="BC293" s="78" t="str">
        <f>REPLACE(INDEX(GroupVertices[Group],MATCH(Edges[[#This Row],[Vertex 2]],GroupVertices[Vertex],0)),1,1,"")</f>
        <v>2</v>
      </c>
      <c r="BD293" s="48"/>
      <c r="BE293" s="49"/>
      <c r="BF293" s="48"/>
      <c r="BG293" s="49"/>
      <c r="BH293" s="48"/>
      <c r="BI293" s="49"/>
      <c r="BJ293" s="48"/>
      <c r="BK293" s="49"/>
      <c r="BL293" s="48"/>
    </row>
    <row r="294" spans="1:64" ht="15">
      <c r="A294" s="64" t="s">
        <v>243</v>
      </c>
      <c r="B294" s="64" t="s">
        <v>247</v>
      </c>
      <c r="C294" s="65" t="s">
        <v>2598</v>
      </c>
      <c r="D294" s="66">
        <v>3</v>
      </c>
      <c r="E294" s="67" t="s">
        <v>132</v>
      </c>
      <c r="F294" s="68">
        <v>35</v>
      </c>
      <c r="G294" s="65"/>
      <c r="H294" s="69"/>
      <c r="I294" s="70"/>
      <c r="J294" s="70"/>
      <c r="K294" s="34" t="s">
        <v>65</v>
      </c>
      <c r="L294" s="77">
        <v>294</v>
      </c>
      <c r="M294" s="77"/>
      <c r="N294" s="72"/>
      <c r="O294" s="79" t="s">
        <v>276</v>
      </c>
      <c r="P294" s="81">
        <v>43757.17454861111</v>
      </c>
      <c r="Q294" s="79" t="s">
        <v>433</v>
      </c>
      <c r="R294" s="79"/>
      <c r="S294" s="79"/>
      <c r="T294" s="79" t="s">
        <v>556</v>
      </c>
      <c r="U294" s="79"/>
      <c r="V294" s="82" t="s">
        <v>632</v>
      </c>
      <c r="W294" s="81">
        <v>43757.17454861111</v>
      </c>
      <c r="X294" s="82" t="s">
        <v>822</v>
      </c>
      <c r="Y294" s="79"/>
      <c r="Z294" s="79"/>
      <c r="AA294" s="85" t="s">
        <v>1054</v>
      </c>
      <c r="AB294" s="79"/>
      <c r="AC294" s="79" t="b">
        <v>0</v>
      </c>
      <c r="AD294" s="79">
        <v>0</v>
      </c>
      <c r="AE294" s="85" t="s">
        <v>1113</v>
      </c>
      <c r="AF294" s="79" t="b">
        <v>0</v>
      </c>
      <c r="AG294" s="79" t="s">
        <v>1129</v>
      </c>
      <c r="AH294" s="79"/>
      <c r="AI294" s="85" t="s">
        <v>1113</v>
      </c>
      <c r="AJ294" s="79" t="b">
        <v>0</v>
      </c>
      <c r="AK294" s="79">
        <v>1</v>
      </c>
      <c r="AL294" s="85" t="s">
        <v>1098</v>
      </c>
      <c r="AM294" s="79" t="s">
        <v>1139</v>
      </c>
      <c r="AN294" s="79" t="b">
        <v>0</v>
      </c>
      <c r="AO294" s="85" t="s">
        <v>1098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4</v>
      </c>
      <c r="BD294" s="48">
        <v>1</v>
      </c>
      <c r="BE294" s="49">
        <v>5.2631578947368425</v>
      </c>
      <c r="BF294" s="48">
        <v>0</v>
      </c>
      <c r="BG294" s="49">
        <v>0</v>
      </c>
      <c r="BH294" s="48">
        <v>0</v>
      </c>
      <c r="BI294" s="49">
        <v>0</v>
      </c>
      <c r="BJ294" s="48">
        <v>18</v>
      </c>
      <c r="BK294" s="49">
        <v>94.73684210526316</v>
      </c>
      <c r="BL294" s="48">
        <v>19</v>
      </c>
    </row>
    <row r="295" spans="1:64" ht="15">
      <c r="A295" s="64" t="s">
        <v>243</v>
      </c>
      <c r="B295" s="64" t="s">
        <v>238</v>
      </c>
      <c r="C295" s="65" t="s">
        <v>2601</v>
      </c>
      <c r="D295" s="66">
        <v>5.1</v>
      </c>
      <c r="E295" s="67" t="s">
        <v>136</v>
      </c>
      <c r="F295" s="68">
        <v>28.1</v>
      </c>
      <c r="G295" s="65"/>
      <c r="H295" s="69"/>
      <c r="I295" s="70"/>
      <c r="J295" s="70"/>
      <c r="K295" s="34" t="s">
        <v>65</v>
      </c>
      <c r="L295" s="77">
        <v>295</v>
      </c>
      <c r="M295" s="77"/>
      <c r="N295" s="72"/>
      <c r="O295" s="79" t="s">
        <v>276</v>
      </c>
      <c r="P295" s="81">
        <v>43757.17480324074</v>
      </c>
      <c r="Q295" s="79" t="s">
        <v>421</v>
      </c>
      <c r="R295" s="79"/>
      <c r="S295" s="79"/>
      <c r="T295" s="79"/>
      <c r="U295" s="79"/>
      <c r="V295" s="82" t="s">
        <v>632</v>
      </c>
      <c r="W295" s="81">
        <v>43757.17480324074</v>
      </c>
      <c r="X295" s="82" t="s">
        <v>808</v>
      </c>
      <c r="Y295" s="79"/>
      <c r="Z295" s="79"/>
      <c r="AA295" s="85" t="s">
        <v>1040</v>
      </c>
      <c r="AB295" s="79"/>
      <c r="AC295" s="79" t="b">
        <v>0</v>
      </c>
      <c r="AD295" s="79">
        <v>0</v>
      </c>
      <c r="AE295" s="85" t="s">
        <v>1113</v>
      </c>
      <c r="AF295" s="79" t="b">
        <v>0</v>
      </c>
      <c r="AG295" s="79" t="s">
        <v>1129</v>
      </c>
      <c r="AH295" s="79"/>
      <c r="AI295" s="85" t="s">
        <v>1113</v>
      </c>
      <c r="AJ295" s="79" t="b">
        <v>0</v>
      </c>
      <c r="AK295" s="79">
        <v>1</v>
      </c>
      <c r="AL295" s="85" t="s">
        <v>1022</v>
      </c>
      <c r="AM295" s="79" t="s">
        <v>1139</v>
      </c>
      <c r="AN295" s="79" t="b">
        <v>0</v>
      </c>
      <c r="AO295" s="85" t="s">
        <v>1022</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3</v>
      </c>
      <c r="BC295" s="78" t="str">
        <f>REPLACE(INDEX(GroupVertices[Group],MATCH(Edges[[#This Row],[Vertex 2]],GroupVertices[Vertex],0)),1,1,"")</f>
        <v>3</v>
      </c>
      <c r="BD295" s="48">
        <v>2</v>
      </c>
      <c r="BE295" s="49">
        <v>8.333333333333334</v>
      </c>
      <c r="BF295" s="48">
        <v>0</v>
      </c>
      <c r="BG295" s="49">
        <v>0</v>
      </c>
      <c r="BH295" s="48">
        <v>0</v>
      </c>
      <c r="BI295" s="49">
        <v>0</v>
      </c>
      <c r="BJ295" s="48">
        <v>22</v>
      </c>
      <c r="BK295" s="49">
        <v>91.66666666666667</v>
      </c>
      <c r="BL295" s="48">
        <v>24</v>
      </c>
    </row>
    <row r="296" spans="1:64" ht="15">
      <c r="A296" s="64" t="s">
        <v>243</v>
      </c>
      <c r="B296" s="64" t="s">
        <v>238</v>
      </c>
      <c r="C296" s="65" t="s">
        <v>2601</v>
      </c>
      <c r="D296" s="66">
        <v>5.1</v>
      </c>
      <c r="E296" s="67" t="s">
        <v>136</v>
      </c>
      <c r="F296" s="68">
        <v>28.1</v>
      </c>
      <c r="G296" s="65"/>
      <c r="H296" s="69"/>
      <c r="I296" s="70"/>
      <c r="J296" s="70"/>
      <c r="K296" s="34" t="s">
        <v>65</v>
      </c>
      <c r="L296" s="77">
        <v>296</v>
      </c>
      <c r="M296" s="77"/>
      <c r="N296" s="72"/>
      <c r="O296" s="79" t="s">
        <v>276</v>
      </c>
      <c r="P296" s="81">
        <v>43757.17496527778</v>
      </c>
      <c r="Q296" s="79" t="s">
        <v>422</v>
      </c>
      <c r="R296" s="79"/>
      <c r="S296" s="79"/>
      <c r="T296" s="79"/>
      <c r="U296" s="79"/>
      <c r="V296" s="82" t="s">
        <v>632</v>
      </c>
      <c r="W296" s="81">
        <v>43757.17496527778</v>
      </c>
      <c r="X296" s="82" t="s">
        <v>809</v>
      </c>
      <c r="Y296" s="79"/>
      <c r="Z296" s="79"/>
      <c r="AA296" s="85" t="s">
        <v>1041</v>
      </c>
      <c r="AB296" s="79"/>
      <c r="AC296" s="79" t="b">
        <v>0</v>
      </c>
      <c r="AD296" s="79">
        <v>0</v>
      </c>
      <c r="AE296" s="85" t="s">
        <v>1113</v>
      </c>
      <c r="AF296" s="79" t="b">
        <v>0</v>
      </c>
      <c r="AG296" s="79" t="s">
        <v>1129</v>
      </c>
      <c r="AH296" s="79"/>
      <c r="AI296" s="85" t="s">
        <v>1113</v>
      </c>
      <c r="AJ296" s="79" t="b">
        <v>0</v>
      </c>
      <c r="AK296" s="79">
        <v>1</v>
      </c>
      <c r="AL296" s="85" t="s">
        <v>1037</v>
      </c>
      <c r="AM296" s="79" t="s">
        <v>1139</v>
      </c>
      <c r="AN296" s="79" t="b">
        <v>0</v>
      </c>
      <c r="AO296" s="85" t="s">
        <v>1037</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3</v>
      </c>
      <c r="BC296" s="78" t="str">
        <f>REPLACE(INDEX(GroupVertices[Group],MATCH(Edges[[#This Row],[Vertex 2]],GroupVertices[Vertex],0)),1,1,"")</f>
        <v>3</v>
      </c>
      <c r="BD296" s="48">
        <v>2</v>
      </c>
      <c r="BE296" s="49">
        <v>8</v>
      </c>
      <c r="BF296" s="48">
        <v>1</v>
      </c>
      <c r="BG296" s="49">
        <v>4</v>
      </c>
      <c r="BH296" s="48">
        <v>0</v>
      </c>
      <c r="BI296" s="49">
        <v>0</v>
      </c>
      <c r="BJ296" s="48">
        <v>22</v>
      </c>
      <c r="BK296" s="49">
        <v>88</v>
      </c>
      <c r="BL296" s="48">
        <v>25</v>
      </c>
    </row>
    <row r="297" spans="1:64" ht="15">
      <c r="A297" s="64" t="s">
        <v>243</v>
      </c>
      <c r="B297" s="64" t="s">
        <v>238</v>
      </c>
      <c r="C297" s="65" t="s">
        <v>2601</v>
      </c>
      <c r="D297" s="66">
        <v>5.1</v>
      </c>
      <c r="E297" s="67" t="s">
        <v>136</v>
      </c>
      <c r="F297" s="68">
        <v>28.1</v>
      </c>
      <c r="G297" s="65"/>
      <c r="H297" s="69"/>
      <c r="I297" s="70"/>
      <c r="J297" s="70"/>
      <c r="K297" s="34" t="s">
        <v>65</v>
      </c>
      <c r="L297" s="77">
        <v>297</v>
      </c>
      <c r="M297" s="77"/>
      <c r="N297" s="72"/>
      <c r="O297" s="79" t="s">
        <v>276</v>
      </c>
      <c r="P297" s="81">
        <v>43757.17658564815</v>
      </c>
      <c r="Q297" s="79" t="s">
        <v>423</v>
      </c>
      <c r="R297" s="79"/>
      <c r="S297" s="79"/>
      <c r="T297" s="79"/>
      <c r="U297" s="79"/>
      <c r="V297" s="82" t="s">
        <v>632</v>
      </c>
      <c r="W297" s="81">
        <v>43757.17658564815</v>
      </c>
      <c r="X297" s="82" t="s">
        <v>810</v>
      </c>
      <c r="Y297" s="79"/>
      <c r="Z297" s="79"/>
      <c r="AA297" s="85" t="s">
        <v>1042</v>
      </c>
      <c r="AB297" s="79"/>
      <c r="AC297" s="79" t="b">
        <v>0</v>
      </c>
      <c r="AD297" s="79">
        <v>0</v>
      </c>
      <c r="AE297" s="85" t="s">
        <v>1113</v>
      </c>
      <c r="AF297" s="79" t="b">
        <v>0</v>
      </c>
      <c r="AG297" s="79" t="s">
        <v>1129</v>
      </c>
      <c r="AH297" s="79"/>
      <c r="AI297" s="85" t="s">
        <v>1113</v>
      </c>
      <c r="AJ297" s="79" t="b">
        <v>0</v>
      </c>
      <c r="AK297" s="79">
        <v>1</v>
      </c>
      <c r="AL297" s="85" t="s">
        <v>1033</v>
      </c>
      <c r="AM297" s="79" t="s">
        <v>1139</v>
      </c>
      <c r="AN297" s="79" t="b">
        <v>0</v>
      </c>
      <c r="AO297" s="85" t="s">
        <v>1033</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3</v>
      </c>
      <c r="BC297" s="78" t="str">
        <f>REPLACE(INDEX(GroupVertices[Group],MATCH(Edges[[#This Row],[Vertex 2]],GroupVertices[Vertex],0)),1,1,"")</f>
        <v>3</v>
      </c>
      <c r="BD297" s="48">
        <v>2</v>
      </c>
      <c r="BE297" s="49">
        <v>7.6923076923076925</v>
      </c>
      <c r="BF297" s="48">
        <v>1</v>
      </c>
      <c r="BG297" s="49">
        <v>3.8461538461538463</v>
      </c>
      <c r="BH297" s="48">
        <v>0</v>
      </c>
      <c r="BI297" s="49">
        <v>0</v>
      </c>
      <c r="BJ297" s="48">
        <v>23</v>
      </c>
      <c r="BK297" s="49">
        <v>88.46153846153847</v>
      </c>
      <c r="BL297" s="48">
        <v>26</v>
      </c>
    </row>
    <row r="298" spans="1:64" ht="15">
      <c r="A298" s="64" t="s">
        <v>243</v>
      </c>
      <c r="B298" s="64" t="s">
        <v>238</v>
      </c>
      <c r="C298" s="65" t="s">
        <v>2601</v>
      </c>
      <c r="D298" s="66">
        <v>5.1</v>
      </c>
      <c r="E298" s="67" t="s">
        <v>136</v>
      </c>
      <c r="F298" s="68">
        <v>28.1</v>
      </c>
      <c r="G298" s="65"/>
      <c r="H298" s="69"/>
      <c r="I298" s="70"/>
      <c r="J298" s="70"/>
      <c r="K298" s="34" t="s">
        <v>65</v>
      </c>
      <c r="L298" s="77">
        <v>298</v>
      </c>
      <c r="M298" s="77"/>
      <c r="N298" s="72"/>
      <c r="O298" s="79" t="s">
        <v>276</v>
      </c>
      <c r="P298" s="81">
        <v>43757.17696759259</v>
      </c>
      <c r="Q298" s="79" t="s">
        <v>424</v>
      </c>
      <c r="R298" s="79"/>
      <c r="S298" s="79"/>
      <c r="T298" s="79" t="s">
        <v>518</v>
      </c>
      <c r="U298" s="79"/>
      <c r="V298" s="82" t="s">
        <v>632</v>
      </c>
      <c r="W298" s="81">
        <v>43757.17696759259</v>
      </c>
      <c r="X298" s="82" t="s">
        <v>811</v>
      </c>
      <c r="Y298" s="79"/>
      <c r="Z298" s="79"/>
      <c r="AA298" s="85" t="s">
        <v>1043</v>
      </c>
      <c r="AB298" s="79"/>
      <c r="AC298" s="79" t="b">
        <v>0</v>
      </c>
      <c r="AD298" s="79">
        <v>0</v>
      </c>
      <c r="AE298" s="85" t="s">
        <v>1113</v>
      </c>
      <c r="AF298" s="79" t="b">
        <v>0</v>
      </c>
      <c r="AG298" s="79" t="s">
        <v>1129</v>
      </c>
      <c r="AH298" s="79"/>
      <c r="AI298" s="85" t="s">
        <v>1113</v>
      </c>
      <c r="AJ298" s="79" t="b">
        <v>0</v>
      </c>
      <c r="AK298" s="79">
        <v>1</v>
      </c>
      <c r="AL298" s="85" t="s">
        <v>1031</v>
      </c>
      <c r="AM298" s="79" t="s">
        <v>1139</v>
      </c>
      <c r="AN298" s="79" t="b">
        <v>0</v>
      </c>
      <c r="AO298" s="85" t="s">
        <v>1031</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3</v>
      </c>
      <c r="BC298" s="78" t="str">
        <f>REPLACE(INDEX(GroupVertices[Group],MATCH(Edges[[#This Row],[Vertex 2]],GroupVertices[Vertex],0)),1,1,"")</f>
        <v>3</v>
      </c>
      <c r="BD298" s="48">
        <v>2</v>
      </c>
      <c r="BE298" s="49">
        <v>8.333333333333334</v>
      </c>
      <c r="BF298" s="48">
        <v>0</v>
      </c>
      <c r="BG298" s="49">
        <v>0</v>
      </c>
      <c r="BH298" s="48">
        <v>0</v>
      </c>
      <c r="BI298" s="49">
        <v>0</v>
      </c>
      <c r="BJ298" s="48">
        <v>22</v>
      </c>
      <c r="BK298" s="49">
        <v>91.66666666666667</v>
      </c>
      <c r="BL298" s="48">
        <v>24</v>
      </c>
    </row>
    <row r="299" spans="1:64" ht="15">
      <c r="A299" s="64" t="s">
        <v>245</v>
      </c>
      <c r="B299" s="64" t="s">
        <v>238</v>
      </c>
      <c r="C299" s="65" t="s">
        <v>2598</v>
      </c>
      <c r="D299" s="66">
        <v>3</v>
      </c>
      <c r="E299" s="67" t="s">
        <v>132</v>
      </c>
      <c r="F299" s="68">
        <v>35</v>
      </c>
      <c r="G299" s="65"/>
      <c r="H299" s="69"/>
      <c r="I299" s="70"/>
      <c r="J299" s="70"/>
      <c r="K299" s="34" t="s">
        <v>65</v>
      </c>
      <c r="L299" s="77">
        <v>299</v>
      </c>
      <c r="M299" s="77"/>
      <c r="N299" s="72"/>
      <c r="O299" s="79" t="s">
        <v>276</v>
      </c>
      <c r="P299" s="81">
        <v>43753.141539351855</v>
      </c>
      <c r="Q299" s="79" t="s">
        <v>280</v>
      </c>
      <c r="R299" s="79"/>
      <c r="S299" s="79"/>
      <c r="T299" s="79" t="s">
        <v>519</v>
      </c>
      <c r="U299" s="79"/>
      <c r="V299" s="82" t="s">
        <v>634</v>
      </c>
      <c r="W299" s="81">
        <v>43753.141539351855</v>
      </c>
      <c r="X299" s="82" t="s">
        <v>823</v>
      </c>
      <c r="Y299" s="79"/>
      <c r="Z299" s="79"/>
      <c r="AA299" s="85" t="s">
        <v>1055</v>
      </c>
      <c r="AB299" s="79"/>
      <c r="AC299" s="79" t="b">
        <v>0</v>
      </c>
      <c r="AD299" s="79">
        <v>0</v>
      </c>
      <c r="AE299" s="85" t="s">
        <v>1113</v>
      </c>
      <c r="AF299" s="79" t="b">
        <v>0</v>
      </c>
      <c r="AG299" s="79" t="s">
        <v>1129</v>
      </c>
      <c r="AH299" s="79"/>
      <c r="AI299" s="85" t="s">
        <v>1113</v>
      </c>
      <c r="AJ299" s="79" t="b">
        <v>0</v>
      </c>
      <c r="AK299" s="79">
        <v>9</v>
      </c>
      <c r="AL299" s="85" t="s">
        <v>1075</v>
      </c>
      <c r="AM299" s="79" t="s">
        <v>1134</v>
      </c>
      <c r="AN299" s="79" t="b">
        <v>0</v>
      </c>
      <c r="AO299" s="85" t="s">
        <v>1075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3</v>
      </c>
      <c r="BD299" s="48">
        <v>2</v>
      </c>
      <c r="BE299" s="49">
        <v>7.6923076923076925</v>
      </c>
      <c r="BF299" s="48">
        <v>1</v>
      </c>
      <c r="BG299" s="49">
        <v>3.8461538461538463</v>
      </c>
      <c r="BH299" s="48">
        <v>0</v>
      </c>
      <c r="BI299" s="49">
        <v>0</v>
      </c>
      <c r="BJ299" s="48">
        <v>23</v>
      </c>
      <c r="BK299" s="49">
        <v>88.46153846153847</v>
      </c>
      <c r="BL299" s="48">
        <v>26</v>
      </c>
    </row>
    <row r="300" spans="1:64" ht="15">
      <c r="A300" s="64" t="s">
        <v>238</v>
      </c>
      <c r="B300" s="64" t="s">
        <v>238</v>
      </c>
      <c r="C300" s="65" t="s">
        <v>2605</v>
      </c>
      <c r="D300" s="66">
        <v>10</v>
      </c>
      <c r="E300" s="67" t="s">
        <v>136</v>
      </c>
      <c r="F300" s="68">
        <v>12</v>
      </c>
      <c r="G300" s="65"/>
      <c r="H300" s="69"/>
      <c r="I300" s="70"/>
      <c r="J300" s="70"/>
      <c r="K300" s="34" t="s">
        <v>65</v>
      </c>
      <c r="L300" s="77">
        <v>300</v>
      </c>
      <c r="M300" s="77"/>
      <c r="N300" s="72"/>
      <c r="O300" s="79" t="s">
        <v>176</v>
      </c>
      <c r="P300" s="81">
        <v>43748.729166666664</v>
      </c>
      <c r="Q300" s="79" t="s">
        <v>434</v>
      </c>
      <c r="R300" s="79"/>
      <c r="S300" s="79"/>
      <c r="T300" s="79" t="s">
        <v>571</v>
      </c>
      <c r="U300" s="82" t="s">
        <v>592</v>
      </c>
      <c r="V300" s="82" t="s">
        <v>592</v>
      </c>
      <c r="W300" s="81">
        <v>43748.729166666664</v>
      </c>
      <c r="X300" s="82" t="s">
        <v>824</v>
      </c>
      <c r="Y300" s="79"/>
      <c r="Z300" s="79"/>
      <c r="AA300" s="85" t="s">
        <v>1056</v>
      </c>
      <c r="AB300" s="79"/>
      <c r="AC300" s="79" t="b">
        <v>0</v>
      </c>
      <c r="AD300" s="79">
        <v>2</v>
      </c>
      <c r="AE300" s="85" t="s">
        <v>1113</v>
      </c>
      <c r="AF300" s="79" t="b">
        <v>0</v>
      </c>
      <c r="AG300" s="79" t="s">
        <v>1129</v>
      </c>
      <c r="AH300" s="79"/>
      <c r="AI300" s="85" t="s">
        <v>1113</v>
      </c>
      <c r="AJ300" s="79" t="b">
        <v>0</v>
      </c>
      <c r="AK300" s="79">
        <v>0</v>
      </c>
      <c r="AL300" s="85" t="s">
        <v>1113</v>
      </c>
      <c r="AM300" s="79" t="s">
        <v>1137</v>
      </c>
      <c r="AN300" s="79" t="b">
        <v>0</v>
      </c>
      <c r="AO300" s="85" t="s">
        <v>1056</v>
      </c>
      <c r="AP300" s="79" t="s">
        <v>176</v>
      </c>
      <c r="AQ300" s="79">
        <v>0</v>
      </c>
      <c r="AR300" s="79">
        <v>0</v>
      </c>
      <c r="AS300" s="79"/>
      <c r="AT300" s="79"/>
      <c r="AU300" s="79"/>
      <c r="AV300" s="79"/>
      <c r="AW300" s="79"/>
      <c r="AX300" s="79"/>
      <c r="AY300" s="79"/>
      <c r="AZ300" s="79"/>
      <c r="BA300">
        <v>39</v>
      </c>
      <c r="BB300" s="78" t="str">
        <f>REPLACE(INDEX(GroupVertices[Group],MATCH(Edges[[#This Row],[Vertex 1]],GroupVertices[Vertex],0)),1,1,"")</f>
        <v>3</v>
      </c>
      <c r="BC300" s="78" t="str">
        <f>REPLACE(INDEX(GroupVertices[Group],MATCH(Edges[[#This Row],[Vertex 2]],GroupVertices[Vertex],0)),1,1,"")</f>
        <v>3</v>
      </c>
      <c r="BD300" s="48">
        <v>0</v>
      </c>
      <c r="BE300" s="49">
        <v>0</v>
      </c>
      <c r="BF300" s="48">
        <v>0</v>
      </c>
      <c r="BG300" s="49">
        <v>0</v>
      </c>
      <c r="BH300" s="48">
        <v>0</v>
      </c>
      <c r="BI300" s="49">
        <v>0</v>
      </c>
      <c r="BJ300" s="48">
        <v>25</v>
      </c>
      <c r="BK300" s="49">
        <v>100</v>
      </c>
      <c r="BL300" s="48">
        <v>25</v>
      </c>
    </row>
    <row r="301" spans="1:64" ht="15">
      <c r="A301" s="64" t="s">
        <v>238</v>
      </c>
      <c r="B301" s="64" t="s">
        <v>238</v>
      </c>
      <c r="C301" s="65" t="s">
        <v>2605</v>
      </c>
      <c r="D301" s="66">
        <v>10</v>
      </c>
      <c r="E301" s="67" t="s">
        <v>136</v>
      </c>
      <c r="F301" s="68">
        <v>12</v>
      </c>
      <c r="G301" s="65"/>
      <c r="H301" s="69"/>
      <c r="I301" s="70"/>
      <c r="J301" s="70"/>
      <c r="K301" s="34" t="s">
        <v>65</v>
      </c>
      <c r="L301" s="77">
        <v>301</v>
      </c>
      <c r="M301" s="77"/>
      <c r="N301" s="72"/>
      <c r="O301" s="79" t="s">
        <v>176</v>
      </c>
      <c r="P301" s="81">
        <v>43748.748611111114</v>
      </c>
      <c r="Q301" s="79" t="s">
        <v>435</v>
      </c>
      <c r="R301" s="82" t="s">
        <v>474</v>
      </c>
      <c r="S301" s="79" t="s">
        <v>500</v>
      </c>
      <c r="T301" s="79" t="s">
        <v>572</v>
      </c>
      <c r="U301" s="82" t="s">
        <v>593</v>
      </c>
      <c r="V301" s="82" t="s">
        <v>593</v>
      </c>
      <c r="W301" s="81">
        <v>43748.748611111114</v>
      </c>
      <c r="X301" s="82" t="s">
        <v>825</v>
      </c>
      <c r="Y301" s="79"/>
      <c r="Z301" s="79"/>
      <c r="AA301" s="85" t="s">
        <v>1057</v>
      </c>
      <c r="AB301" s="79"/>
      <c r="AC301" s="79" t="b">
        <v>0</v>
      </c>
      <c r="AD301" s="79">
        <v>0</v>
      </c>
      <c r="AE301" s="85" t="s">
        <v>1113</v>
      </c>
      <c r="AF301" s="79" t="b">
        <v>0</v>
      </c>
      <c r="AG301" s="79" t="s">
        <v>1129</v>
      </c>
      <c r="AH301" s="79"/>
      <c r="AI301" s="85" t="s">
        <v>1113</v>
      </c>
      <c r="AJ301" s="79" t="b">
        <v>0</v>
      </c>
      <c r="AK301" s="79">
        <v>0</v>
      </c>
      <c r="AL301" s="85" t="s">
        <v>1113</v>
      </c>
      <c r="AM301" s="79" t="s">
        <v>1137</v>
      </c>
      <c r="AN301" s="79" t="b">
        <v>0</v>
      </c>
      <c r="AO301" s="85" t="s">
        <v>1057</v>
      </c>
      <c r="AP301" s="79" t="s">
        <v>176</v>
      </c>
      <c r="AQ301" s="79">
        <v>0</v>
      </c>
      <c r="AR301" s="79">
        <v>0</v>
      </c>
      <c r="AS301" s="79"/>
      <c r="AT301" s="79"/>
      <c r="AU301" s="79"/>
      <c r="AV301" s="79"/>
      <c r="AW301" s="79"/>
      <c r="AX301" s="79"/>
      <c r="AY301" s="79"/>
      <c r="AZ301" s="79"/>
      <c r="BA301">
        <v>39</v>
      </c>
      <c r="BB301" s="78" t="str">
        <f>REPLACE(INDEX(GroupVertices[Group],MATCH(Edges[[#This Row],[Vertex 1]],GroupVertices[Vertex],0)),1,1,"")</f>
        <v>3</v>
      </c>
      <c r="BC301" s="78" t="str">
        <f>REPLACE(INDEX(GroupVertices[Group],MATCH(Edges[[#This Row],[Vertex 2]],GroupVertices[Vertex],0)),1,1,"")</f>
        <v>3</v>
      </c>
      <c r="BD301" s="48">
        <v>1</v>
      </c>
      <c r="BE301" s="49">
        <v>4.166666666666667</v>
      </c>
      <c r="BF301" s="48">
        <v>1</v>
      </c>
      <c r="BG301" s="49">
        <v>4.166666666666667</v>
      </c>
      <c r="BH301" s="48">
        <v>0</v>
      </c>
      <c r="BI301" s="49">
        <v>0</v>
      </c>
      <c r="BJ301" s="48">
        <v>22</v>
      </c>
      <c r="BK301" s="49">
        <v>91.66666666666667</v>
      </c>
      <c r="BL301" s="48">
        <v>24</v>
      </c>
    </row>
    <row r="302" spans="1:64" ht="15">
      <c r="A302" s="64" t="s">
        <v>238</v>
      </c>
      <c r="B302" s="64" t="s">
        <v>238</v>
      </c>
      <c r="C302" s="65" t="s">
        <v>2605</v>
      </c>
      <c r="D302" s="66">
        <v>10</v>
      </c>
      <c r="E302" s="67" t="s">
        <v>136</v>
      </c>
      <c r="F302" s="68">
        <v>12</v>
      </c>
      <c r="G302" s="65"/>
      <c r="H302" s="69"/>
      <c r="I302" s="70"/>
      <c r="J302" s="70"/>
      <c r="K302" s="34" t="s">
        <v>65</v>
      </c>
      <c r="L302" s="77">
        <v>302</v>
      </c>
      <c r="M302" s="77"/>
      <c r="N302" s="72"/>
      <c r="O302" s="79" t="s">
        <v>176</v>
      </c>
      <c r="P302" s="81">
        <v>43748.75</v>
      </c>
      <c r="Q302" s="79" t="s">
        <v>436</v>
      </c>
      <c r="R302" s="79"/>
      <c r="S302" s="79"/>
      <c r="T302" s="79" t="s">
        <v>238</v>
      </c>
      <c r="U302" s="79"/>
      <c r="V302" s="82" t="s">
        <v>635</v>
      </c>
      <c r="W302" s="81">
        <v>43748.75</v>
      </c>
      <c r="X302" s="82" t="s">
        <v>826</v>
      </c>
      <c r="Y302" s="79"/>
      <c r="Z302" s="79"/>
      <c r="AA302" s="85" t="s">
        <v>1058</v>
      </c>
      <c r="AB302" s="79"/>
      <c r="AC302" s="79" t="b">
        <v>0</v>
      </c>
      <c r="AD302" s="79">
        <v>0</v>
      </c>
      <c r="AE302" s="85" t="s">
        <v>1113</v>
      </c>
      <c r="AF302" s="79" t="b">
        <v>0</v>
      </c>
      <c r="AG302" s="79" t="s">
        <v>1129</v>
      </c>
      <c r="AH302" s="79"/>
      <c r="AI302" s="85" t="s">
        <v>1113</v>
      </c>
      <c r="AJ302" s="79" t="b">
        <v>0</v>
      </c>
      <c r="AK302" s="79">
        <v>0</v>
      </c>
      <c r="AL302" s="85" t="s">
        <v>1113</v>
      </c>
      <c r="AM302" s="79" t="s">
        <v>1137</v>
      </c>
      <c r="AN302" s="79" t="b">
        <v>0</v>
      </c>
      <c r="AO302" s="85" t="s">
        <v>1058</v>
      </c>
      <c r="AP302" s="79" t="s">
        <v>176</v>
      </c>
      <c r="AQ302" s="79">
        <v>0</v>
      </c>
      <c r="AR302" s="79">
        <v>0</v>
      </c>
      <c r="AS302" s="79"/>
      <c r="AT302" s="79"/>
      <c r="AU302" s="79"/>
      <c r="AV302" s="79"/>
      <c r="AW302" s="79"/>
      <c r="AX302" s="79"/>
      <c r="AY302" s="79"/>
      <c r="AZ302" s="79"/>
      <c r="BA302">
        <v>39</v>
      </c>
      <c r="BB302" s="78" t="str">
        <f>REPLACE(INDEX(GroupVertices[Group],MATCH(Edges[[#This Row],[Vertex 1]],GroupVertices[Vertex],0)),1,1,"")</f>
        <v>3</v>
      </c>
      <c r="BC302" s="78" t="str">
        <f>REPLACE(INDEX(GroupVertices[Group],MATCH(Edges[[#This Row],[Vertex 2]],GroupVertices[Vertex],0)),1,1,"")</f>
        <v>3</v>
      </c>
      <c r="BD302" s="48">
        <v>3</v>
      </c>
      <c r="BE302" s="49">
        <v>13.636363636363637</v>
      </c>
      <c r="BF302" s="48">
        <v>0</v>
      </c>
      <c r="BG302" s="49">
        <v>0</v>
      </c>
      <c r="BH302" s="48">
        <v>0</v>
      </c>
      <c r="BI302" s="49">
        <v>0</v>
      </c>
      <c r="BJ302" s="48">
        <v>19</v>
      </c>
      <c r="BK302" s="49">
        <v>86.36363636363636</v>
      </c>
      <c r="BL302" s="48">
        <v>22</v>
      </c>
    </row>
    <row r="303" spans="1:64" ht="15">
      <c r="A303" s="64" t="s">
        <v>238</v>
      </c>
      <c r="B303" s="64" t="s">
        <v>238</v>
      </c>
      <c r="C303" s="65" t="s">
        <v>2605</v>
      </c>
      <c r="D303" s="66">
        <v>10</v>
      </c>
      <c r="E303" s="67" t="s">
        <v>136</v>
      </c>
      <c r="F303" s="68">
        <v>12</v>
      </c>
      <c r="G303" s="65"/>
      <c r="H303" s="69"/>
      <c r="I303" s="70"/>
      <c r="J303" s="70"/>
      <c r="K303" s="34" t="s">
        <v>65</v>
      </c>
      <c r="L303" s="77">
        <v>303</v>
      </c>
      <c r="M303" s="77"/>
      <c r="N303" s="72"/>
      <c r="O303" s="79" t="s">
        <v>176</v>
      </c>
      <c r="P303" s="81">
        <v>43748.75</v>
      </c>
      <c r="Q303" s="79" t="s">
        <v>437</v>
      </c>
      <c r="R303" s="79"/>
      <c r="S303" s="79"/>
      <c r="T303" s="79" t="s">
        <v>533</v>
      </c>
      <c r="U303" s="82" t="s">
        <v>594</v>
      </c>
      <c r="V303" s="82" t="s">
        <v>594</v>
      </c>
      <c r="W303" s="81">
        <v>43748.75</v>
      </c>
      <c r="X303" s="82" t="s">
        <v>827</v>
      </c>
      <c r="Y303" s="79"/>
      <c r="Z303" s="79"/>
      <c r="AA303" s="85" t="s">
        <v>1059</v>
      </c>
      <c r="AB303" s="79"/>
      <c r="AC303" s="79" t="b">
        <v>0</v>
      </c>
      <c r="AD303" s="79">
        <v>1</v>
      </c>
      <c r="AE303" s="85" t="s">
        <v>1113</v>
      </c>
      <c r="AF303" s="79" t="b">
        <v>0</v>
      </c>
      <c r="AG303" s="79" t="s">
        <v>1129</v>
      </c>
      <c r="AH303" s="79"/>
      <c r="AI303" s="85" t="s">
        <v>1113</v>
      </c>
      <c r="AJ303" s="79" t="b">
        <v>0</v>
      </c>
      <c r="AK303" s="79">
        <v>0</v>
      </c>
      <c r="AL303" s="85" t="s">
        <v>1113</v>
      </c>
      <c r="AM303" s="79" t="s">
        <v>1137</v>
      </c>
      <c r="AN303" s="79" t="b">
        <v>0</v>
      </c>
      <c r="AO303" s="85" t="s">
        <v>1059</v>
      </c>
      <c r="AP303" s="79" t="s">
        <v>176</v>
      </c>
      <c r="AQ303" s="79">
        <v>0</v>
      </c>
      <c r="AR303" s="79">
        <v>0</v>
      </c>
      <c r="AS303" s="79"/>
      <c r="AT303" s="79"/>
      <c r="AU303" s="79"/>
      <c r="AV303" s="79"/>
      <c r="AW303" s="79"/>
      <c r="AX303" s="79"/>
      <c r="AY303" s="79"/>
      <c r="AZ303" s="79"/>
      <c r="BA303">
        <v>39</v>
      </c>
      <c r="BB303" s="78" t="str">
        <f>REPLACE(INDEX(GroupVertices[Group],MATCH(Edges[[#This Row],[Vertex 1]],GroupVertices[Vertex],0)),1,1,"")</f>
        <v>3</v>
      </c>
      <c r="BC303" s="78" t="str">
        <f>REPLACE(INDEX(GroupVertices[Group],MATCH(Edges[[#This Row],[Vertex 2]],GroupVertices[Vertex],0)),1,1,"")</f>
        <v>3</v>
      </c>
      <c r="BD303" s="48">
        <v>1</v>
      </c>
      <c r="BE303" s="49">
        <v>4.166666666666667</v>
      </c>
      <c r="BF303" s="48">
        <v>0</v>
      </c>
      <c r="BG303" s="49">
        <v>0</v>
      </c>
      <c r="BH303" s="48">
        <v>0</v>
      </c>
      <c r="BI303" s="49">
        <v>0</v>
      </c>
      <c r="BJ303" s="48">
        <v>23</v>
      </c>
      <c r="BK303" s="49">
        <v>95.83333333333333</v>
      </c>
      <c r="BL303" s="48">
        <v>24</v>
      </c>
    </row>
    <row r="304" spans="1:64" ht="15">
      <c r="A304" s="64" t="s">
        <v>238</v>
      </c>
      <c r="B304" s="64" t="s">
        <v>238</v>
      </c>
      <c r="C304" s="65" t="s">
        <v>2605</v>
      </c>
      <c r="D304" s="66">
        <v>10</v>
      </c>
      <c r="E304" s="67" t="s">
        <v>136</v>
      </c>
      <c r="F304" s="68">
        <v>12</v>
      </c>
      <c r="G304" s="65"/>
      <c r="H304" s="69"/>
      <c r="I304" s="70"/>
      <c r="J304" s="70"/>
      <c r="K304" s="34" t="s">
        <v>65</v>
      </c>
      <c r="L304" s="77">
        <v>304</v>
      </c>
      <c r="M304" s="77"/>
      <c r="N304" s="72"/>
      <c r="O304" s="79" t="s">
        <v>176</v>
      </c>
      <c r="P304" s="81">
        <v>43748.751388888886</v>
      </c>
      <c r="Q304" s="79" t="s">
        <v>438</v>
      </c>
      <c r="R304" s="79"/>
      <c r="S304" s="79"/>
      <c r="T304" s="79" t="s">
        <v>238</v>
      </c>
      <c r="U304" s="79"/>
      <c r="V304" s="82" t="s">
        <v>635</v>
      </c>
      <c r="W304" s="81">
        <v>43748.751388888886</v>
      </c>
      <c r="X304" s="82" t="s">
        <v>828</v>
      </c>
      <c r="Y304" s="79"/>
      <c r="Z304" s="79"/>
      <c r="AA304" s="85" t="s">
        <v>1060</v>
      </c>
      <c r="AB304" s="79"/>
      <c r="AC304" s="79" t="b">
        <v>0</v>
      </c>
      <c r="AD304" s="79">
        <v>0</v>
      </c>
      <c r="AE304" s="85" t="s">
        <v>1113</v>
      </c>
      <c r="AF304" s="79" t="b">
        <v>0</v>
      </c>
      <c r="AG304" s="79" t="s">
        <v>1129</v>
      </c>
      <c r="AH304" s="79"/>
      <c r="AI304" s="85" t="s">
        <v>1113</v>
      </c>
      <c r="AJ304" s="79" t="b">
        <v>0</v>
      </c>
      <c r="AK304" s="79">
        <v>0</v>
      </c>
      <c r="AL304" s="85" t="s">
        <v>1113</v>
      </c>
      <c r="AM304" s="79" t="s">
        <v>1137</v>
      </c>
      <c r="AN304" s="79" t="b">
        <v>0</v>
      </c>
      <c r="AO304" s="85" t="s">
        <v>1060</v>
      </c>
      <c r="AP304" s="79" t="s">
        <v>176</v>
      </c>
      <c r="AQ304" s="79">
        <v>0</v>
      </c>
      <c r="AR304" s="79">
        <v>0</v>
      </c>
      <c r="AS304" s="79"/>
      <c r="AT304" s="79"/>
      <c r="AU304" s="79"/>
      <c r="AV304" s="79"/>
      <c r="AW304" s="79"/>
      <c r="AX304" s="79"/>
      <c r="AY304" s="79"/>
      <c r="AZ304" s="79"/>
      <c r="BA304">
        <v>39</v>
      </c>
      <c r="BB304" s="78" t="str">
        <f>REPLACE(INDEX(GroupVertices[Group],MATCH(Edges[[#This Row],[Vertex 1]],GroupVertices[Vertex],0)),1,1,"")</f>
        <v>3</v>
      </c>
      <c r="BC304" s="78" t="str">
        <f>REPLACE(INDEX(GroupVertices[Group],MATCH(Edges[[#This Row],[Vertex 2]],GroupVertices[Vertex],0)),1,1,"")</f>
        <v>3</v>
      </c>
      <c r="BD304" s="48">
        <v>0</v>
      </c>
      <c r="BE304" s="49">
        <v>0</v>
      </c>
      <c r="BF304" s="48">
        <v>0</v>
      </c>
      <c r="BG304" s="49">
        <v>0</v>
      </c>
      <c r="BH304" s="48">
        <v>0</v>
      </c>
      <c r="BI304" s="49">
        <v>0</v>
      </c>
      <c r="BJ304" s="48">
        <v>37</v>
      </c>
      <c r="BK304" s="49">
        <v>100</v>
      </c>
      <c r="BL304" s="48">
        <v>37</v>
      </c>
    </row>
    <row r="305" spans="1:64" ht="15">
      <c r="A305" s="64" t="s">
        <v>238</v>
      </c>
      <c r="B305" s="64" t="s">
        <v>238</v>
      </c>
      <c r="C305" s="65" t="s">
        <v>2605</v>
      </c>
      <c r="D305" s="66">
        <v>10</v>
      </c>
      <c r="E305" s="67" t="s">
        <v>136</v>
      </c>
      <c r="F305" s="68">
        <v>12</v>
      </c>
      <c r="G305" s="65"/>
      <c r="H305" s="69"/>
      <c r="I305" s="70"/>
      <c r="J305" s="70"/>
      <c r="K305" s="34" t="s">
        <v>65</v>
      </c>
      <c r="L305" s="77">
        <v>305</v>
      </c>
      <c r="M305" s="77"/>
      <c r="N305" s="72"/>
      <c r="O305" s="79" t="s">
        <v>176</v>
      </c>
      <c r="P305" s="81">
        <v>43748.75277777778</v>
      </c>
      <c r="Q305" s="79" t="s">
        <v>439</v>
      </c>
      <c r="R305" s="79"/>
      <c r="S305" s="79"/>
      <c r="T305" s="79" t="s">
        <v>238</v>
      </c>
      <c r="U305" s="79"/>
      <c r="V305" s="82" t="s">
        <v>635</v>
      </c>
      <c r="W305" s="81">
        <v>43748.75277777778</v>
      </c>
      <c r="X305" s="82" t="s">
        <v>829</v>
      </c>
      <c r="Y305" s="79"/>
      <c r="Z305" s="79"/>
      <c r="AA305" s="85" t="s">
        <v>1061</v>
      </c>
      <c r="AB305" s="79"/>
      <c r="AC305" s="79" t="b">
        <v>0</v>
      </c>
      <c r="AD305" s="79">
        <v>0</v>
      </c>
      <c r="AE305" s="85" t="s">
        <v>1113</v>
      </c>
      <c r="AF305" s="79" t="b">
        <v>0</v>
      </c>
      <c r="AG305" s="79" t="s">
        <v>1129</v>
      </c>
      <c r="AH305" s="79"/>
      <c r="AI305" s="85" t="s">
        <v>1113</v>
      </c>
      <c r="AJ305" s="79" t="b">
        <v>0</v>
      </c>
      <c r="AK305" s="79">
        <v>0</v>
      </c>
      <c r="AL305" s="85" t="s">
        <v>1113</v>
      </c>
      <c r="AM305" s="79" t="s">
        <v>1137</v>
      </c>
      <c r="AN305" s="79" t="b">
        <v>0</v>
      </c>
      <c r="AO305" s="85" t="s">
        <v>1061</v>
      </c>
      <c r="AP305" s="79" t="s">
        <v>176</v>
      </c>
      <c r="AQ305" s="79">
        <v>0</v>
      </c>
      <c r="AR305" s="79">
        <v>0</v>
      </c>
      <c r="AS305" s="79"/>
      <c r="AT305" s="79"/>
      <c r="AU305" s="79"/>
      <c r="AV305" s="79"/>
      <c r="AW305" s="79"/>
      <c r="AX305" s="79"/>
      <c r="AY305" s="79"/>
      <c r="AZ305" s="79"/>
      <c r="BA305">
        <v>39</v>
      </c>
      <c r="BB305" s="78" t="str">
        <f>REPLACE(INDEX(GroupVertices[Group],MATCH(Edges[[#This Row],[Vertex 1]],GroupVertices[Vertex],0)),1,1,"")</f>
        <v>3</v>
      </c>
      <c r="BC305" s="78" t="str">
        <f>REPLACE(INDEX(GroupVertices[Group],MATCH(Edges[[#This Row],[Vertex 2]],GroupVertices[Vertex],0)),1,1,"")</f>
        <v>3</v>
      </c>
      <c r="BD305" s="48">
        <v>0</v>
      </c>
      <c r="BE305" s="49">
        <v>0</v>
      </c>
      <c r="BF305" s="48">
        <v>0</v>
      </c>
      <c r="BG305" s="49">
        <v>0</v>
      </c>
      <c r="BH305" s="48">
        <v>0</v>
      </c>
      <c r="BI305" s="49">
        <v>0</v>
      </c>
      <c r="BJ305" s="48">
        <v>4</v>
      </c>
      <c r="BK305" s="49">
        <v>100</v>
      </c>
      <c r="BL305" s="48">
        <v>4</v>
      </c>
    </row>
    <row r="306" spans="1:64" ht="15">
      <c r="A306" s="64" t="s">
        <v>238</v>
      </c>
      <c r="B306" s="64" t="s">
        <v>238</v>
      </c>
      <c r="C306" s="65" t="s">
        <v>2605</v>
      </c>
      <c r="D306" s="66">
        <v>10</v>
      </c>
      <c r="E306" s="67" t="s">
        <v>136</v>
      </c>
      <c r="F306" s="68">
        <v>12</v>
      </c>
      <c r="G306" s="65"/>
      <c r="H306" s="69"/>
      <c r="I306" s="70"/>
      <c r="J306" s="70"/>
      <c r="K306" s="34" t="s">
        <v>65</v>
      </c>
      <c r="L306" s="77">
        <v>306</v>
      </c>
      <c r="M306" s="77"/>
      <c r="N306" s="72"/>
      <c r="O306" s="79" t="s">
        <v>176</v>
      </c>
      <c r="P306" s="81">
        <v>43748.75347222222</v>
      </c>
      <c r="Q306" s="79" t="s">
        <v>440</v>
      </c>
      <c r="R306" s="79"/>
      <c r="S306" s="79"/>
      <c r="T306" s="79" t="s">
        <v>543</v>
      </c>
      <c r="U306" s="82" t="s">
        <v>595</v>
      </c>
      <c r="V306" s="82" t="s">
        <v>595</v>
      </c>
      <c r="W306" s="81">
        <v>43748.75347222222</v>
      </c>
      <c r="X306" s="82" t="s">
        <v>830</v>
      </c>
      <c r="Y306" s="79"/>
      <c r="Z306" s="79"/>
      <c r="AA306" s="85" t="s">
        <v>1062</v>
      </c>
      <c r="AB306" s="79"/>
      <c r="AC306" s="79" t="b">
        <v>0</v>
      </c>
      <c r="AD306" s="79">
        <v>2</v>
      </c>
      <c r="AE306" s="85" t="s">
        <v>1113</v>
      </c>
      <c r="AF306" s="79" t="b">
        <v>0</v>
      </c>
      <c r="AG306" s="79" t="s">
        <v>1129</v>
      </c>
      <c r="AH306" s="79"/>
      <c r="AI306" s="85" t="s">
        <v>1113</v>
      </c>
      <c r="AJ306" s="79" t="b">
        <v>0</v>
      </c>
      <c r="AK306" s="79">
        <v>0</v>
      </c>
      <c r="AL306" s="85" t="s">
        <v>1113</v>
      </c>
      <c r="AM306" s="79" t="s">
        <v>1137</v>
      </c>
      <c r="AN306" s="79" t="b">
        <v>0</v>
      </c>
      <c r="AO306" s="85" t="s">
        <v>1062</v>
      </c>
      <c r="AP306" s="79" t="s">
        <v>176</v>
      </c>
      <c r="AQ306" s="79">
        <v>0</v>
      </c>
      <c r="AR306" s="79">
        <v>0</v>
      </c>
      <c r="AS306" s="79"/>
      <c r="AT306" s="79"/>
      <c r="AU306" s="79"/>
      <c r="AV306" s="79"/>
      <c r="AW306" s="79"/>
      <c r="AX306" s="79"/>
      <c r="AY306" s="79"/>
      <c r="AZ306" s="79"/>
      <c r="BA306">
        <v>39</v>
      </c>
      <c r="BB306" s="78" t="str">
        <f>REPLACE(INDEX(GroupVertices[Group],MATCH(Edges[[#This Row],[Vertex 1]],GroupVertices[Vertex],0)),1,1,"")</f>
        <v>3</v>
      </c>
      <c r="BC306" s="78" t="str">
        <f>REPLACE(INDEX(GroupVertices[Group],MATCH(Edges[[#This Row],[Vertex 2]],GroupVertices[Vertex],0)),1,1,"")</f>
        <v>3</v>
      </c>
      <c r="BD306" s="48">
        <v>1</v>
      </c>
      <c r="BE306" s="49">
        <v>9.090909090909092</v>
      </c>
      <c r="BF306" s="48">
        <v>0</v>
      </c>
      <c r="BG306" s="49">
        <v>0</v>
      </c>
      <c r="BH306" s="48">
        <v>0</v>
      </c>
      <c r="BI306" s="49">
        <v>0</v>
      </c>
      <c r="BJ306" s="48">
        <v>10</v>
      </c>
      <c r="BK306" s="49">
        <v>90.9090909090909</v>
      </c>
      <c r="BL306" s="48">
        <v>11</v>
      </c>
    </row>
    <row r="307" spans="1:64" ht="15">
      <c r="A307" s="64" t="s">
        <v>238</v>
      </c>
      <c r="B307" s="64" t="s">
        <v>238</v>
      </c>
      <c r="C307" s="65" t="s">
        <v>2605</v>
      </c>
      <c r="D307" s="66">
        <v>10</v>
      </c>
      <c r="E307" s="67" t="s">
        <v>136</v>
      </c>
      <c r="F307" s="68">
        <v>12</v>
      </c>
      <c r="G307" s="65"/>
      <c r="H307" s="69"/>
      <c r="I307" s="70"/>
      <c r="J307" s="70"/>
      <c r="K307" s="34" t="s">
        <v>65</v>
      </c>
      <c r="L307" s="77">
        <v>307</v>
      </c>
      <c r="M307" s="77"/>
      <c r="N307" s="72"/>
      <c r="O307" s="79" t="s">
        <v>176</v>
      </c>
      <c r="P307" s="81">
        <v>43748.75902777778</v>
      </c>
      <c r="Q307" s="79" t="s">
        <v>441</v>
      </c>
      <c r="R307" s="79"/>
      <c r="S307" s="79"/>
      <c r="T307" s="79" t="s">
        <v>238</v>
      </c>
      <c r="U307" s="79"/>
      <c r="V307" s="82" t="s">
        <v>635</v>
      </c>
      <c r="W307" s="81">
        <v>43748.75902777778</v>
      </c>
      <c r="X307" s="82" t="s">
        <v>831</v>
      </c>
      <c r="Y307" s="79"/>
      <c r="Z307" s="79"/>
      <c r="AA307" s="85" t="s">
        <v>1063</v>
      </c>
      <c r="AB307" s="79"/>
      <c r="AC307" s="79" t="b">
        <v>0</v>
      </c>
      <c r="AD307" s="79">
        <v>0</v>
      </c>
      <c r="AE307" s="85" t="s">
        <v>1113</v>
      </c>
      <c r="AF307" s="79" t="b">
        <v>0</v>
      </c>
      <c r="AG307" s="79" t="s">
        <v>1129</v>
      </c>
      <c r="AH307" s="79"/>
      <c r="AI307" s="85" t="s">
        <v>1113</v>
      </c>
      <c r="AJ307" s="79" t="b">
        <v>0</v>
      </c>
      <c r="AK307" s="79">
        <v>0</v>
      </c>
      <c r="AL307" s="85" t="s">
        <v>1113</v>
      </c>
      <c r="AM307" s="79" t="s">
        <v>1137</v>
      </c>
      <c r="AN307" s="79" t="b">
        <v>0</v>
      </c>
      <c r="AO307" s="85" t="s">
        <v>1063</v>
      </c>
      <c r="AP307" s="79" t="s">
        <v>176</v>
      </c>
      <c r="AQ307" s="79">
        <v>0</v>
      </c>
      <c r="AR307" s="79">
        <v>0</v>
      </c>
      <c r="AS307" s="79"/>
      <c r="AT307" s="79"/>
      <c r="AU307" s="79"/>
      <c r="AV307" s="79"/>
      <c r="AW307" s="79"/>
      <c r="AX307" s="79"/>
      <c r="AY307" s="79"/>
      <c r="AZ307" s="79"/>
      <c r="BA307">
        <v>39</v>
      </c>
      <c r="BB307" s="78" t="str">
        <f>REPLACE(INDEX(GroupVertices[Group],MATCH(Edges[[#This Row],[Vertex 1]],GroupVertices[Vertex],0)),1,1,"")</f>
        <v>3</v>
      </c>
      <c r="BC307" s="78" t="str">
        <f>REPLACE(INDEX(GroupVertices[Group],MATCH(Edges[[#This Row],[Vertex 2]],GroupVertices[Vertex],0)),1,1,"")</f>
        <v>3</v>
      </c>
      <c r="BD307" s="48">
        <v>0</v>
      </c>
      <c r="BE307" s="49">
        <v>0</v>
      </c>
      <c r="BF307" s="48">
        <v>0</v>
      </c>
      <c r="BG307" s="49">
        <v>0</v>
      </c>
      <c r="BH307" s="48">
        <v>0</v>
      </c>
      <c r="BI307" s="49">
        <v>0</v>
      </c>
      <c r="BJ307" s="48">
        <v>6</v>
      </c>
      <c r="BK307" s="49">
        <v>100</v>
      </c>
      <c r="BL307" s="48">
        <v>6</v>
      </c>
    </row>
    <row r="308" spans="1:64" ht="15">
      <c r="A308" s="64" t="s">
        <v>238</v>
      </c>
      <c r="B308" s="64" t="s">
        <v>238</v>
      </c>
      <c r="C308" s="65" t="s">
        <v>2605</v>
      </c>
      <c r="D308" s="66">
        <v>10</v>
      </c>
      <c r="E308" s="67" t="s">
        <v>136</v>
      </c>
      <c r="F308" s="68">
        <v>12</v>
      </c>
      <c r="G308" s="65"/>
      <c r="H308" s="69"/>
      <c r="I308" s="70"/>
      <c r="J308" s="70"/>
      <c r="K308" s="34" t="s">
        <v>65</v>
      </c>
      <c r="L308" s="77">
        <v>308</v>
      </c>
      <c r="M308" s="77"/>
      <c r="N308" s="72"/>
      <c r="O308" s="79" t="s">
        <v>176</v>
      </c>
      <c r="P308" s="81">
        <v>43748.759722222225</v>
      </c>
      <c r="Q308" s="79" t="s">
        <v>442</v>
      </c>
      <c r="R308" s="79"/>
      <c r="S308" s="79"/>
      <c r="T308" s="79" t="s">
        <v>543</v>
      </c>
      <c r="U308" s="82" t="s">
        <v>581</v>
      </c>
      <c r="V308" s="82" t="s">
        <v>581</v>
      </c>
      <c r="W308" s="81">
        <v>43748.759722222225</v>
      </c>
      <c r="X308" s="82" t="s">
        <v>832</v>
      </c>
      <c r="Y308" s="79"/>
      <c r="Z308" s="79"/>
      <c r="AA308" s="85" t="s">
        <v>1064</v>
      </c>
      <c r="AB308" s="79"/>
      <c r="AC308" s="79" t="b">
        <v>0</v>
      </c>
      <c r="AD308" s="79">
        <v>0</v>
      </c>
      <c r="AE308" s="85" t="s">
        <v>1113</v>
      </c>
      <c r="AF308" s="79" t="b">
        <v>0</v>
      </c>
      <c r="AG308" s="79" t="s">
        <v>1129</v>
      </c>
      <c r="AH308" s="79"/>
      <c r="AI308" s="85" t="s">
        <v>1113</v>
      </c>
      <c r="AJ308" s="79" t="b">
        <v>0</v>
      </c>
      <c r="AK308" s="79">
        <v>1</v>
      </c>
      <c r="AL308" s="85" t="s">
        <v>1113</v>
      </c>
      <c r="AM308" s="79" t="s">
        <v>1137</v>
      </c>
      <c r="AN308" s="79" t="b">
        <v>0</v>
      </c>
      <c r="AO308" s="85" t="s">
        <v>1064</v>
      </c>
      <c r="AP308" s="79" t="s">
        <v>176</v>
      </c>
      <c r="AQ308" s="79">
        <v>0</v>
      </c>
      <c r="AR308" s="79">
        <v>0</v>
      </c>
      <c r="AS308" s="79"/>
      <c r="AT308" s="79"/>
      <c r="AU308" s="79"/>
      <c r="AV308" s="79"/>
      <c r="AW308" s="79"/>
      <c r="AX308" s="79"/>
      <c r="AY308" s="79"/>
      <c r="AZ308" s="79"/>
      <c r="BA308">
        <v>39</v>
      </c>
      <c r="BB308" s="78" t="str">
        <f>REPLACE(INDEX(GroupVertices[Group],MATCH(Edges[[#This Row],[Vertex 1]],GroupVertices[Vertex],0)),1,1,"")</f>
        <v>3</v>
      </c>
      <c r="BC308" s="78" t="str">
        <f>REPLACE(INDEX(GroupVertices[Group],MATCH(Edges[[#This Row],[Vertex 2]],GroupVertices[Vertex],0)),1,1,"")</f>
        <v>3</v>
      </c>
      <c r="BD308" s="48">
        <v>1</v>
      </c>
      <c r="BE308" s="49">
        <v>8.333333333333334</v>
      </c>
      <c r="BF308" s="48">
        <v>0</v>
      </c>
      <c r="BG308" s="49">
        <v>0</v>
      </c>
      <c r="BH308" s="48">
        <v>0</v>
      </c>
      <c r="BI308" s="49">
        <v>0</v>
      </c>
      <c r="BJ308" s="48">
        <v>11</v>
      </c>
      <c r="BK308" s="49">
        <v>91.66666666666667</v>
      </c>
      <c r="BL308" s="48">
        <v>12</v>
      </c>
    </row>
    <row r="309" spans="1:64" ht="15">
      <c r="A309" s="64" t="s">
        <v>238</v>
      </c>
      <c r="B309" s="64" t="s">
        <v>238</v>
      </c>
      <c r="C309" s="65" t="s">
        <v>2605</v>
      </c>
      <c r="D309" s="66">
        <v>10</v>
      </c>
      <c r="E309" s="67" t="s">
        <v>136</v>
      </c>
      <c r="F309" s="68">
        <v>12</v>
      </c>
      <c r="G309" s="65"/>
      <c r="H309" s="69"/>
      <c r="I309" s="70"/>
      <c r="J309" s="70"/>
      <c r="K309" s="34" t="s">
        <v>65</v>
      </c>
      <c r="L309" s="77">
        <v>309</v>
      </c>
      <c r="M309" s="77"/>
      <c r="N309" s="72"/>
      <c r="O309" s="79" t="s">
        <v>176</v>
      </c>
      <c r="P309" s="81">
        <v>43748.76527777778</v>
      </c>
      <c r="Q309" s="79" t="s">
        <v>443</v>
      </c>
      <c r="R309" s="79"/>
      <c r="S309" s="79"/>
      <c r="T309" s="79" t="s">
        <v>238</v>
      </c>
      <c r="U309" s="79"/>
      <c r="V309" s="82" t="s">
        <v>635</v>
      </c>
      <c r="W309" s="81">
        <v>43748.76527777778</v>
      </c>
      <c r="X309" s="82" t="s">
        <v>833</v>
      </c>
      <c r="Y309" s="79"/>
      <c r="Z309" s="79"/>
      <c r="AA309" s="85" t="s">
        <v>1065</v>
      </c>
      <c r="AB309" s="79"/>
      <c r="AC309" s="79" t="b">
        <v>0</v>
      </c>
      <c r="AD309" s="79">
        <v>0</v>
      </c>
      <c r="AE309" s="85" t="s">
        <v>1113</v>
      </c>
      <c r="AF309" s="79" t="b">
        <v>0</v>
      </c>
      <c r="AG309" s="79" t="s">
        <v>1129</v>
      </c>
      <c r="AH309" s="79"/>
      <c r="AI309" s="85" t="s">
        <v>1113</v>
      </c>
      <c r="AJ309" s="79" t="b">
        <v>0</v>
      </c>
      <c r="AK309" s="79">
        <v>0</v>
      </c>
      <c r="AL309" s="85" t="s">
        <v>1113</v>
      </c>
      <c r="AM309" s="79" t="s">
        <v>1137</v>
      </c>
      <c r="AN309" s="79" t="b">
        <v>0</v>
      </c>
      <c r="AO309" s="85" t="s">
        <v>1065</v>
      </c>
      <c r="AP309" s="79" t="s">
        <v>176</v>
      </c>
      <c r="AQ309" s="79">
        <v>0</v>
      </c>
      <c r="AR309" s="79">
        <v>0</v>
      </c>
      <c r="AS309" s="79"/>
      <c r="AT309" s="79"/>
      <c r="AU309" s="79"/>
      <c r="AV309" s="79"/>
      <c r="AW309" s="79"/>
      <c r="AX309" s="79"/>
      <c r="AY309" s="79"/>
      <c r="AZ309" s="79"/>
      <c r="BA309">
        <v>39</v>
      </c>
      <c r="BB309" s="78" t="str">
        <f>REPLACE(INDEX(GroupVertices[Group],MATCH(Edges[[#This Row],[Vertex 1]],GroupVertices[Vertex],0)),1,1,"")</f>
        <v>3</v>
      </c>
      <c r="BC309" s="78" t="str">
        <f>REPLACE(INDEX(GroupVertices[Group],MATCH(Edges[[#This Row],[Vertex 2]],GroupVertices[Vertex],0)),1,1,"")</f>
        <v>3</v>
      </c>
      <c r="BD309" s="48">
        <v>1</v>
      </c>
      <c r="BE309" s="49">
        <v>14.285714285714286</v>
      </c>
      <c r="BF309" s="48">
        <v>0</v>
      </c>
      <c r="BG309" s="49">
        <v>0</v>
      </c>
      <c r="BH309" s="48">
        <v>0</v>
      </c>
      <c r="BI309" s="49">
        <v>0</v>
      </c>
      <c r="BJ309" s="48">
        <v>6</v>
      </c>
      <c r="BK309" s="49">
        <v>85.71428571428571</v>
      </c>
      <c r="BL309" s="48">
        <v>7</v>
      </c>
    </row>
    <row r="310" spans="1:64" ht="15">
      <c r="A310" s="64" t="s">
        <v>238</v>
      </c>
      <c r="B310" s="64" t="s">
        <v>238</v>
      </c>
      <c r="C310" s="65" t="s">
        <v>2605</v>
      </c>
      <c r="D310" s="66">
        <v>10</v>
      </c>
      <c r="E310" s="67" t="s">
        <v>136</v>
      </c>
      <c r="F310" s="68">
        <v>12</v>
      </c>
      <c r="G310" s="65"/>
      <c r="H310" s="69"/>
      <c r="I310" s="70"/>
      <c r="J310" s="70"/>
      <c r="K310" s="34" t="s">
        <v>65</v>
      </c>
      <c r="L310" s="77">
        <v>310</v>
      </c>
      <c r="M310" s="77"/>
      <c r="N310" s="72"/>
      <c r="O310" s="79" t="s">
        <v>176</v>
      </c>
      <c r="P310" s="81">
        <v>43748.76597222222</v>
      </c>
      <c r="Q310" s="79" t="s">
        <v>444</v>
      </c>
      <c r="R310" s="79"/>
      <c r="S310" s="79"/>
      <c r="T310" s="79" t="s">
        <v>543</v>
      </c>
      <c r="U310" s="82" t="s">
        <v>596</v>
      </c>
      <c r="V310" s="82" t="s">
        <v>596</v>
      </c>
      <c r="W310" s="81">
        <v>43748.76597222222</v>
      </c>
      <c r="X310" s="82" t="s">
        <v>834</v>
      </c>
      <c r="Y310" s="79"/>
      <c r="Z310" s="79"/>
      <c r="AA310" s="85" t="s">
        <v>1066</v>
      </c>
      <c r="AB310" s="79"/>
      <c r="AC310" s="79" t="b">
        <v>0</v>
      </c>
      <c r="AD310" s="79">
        <v>0</v>
      </c>
      <c r="AE310" s="85" t="s">
        <v>1113</v>
      </c>
      <c r="AF310" s="79" t="b">
        <v>0</v>
      </c>
      <c r="AG310" s="79" t="s">
        <v>1129</v>
      </c>
      <c r="AH310" s="79"/>
      <c r="AI310" s="85" t="s">
        <v>1113</v>
      </c>
      <c r="AJ310" s="79" t="b">
        <v>0</v>
      </c>
      <c r="AK310" s="79">
        <v>0</v>
      </c>
      <c r="AL310" s="85" t="s">
        <v>1113</v>
      </c>
      <c r="AM310" s="79" t="s">
        <v>1137</v>
      </c>
      <c r="AN310" s="79" t="b">
        <v>0</v>
      </c>
      <c r="AO310" s="85" t="s">
        <v>1066</v>
      </c>
      <c r="AP310" s="79" t="s">
        <v>176</v>
      </c>
      <c r="AQ310" s="79">
        <v>0</v>
      </c>
      <c r="AR310" s="79">
        <v>0</v>
      </c>
      <c r="AS310" s="79"/>
      <c r="AT310" s="79"/>
      <c r="AU310" s="79"/>
      <c r="AV310" s="79"/>
      <c r="AW310" s="79"/>
      <c r="AX310" s="79"/>
      <c r="AY310" s="79"/>
      <c r="AZ310" s="79"/>
      <c r="BA310">
        <v>39</v>
      </c>
      <c r="BB310" s="78" t="str">
        <f>REPLACE(INDEX(GroupVertices[Group],MATCH(Edges[[#This Row],[Vertex 1]],GroupVertices[Vertex],0)),1,1,"")</f>
        <v>3</v>
      </c>
      <c r="BC310" s="78" t="str">
        <f>REPLACE(INDEX(GroupVertices[Group],MATCH(Edges[[#This Row],[Vertex 2]],GroupVertices[Vertex],0)),1,1,"")</f>
        <v>3</v>
      </c>
      <c r="BD310" s="48">
        <v>0</v>
      </c>
      <c r="BE310" s="49">
        <v>0</v>
      </c>
      <c r="BF310" s="48">
        <v>0</v>
      </c>
      <c r="BG310" s="49">
        <v>0</v>
      </c>
      <c r="BH310" s="48">
        <v>0</v>
      </c>
      <c r="BI310" s="49">
        <v>0</v>
      </c>
      <c r="BJ310" s="48">
        <v>10</v>
      </c>
      <c r="BK310" s="49">
        <v>100</v>
      </c>
      <c r="BL310" s="48">
        <v>10</v>
      </c>
    </row>
    <row r="311" spans="1:64" ht="15">
      <c r="A311" s="64" t="s">
        <v>238</v>
      </c>
      <c r="B311" s="64" t="s">
        <v>238</v>
      </c>
      <c r="C311" s="65" t="s">
        <v>2605</v>
      </c>
      <c r="D311" s="66">
        <v>10</v>
      </c>
      <c r="E311" s="67" t="s">
        <v>136</v>
      </c>
      <c r="F311" s="68">
        <v>12</v>
      </c>
      <c r="G311" s="65"/>
      <c r="H311" s="69"/>
      <c r="I311" s="70"/>
      <c r="J311" s="70"/>
      <c r="K311" s="34" t="s">
        <v>65</v>
      </c>
      <c r="L311" s="77">
        <v>311</v>
      </c>
      <c r="M311" s="77"/>
      <c r="N311" s="72"/>
      <c r="O311" s="79" t="s">
        <v>176</v>
      </c>
      <c r="P311" s="81">
        <v>43748.771527777775</v>
      </c>
      <c r="Q311" s="79" t="s">
        <v>445</v>
      </c>
      <c r="R311" s="79"/>
      <c r="S311" s="79"/>
      <c r="T311" s="79" t="s">
        <v>238</v>
      </c>
      <c r="U311" s="79"/>
      <c r="V311" s="82" t="s">
        <v>635</v>
      </c>
      <c r="W311" s="81">
        <v>43748.771527777775</v>
      </c>
      <c r="X311" s="82" t="s">
        <v>835</v>
      </c>
      <c r="Y311" s="79"/>
      <c r="Z311" s="79"/>
      <c r="AA311" s="85" t="s">
        <v>1067</v>
      </c>
      <c r="AB311" s="79"/>
      <c r="AC311" s="79" t="b">
        <v>0</v>
      </c>
      <c r="AD311" s="79">
        <v>0</v>
      </c>
      <c r="AE311" s="85" t="s">
        <v>1113</v>
      </c>
      <c r="AF311" s="79" t="b">
        <v>0</v>
      </c>
      <c r="AG311" s="79" t="s">
        <v>1129</v>
      </c>
      <c r="AH311" s="79"/>
      <c r="AI311" s="85" t="s">
        <v>1113</v>
      </c>
      <c r="AJ311" s="79" t="b">
        <v>0</v>
      </c>
      <c r="AK311" s="79">
        <v>0</v>
      </c>
      <c r="AL311" s="85" t="s">
        <v>1113</v>
      </c>
      <c r="AM311" s="79" t="s">
        <v>1137</v>
      </c>
      <c r="AN311" s="79" t="b">
        <v>0</v>
      </c>
      <c r="AO311" s="85" t="s">
        <v>1067</v>
      </c>
      <c r="AP311" s="79" t="s">
        <v>176</v>
      </c>
      <c r="AQ311" s="79">
        <v>0</v>
      </c>
      <c r="AR311" s="79">
        <v>0</v>
      </c>
      <c r="AS311" s="79"/>
      <c r="AT311" s="79"/>
      <c r="AU311" s="79"/>
      <c r="AV311" s="79"/>
      <c r="AW311" s="79"/>
      <c r="AX311" s="79"/>
      <c r="AY311" s="79"/>
      <c r="AZ311" s="79"/>
      <c r="BA311">
        <v>39</v>
      </c>
      <c r="BB311" s="78" t="str">
        <f>REPLACE(INDEX(GroupVertices[Group],MATCH(Edges[[#This Row],[Vertex 1]],GroupVertices[Vertex],0)),1,1,"")</f>
        <v>3</v>
      </c>
      <c r="BC311" s="78" t="str">
        <f>REPLACE(INDEX(GroupVertices[Group],MATCH(Edges[[#This Row],[Vertex 2]],GroupVertices[Vertex],0)),1,1,"")</f>
        <v>3</v>
      </c>
      <c r="BD311" s="48">
        <v>0</v>
      </c>
      <c r="BE311" s="49">
        <v>0</v>
      </c>
      <c r="BF311" s="48">
        <v>0</v>
      </c>
      <c r="BG311" s="49">
        <v>0</v>
      </c>
      <c r="BH311" s="48">
        <v>0</v>
      </c>
      <c r="BI311" s="49">
        <v>0</v>
      </c>
      <c r="BJ311" s="48">
        <v>10</v>
      </c>
      <c r="BK311" s="49">
        <v>100</v>
      </c>
      <c r="BL311" s="48">
        <v>10</v>
      </c>
    </row>
    <row r="312" spans="1:64" ht="15">
      <c r="A312" s="64" t="s">
        <v>238</v>
      </c>
      <c r="B312" s="64" t="s">
        <v>238</v>
      </c>
      <c r="C312" s="65" t="s">
        <v>2605</v>
      </c>
      <c r="D312" s="66">
        <v>10</v>
      </c>
      <c r="E312" s="67" t="s">
        <v>136</v>
      </c>
      <c r="F312" s="68">
        <v>12</v>
      </c>
      <c r="G312" s="65"/>
      <c r="H312" s="69"/>
      <c r="I312" s="70"/>
      <c r="J312" s="70"/>
      <c r="K312" s="34" t="s">
        <v>65</v>
      </c>
      <c r="L312" s="77">
        <v>312</v>
      </c>
      <c r="M312" s="77"/>
      <c r="N312" s="72"/>
      <c r="O312" s="79" t="s">
        <v>176</v>
      </c>
      <c r="P312" s="81">
        <v>43748.77222222222</v>
      </c>
      <c r="Q312" s="79" t="s">
        <v>446</v>
      </c>
      <c r="R312" s="79"/>
      <c r="S312" s="79"/>
      <c r="T312" s="79" t="s">
        <v>573</v>
      </c>
      <c r="U312" s="82" t="s">
        <v>597</v>
      </c>
      <c r="V312" s="82" t="s">
        <v>597</v>
      </c>
      <c r="W312" s="81">
        <v>43748.77222222222</v>
      </c>
      <c r="X312" s="82" t="s">
        <v>836</v>
      </c>
      <c r="Y312" s="79"/>
      <c r="Z312" s="79"/>
      <c r="AA312" s="85" t="s">
        <v>1068</v>
      </c>
      <c r="AB312" s="79"/>
      <c r="AC312" s="79" t="b">
        <v>0</v>
      </c>
      <c r="AD312" s="79">
        <v>0</v>
      </c>
      <c r="AE312" s="85" t="s">
        <v>1113</v>
      </c>
      <c r="AF312" s="79" t="b">
        <v>0</v>
      </c>
      <c r="AG312" s="79" t="s">
        <v>1129</v>
      </c>
      <c r="AH312" s="79"/>
      <c r="AI312" s="85" t="s">
        <v>1113</v>
      </c>
      <c r="AJ312" s="79" t="b">
        <v>0</v>
      </c>
      <c r="AK312" s="79">
        <v>0</v>
      </c>
      <c r="AL312" s="85" t="s">
        <v>1113</v>
      </c>
      <c r="AM312" s="79" t="s">
        <v>1137</v>
      </c>
      <c r="AN312" s="79" t="b">
        <v>0</v>
      </c>
      <c r="AO312" s="85" t="s">
        <v>1068</v>
      </c>
      <c r="AP312" s="79" t="s">
        <v>176</v>
      </c>
      <c r="AQ312" s="79">
        <v>0</v>
      </c>
      <c r="AR312" s="79">
        <v>0</v>
      </c>
      <c r="AS312" s="79"/>
      <c r="AT312" s="79"/>
      <c r="AU312" s="79"/>
      <c r="AV312" s="79"/>
      <c r="AW312" s="79"/>
      <c r="AX312" s="79"/>
      <c r="AY312" s="79"/>
      <c r="AZ312" s="79"/>
      <c r="BA312">
        <v>39</v>
      </c>
      <c r="BB312" s="78" t="str">
        <f>REPLACE(INDEX(GroupVertices[Group],MATCH(Edges[[#This Row],[Vertex 1]],GroupVertices[Vertex],0)),1,1,"")</f>
        <v>3</v>
      </c>
      <c r="BC312" s="78" t="str">
        <f>REPLACE(INDEX(GroupVertices[Group],MATCH(Edges[[#This Row],[Vertex 2]],GroupVertices[Vertex],0)),1,1,"")</f>
        <v>3</v>
      </c>
      <c r="BD312" s="48">
        <v>0</v>
      </c>
      <c r="BE312" s="49">
        <v>0</v>
      </c>
      <c r="BF312" s="48">
        <v>0</v>
      </c>
      <c r="BG312" s="49">
        <v>0</v>
      </c>
      <c r="BH312" s="48">
        <v>0</v>
      </c>
      <c r="BI312" s="49">
        <v>0</v>
      </c>
      <c r="BJ312" s="48">
        <v>11</v>
      </c>
      <c r="BK312" s="49">
        <v>100</v>
      </c>
      <c r="BL312" s="48">
        <v>11</v>
      </c>
    </row>
    <row r="313" spans="1:64" ht="15">
      <c r="A313" s="64" t="s">
        <v>238</v>
      </c>
      <c r="B313" s="64" t="s">
        <v>238</v>
      </c>
      <c r="C313" s="65" t="s">
        <v>2605</v>
      </c>
      <c r="D313" s="66">
        <v>10</v>
      </c>
      <c r="E313" s="67" t="s">
        <v>136</v>
      </c>
      <c r="F313" s="68">
        <v>12</v>
      </c>
      <c r="G313" s="65"/>
      <c r="H313" s="69"/>
      <c r="I313" s="70"/>
      <c r="J313" s="70"/>
      <c r="K313" s="34" t="s">
        <v>65</v>
      </c>
      <c r="L313" s="77">
        <v>313</v>
      </c>
      <c r="M313" s="77"/>
      <c r="N313" s="72"/>
      <c r="O313" s="79" t="s">
        <v>176</v>
      </c>
      <c r="P313" s="81">
        <v>43748.77777777778</v>
      </c>
      <c r="Q313" s="79" t="s">
        <v>447</v>
      </c>
      <c r="R313" s="79"/>
      <c r="S313" s="79"/>
      <c r="T313" s="79" t="s">
        <v>238</v>
      </c>
      <c r="U313" s="79"/>
      <c r="V313" s="82" t="s">
        <v>635</v>
      </c>
      <c r="W313" s="81">
        <v>43748.77777777778</v>
      </c>
      <c r="X313" s="82" t="s">
        <v>837</v>
      </c>
      <c r="Y313" s="79"/>
      <c r="Z313" s="79"/>
      <c r="AA313" s="85" t="s">
        <v>1069</v>
      </c>
      <c r="AB313" s="79"/>
      <c r="AC313" s="79" t="b">
        <v>0</v>
      </c>
      <c r="AD313" s="79">
        <v>0</v>
      </c>
      <c r="AE313" s="85" t="s">
        <v>1113</v>
      </c>
      <c r="AF313" s="79" t="b">
        <v>0</v>
      </c>
      <c r="AG313" s="79" t="s">
        <v>1129</v>
      </c>
      <c r="AH313" s="79"/>
      <c r="AI313" s="85" t="s">
        <v>1113</v>
      </c>
      <c r="AJ313" s="79" t="b">
        <v>0</v>
      </c>
      <c r="AK313" s="79">
        <v>0</v>
      </c>
      <c r="AL313" s="85" t="s">
        <v>1113</v>
      </c>
      <c r="AM313" s="79" t="s">
        <v>1137</v>
      </c>
      <c r="AN313" s="79" t="b">
        <v>0</v>
      </c>
      <c r="AO313" s="85" t="s">
        <v>1069</v>
      </c>
      <c r="AP313" s="79" t="s">
        <v>176</v>
      </c>
      <c r="AQ313" s="79">
        <v>0</v>
      </c>
      <c r="AR313" s="79">
        <v>0</v>
      </c>
      <c r="AS313" s="79"/>
      <c r="AT313" s="79"/>
      <c r="AU313" s="79"/>
      <c r="AV313" s="79"/>
      <c r="AW313" s="79"/>
      <c r="AX313" s="79"/>
      <c r="AY313" s="79"/>
      <c r="AZ313" s="79"/>
      <c r="BA313">
        <v>39</v>
      </c>
      <c r="BB313" s="78" t="str">
        <f>REPLACE(INDEX(GroupVertices[Group],MATCH(Edges[[#This Row],[Vertex 1]],GroupVertices[Vertex],0)),1,1,"")</f>
        <v>3</v>
      </c>
      <c r="BC313" s="78" t="str">
        <f>REPLACE(INDEX(GroupVertices[Group],MATCH(Edges[[#This Row],[Vertex 2]],GroupVertices[Vertex],0)),1,1,"")</f>
        <v>3</v>
      </c>
      <c r="BD313" s="48">
        <v>1</v>
      </c>
      <c r="BE313" s="49">
        <v>20</v>
      </c>
      <c r="BF313" s="48">
        <v>0</v>
      </c>
      <c r="BG313" s="49">
        <v>0</v>
      </c>
      <c r="BH313" s="48">
        <v>0</v>
      </c>
      <c r="BI313" s="49">
        <v>0</v>
      </c>
      <c r="BJ313" s="48">
        <v>4</v>
      </c>
      <c r="BK313" s="49">
        <v>80</v>
      </c>
      <c r="BL313" s="48">
        <v>5</v>
      </c>
    </row>
    <row r="314" spans="1:64" ht="15">
      <c r="A314" s="64" t="s">
        <v>238</v>
      </c>
      <c r="B314" s="64" t="s">
        <v>238</v>
      </c>
      <c r="C314" s="65" t="s">
        <v>2605</v>
      </c>
      <c r="D314" s="66">
        <v>10</v>
      </c>
      <c r="E314" s="67" t="s">
        <v>136</v>
      </c>
      <c r="F314" s="68">
        <v>12</v>
      </c>
      <c r="G314" s="65"/>
      <c r="H314" s="69"/>
      <c r="I314" s="70"/>
      <c r="J314" s="70"/>
      <c r="K314" s="34" t="s">
        <v>65</v>
      </c>
      <c r="L314" s="77">
        <v>314</v>
      </c>
      <c r="M314" s="77"/>
      <c r="N314" s="72"/>
      <c r="O314" s="79" t="s">
        <v>176</v>
      </c>
      <c r="P314" s="81">
        <v>43748.77847222222</v>
      </c>
      <c r="Q314" s="79" t="s">
        <v>448</v>
      </c>
      <c r="R314" s="79"/>
      <c r="S314" s="79"/>
      <c r="T314" s="79" t="s">
        <v>543</v>
      </c>
      <c r="U314" s="82" t="s">
        <v>598</v>
      </c>
      <c r="V314" s="82" t="s">
        <v>598</v>
      </c>
      <c r="W314" s="81">
        <v>43748.77847222222</v>
      </c>
      <c r="X314" s="82" t="s">
        <v>838</v>
      </c>
      <c r="Y314" s="79"/>
      <c r="Z314" s="79"/>
      <c r="AA314" s="85" t="s">
        <v>1070</v>
      </c>
      <c r="AB314" s="79"/>
      <c r="AC314" s="79" t="b">
        <v>0</v>
      </c>
      <c r="AD314" s="79">
        <v>0</v>
      </c>
      <c r="AE314" s="85" t="s">
        <v>1113</v>
      </c>
      <c r="AF314" s="79" t="b">
        <v>0</v>
      </c>
      <c r="AG314" s="79" t="s">
        <v>1129</v>
      </c>
      <c r="AH314" s="79"/>
      <c r="AI314" s="85" t="s">
        <v>1113</v>
      </c>
      <c r="AJ314" s="79" t="b">
        <v>0</v>
      </c>
      <c r="AK314" s="79">
        <v>0</v>
      </c>
      <c r="AL314" s="85" t="s">
        <v>1113</v>
      </c>
      <c r="AM314" s="79" t="s">
        <v>1137</v>
      </c>
      <c r="AN314" s="79" t="b">
        <v>0</v>
      </c>
      <c r="AO314" s="85" t="s">
        <v>1070</v>
      </c>
      <c r="AP314" s="79" t="s">
        <v>176</v>
      </c>
      <c r="AQ314" s="79">
        <v>0</v>
      </c>
      <c r="AR314" s="79">
        <v>0</v>
      </c>
      <c r="AS314" s="79"/>
      <c r="AT314" s="79"/>
      <c r="AU314" s="79"/>
      <c r="AV314" s="79"/>
      <c r="AW314" s="79"/>
      <c r="AX314" s="79"/>
      <c r="AY314" s="79"/>
      <c r="AZ314" s="79"/>
      <c r="BA314">
        <v>39</v>
      </c>
      <c r="BB314" s="78" t="str">
        <f>REPLACE(INDEX(GroupVertices[Group],MATCH(Edges[[#This Row],[Vertex 1]],GroupVertices[Vertex],0)),1,1,"")</f>
        <v>3</v>
      </c>
      <c r="BC314" s="78" t="str">
        <f>REPLACE(INDEX(GroupVertices[Group],MATCH(Edges[[#This Row],[Vertex 2]],GroupVertices[Vertex],0)),1,1,"")</f>
        <v>3</v>
      </c>
      <c r="BD314" s="48">
        <v>0</v>
      </c>
      <c r="BE314" s="49">
        <v>0</v>
      </c>
      <c r="BF314" s="48">
        <v>0</v>
      </c>
      <c r="BG314" s="49">
        <v>0</v>
      </c>
      <c r="BH314" s="48">
        <v>0</v>
      </c>
      <c r="BI314" s="49">
        <v>0</v>
      </c>
      <c r="BJ314" s="48">
        <v>15</v>
      </c>
      <c r="BK314" s="49">
        <v>100</v>
      </c>
      <c r="BL314" s="48">
        <v>15</v>
      </c>
    </row>
    <row r="315" spans="1:64" ht="15">
      <c r="A315" s="64" t="s">
        <v>238</v>
      </c>
      <c r="B315" s="64" t="s">
        <v>238</v>
      </c>
      <c r="C315" s="65" t="s">
        <v>2605</v>
      </c>
      <c r="D315" s="66">
        <v>10</v>
      </c>
      <c r="E315" s="67" t="s">
        <v>136</v>
      </c>
      <c r="F315" s="68">
        <v>12</v>
      </c>
      <c r="G315" s="65"/>
      <c r="H315" s="69"/>
      <c r="I315" s="70"/>
      <c r="J315" s="70"/>
      <c r="K315" s="34" t="s">
        <v>65</v>
      </c>
      <c r="L315" s="77">
        <v>315</v>
      </c>
      <c r="M315" s="77"/>
      <c r="N315" s="72"/>
      <c r="O315" s="79" t="s">
        <v>176</v>
      </c>
      <c r="P315" s="81">
        <v>43748.78402777778</v>
      </c>
      <c r="Q315" s="79" t="s">
        <v>449</v>
      </c>
      <c r="R315" s="79"/>
      <c r="S315" s="79"/>
      <c r="T315" s="79" t="s">
        <v>238</v>
      </c>
      <c r="U315" s="79"/>
      <c r="V315" s="82" t="s">
        <v>635</v>
      </c>
      <c r="W315" s="81">
        <v>43748.78402777778</v>
      </c>
      <c r="X315" s="82" t="s">
        <v>839</v>
      </c>
      <c r="Y315" s="79"/>
      <c r="Z315" s="79"/>
      <c r="AA315" s="85" t="s">
        <v>1071</v>
      </c>
      <c r="AB315" s="79"/>
      <c r="AC315" s="79" t="b">
        <v>0</v>
      </c>
      <c r="AD315" s="79">
        <v>0</v>
      </c>
      <c r="AE315" s="85" t="s">
        <v>1113</v>
      </c>
      <c r="AF315" s="79" t="b">
        <v>0</v>
      </c>
      <c r="AG315" s="79" t="s">
        <v>1129</v>
      </c>
      <c r="AH315" s="79"/>
      <c r="AI315" s="85" t="s">
        <v>1113</v>
      </c>
      <c r="AJ315" s="79" t="b">
        <v>0</v>
      </c>
      <c r="AK315" s="79">
        <v>0</v>
      </c>
      <c r="AL315" s="85" t="s">
        <v>1113</v>
      </c>
      <c r="AM315" s="79" t="s">
        <v>1137</v>
      </c>
      <c r="AN315" s="79" t="b">
        <v>0</v>
      </c>
      <c r="AO315" s="85" t="s">
        <v>1071</v>
      </c>
      <c r="AP315" s="79" t="s">
        <v>176</v>
      </c>
      <c r="AQ315" s="79">
        <v>0</v>
      </c>
      <c r="AR315" s="79">
        <v>0</v>
      </c>
      <c r="AS315" s="79"/>
      <c r="AT315" s="79"/>
      <c r="AU315" s="79"/>
      <c r="AV315" s="79"/>
      <c r="AW315" s="79"/>
      <c r="AX315" s="79"/>
      <c r="AY315" s="79"/>
      <c r="AZ315" s="79"/>
      <c r="BA315">
        <v>39</v>
      </c>
      <c r="BB315" s="78" t="str">
        <f>REPLACE(INDEX(GroupVertices[Group],MATCH(Edges[[#This Row],[Vertex 1]],GroupVertices[Vertex],0)),1,1,"")</f>
        <v>3</v>
      </c>
      <c r="BC315" s="78" t="str">
        <f>REPLACE(INDEX(GroupVertices[Group],MATCH(Edges[[#This Row],[Vertex 2]],GroupVertices[Vertex],0)),1,1,"")</f>
        <v>3</v>
      </c>
      <c r="BD315" s="48">
        <v>0</v>
      </c>
      <c r="BE315" s="49">
        <v>0</v>
      </c>
      <c r="BF315" s="48">
        <v>0</v>
      </c>
      <c r="BG315" s="49">
        <v>0</v>
      </c>
      <c r="BH315" s="48">
        <v>0</v>
      </c>
      <c r="BI315" s="49">
        <v>0</v>
      </c>
      <c r="BJ315" s="48">
        <v>8</v>
      </c>
      <c r="BK315" s="49">
        <v>100</v>
      </c>
      <c r="BL315" s="48">
        <v>8</v>
      </c>
    </row>
    <row r="316" spans="1:64" ht="15">
      <c r="A316" s="64" t="s">
        <v>238</v>
      </c>
      <c r="B316" s="64" t="s">
        <v>238</v>
      </c>
      <c r="C316" s="65" t="s">
        <v>2605</v>
      </c>
      <c r="D316" s="66">
        <v>10</v>
      </c>
      <c r="E316" s="67" t="s">
        <v>136</v>
      </c>
      <c r="F316" s="68">
        <v>12</v>
      </c>
      <c r="G316" s="65"/>
      <c r="H316" s="69"/>
      <c r="I316" s="70"/>
      <c r="J316" s="70"/>
      <c r="K316" s="34" t="s">
        <v>65</v>
      </c>
      <c r="L316" s="77">
        <v>316</v>
      </c>
      <c r="M316" s="77"/>
      <c r="N316" s="72"/>
      <c r="O316" s="79" t="s">
        <v>176</v>
      </c>
      <c r="P316" s="81">
        <v>43748.78472222222</v>
      </c>
      <c r="Q316" s="79" t="s">
        <v>450</v>
      </c>
      <c r="R316" s="79"/>
      <c r="S316" s="79"/>
      <c r="T316" s="79" t="s">
        <v>543</v>
      </c>
      <c r="U316" s="82" t="s">
        <v>599</v>
      </c>
      <c r="V316" s="82" t="s">
        <v>599</v>
      </c>
      <c r="W316" s="81">
        <v>43748.78472222222</v>
      </c>
      <c r="X316" s="82" t="s">
        <v>840</v>
      </c>
      <c r="Y316" s="79"/>
      <c r="Z316" s="79"/>
      <c r="AA316" s="85" t="s">
        <v>1072</v>
      </c>
      <c r="AB316" s="79"/>
      <c r="AC316" s="79" t="b">
        <v>0</v>
      </c>
      <c r="AD316" s="79">
        <v>1</v>
      </c>
      <c r="AE316" s="85" t="s">
        <v>1113</v>
      </c>
      <c r="AF316" s="79" t="b">
        <v>0</v>
      </c>
      <c r="AG316" s="79" t="s">
        <v>1129</v>
      </c>
      <c r="AH316" s="79"/>
      <c r="AI316" s="85" t="s">
        <v>1113</v>
      </c>
      <c r="AJ316" s="79" t="b">
        <v>0</v>
      </c>
      <c r="AK316" s="79">
        <v>0</v>
      </c>
      <c r="AL316" s="85" t="s">
        <v>1113</v>
      </c>
      <c r="AM316" s="79" t="s">
        <v>1137</v>
      </c>
      <c r="AN316" s="79" t="b">
        <v>0</v>
      </c>
      <c r="AO316" s="85" t="s">
        <v>1072</v>
      </c>
      <c r="AP316" s="79" t="s">
        <v>176</v>
      </c>
      <c r="AQ316" s="79">
        <v>0</v>
      </c>
      <c r="AR316" s="79">
        <v>0</v>
      </c>
      <c r="AS316" s="79"/>
      <c r="AT316" s="79"/>
      <c r="AU316" s="79"/>
      <c r="AV316" s="79"/>
      <c r="AW316" s="79"/>
      <c r="AX316" s="79"/>
      <c r="AY316" s="79"/>
      <c r="AZ316" s="79"/>
      <c r="BA316">
        <v>39</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14</v>
      </c>
      <c r="BK316" s="49">
        <v>100</v>
      </c>
      <c r="BL316" s="48">
        <v>14</v>
      </c>
    </row>
    <row r="317" spans="1:64" ht="15">
      <c r="A317" s="64" t="s">
        <v>238</v>
      </c>
      <c r="B317" s="64" t="s">
        <v>238</v>
      </c>
      <c r="C317" s="65" t="s">
        <v>2605</v>
      </c>
      <c r="D317" s="66">
        <v>10</v>
      </c>
      <c r="E317" s="67" t="s">
        <v>136</v>
      </c>
      <c r="F317" s="68">
        <v>12</v>
      </c>
      <c r="G317" s="65"/>
      <c r="H317" s="69"/>
      <c r="I317" s="70"/>
      <c r="J317" s="70"/>
      <c r="K317" s="34" t="s">
        <v>65</v>
      </c>
      <c r="L317" s="77">
        <v>317</v>
      </c>
      <c r="M317" s="77"/>
      <c r="N317" s="72"/>
      <c r="O317" s="79" t="s">
        <v>176</v>
      </c>
      <c r="P317" s="81">
        <v>43748.78888888889</v>
      </c>
      <c r="Q317" s="79" t="s">
        <v>451</v>
      </c>
      <c r="R317" s="79"/>
      <c r="S317" s="79"/>
      <c r="T317" s="79" t="s">
        <v>238</v>
      </c>
      <c r="U317" s="79"/>
      <c r="V317" s="82" t="s">
        <v>635</v>
      </c>
      <c r="W317" s="81">
        <v>43748.78888888889</v>
      </c>
      <c r="X317" s="82" t="s">
        <v>841</v>
      </c>
      <c r="Y317" s="79"/>
      <c r="Z317" s="79"/>
      <c r="AA317" s="85" t="s">
        <v>1073</v>
      </c>
      <c r="AB317" s="79"/>
      <c r="AC317" s="79" t="b">
        <v>0</v>
      </c>
      <c r="AD317" s="79">
        <v>0</v>
      </c>
      <c r="AE317" s="85" t="s">
        <v>1113</v>
      </c>
      <c r="AF317" s="79" t="b">
        <v>0</v>
      </c>
      <c r="AG317" s="79" t="s">
        <v>1129</v>
      </c>
      <c r="AH317" s="79"/>
      <c r="AI317" s="85" t="s">
        <v>1113</v>
      </c>
      <c r="AJ317" s="79" t="b">
        <v>0</v>
      </c>
      <c r="AK317" s="79">
        <v>0</v>
      </c>
      <c r="AL317" s="85" t="s">
        <v>1113</v>
      </c>
      <c r="AM317" s="79" t="s">
        <v>1137</v>
      </c>
      <c r="AN317" s="79" t="b">
        <v>0</v>
      </c>
      <c r="AO317" s="85" t="s">
        <v>1073</v>
      </c>
      <c r="AP317" s="79" t="s">
        <v>176</v>
      </c>
      <c r="AQ317" s="79">
        <v>0</v>
      </c>
      <c r="AR317" s="79">
        <v>0</v>
      </c>
      <c r="AS317" s="79"/>
      <c r="AT317" s="79"/>
      <c r="AU317" s="79"/>
      <c r="AV317" s="79"/>
      <c r="AW317" s="79"/>
      <c r="AX317" s="79"/>
      <c r="AY317" s="79"/>
      <c r="AZ317" s="79"/>
      <c r="BA317">
        <v>39</v>
      </c>
      <c r="BB317" s="78" t="str">
        <f>REPLACE(INDEX(GroupVertices[Group],MATCH(Edges[[#This Row],[Vertex 1]],GroupVertices[Vertex],0)),1,1,"")</f>
        <v>3</v>
      </c>
      <c r="BC317" s="78" t="str">
        <f>REPLACE(INDEX(GroupVertices[Group],MATCH(Edges[[#This Row],[Vertex 2]],GroupVertices[Vertex],0)),1,1,"")</f>
        <v>3</v>
      </c>
      <c r="BD317" s="48">
        <v>0</v>
      </c>
      <c r="BE317" s="49">
        <v>0</v>
      </c>
      <c r="BF317" s="48">
        <v>0</v>
      </c>
      <c r="BG317" s="49">
        <v>0</v>
      </c>
      <c r="BH317" s="48">
        <v>0</v>
      </c>
      <c r="BI317" s="49">
        <v>0</v>
      </c>
      <c r="BJ317" s="48">
        <v>11</v>
      </c>
      <c r="BK317" s="49">
        <v>100</v>
      </c>
      <c r="BL317" s="48">
        <v>11</v>
      </c>
    </row>
    <row r="318" spans="1:64" ht="15">
      <c r="A318" s="64" t="s">
        <v>238</v>
      </c>
      <c r="B318" s="64" t="s">
        <v>238</v>
      </c>
      <c r="C318" s="65" t="s">
        <v>2605</v>
      </c>
      <c r="D318" s="66">
        <v>10</v>
      </c>
      <c r="E318" s="67" t="s">
        <v>136</v>
      </c>
      <c r="F318" s="68">
        <v>12</v>
      </c>
      <c r="G318" s="65"/>
      <c r="H318" s="69"/>
      <c r="I318" s="70"/>
      <c r="J318" s="70"/>
      <c r="K318" s="34" t="s">
        <v>65</v>
      </c>
      <c r="L318" s="77">
        <v>318</v>
      </c>
      <c r="M318" s="77"/>
      <c r="N318" s="72"/>
      <c r="O318" s="79" t="s">
        <v>176</v>
      </c>
      <c r="P318" s="81">
        <v>43748.791666666664</v>
      </c>
      <c r="Q318" s="79" t="s">
        <v>452</v>
      </c>
      <c r="R318" s="79"/>
      <c r="S318" s="79"/>
      <c r="T318" s="79" t="s">
        <v>543</v>
      </c>
      <c r="U318" s="79"/>
      <c r="V318" s="82" t="s">
        <v>635</v>
      </c>
      <c r="W318" s="81">
        <v>43748.791666666664</v>
      </c>
      <c r="X318" s="82" t="s">
        <v>842</v>
      </c>
      <c r="Y318" s="79"/>
      <c r="Z318" s="79"/>
      <c r="AA318" s="85" t="s">
        <v>1074</v>
      </c>
      <c r="AB318" s="79"/>
      <c r="AC318" s="79" t="b">
        <v>0</v>
      </c>
      <c r="AD318" s="79">
        <v>1</v>
      </c>
      <c r="AE318" s="85" t="s">
        <v>1113</v>
      </c>
      <c r="AF318" s="79" t="b">
        <v>0</v>
      </c>
      <c r="AG318" s="79" t="s">
        <v>1129</v>
      </c>
      <c r="AH318" s="79"/>
      <c r="AI318" s="85" t="s">
        <v>1113</v>
      </c>
      <c r="AJ318" s="79" t="b">
        <v>0</v>
      </c>
      <c r="AK318" s="79">
        <v>0</v>
      </c>
      <c r="AL318" s="85" t="s">
        <v>1113</v>
      </c>
      <c r="AM318" s="79" t="s">
        <v>1137</v>
      </c>
      <c r="AN318" s="79" t="b">
        <v>0</v>
      </c>
      <c r="AO318" s="85" t="s">
        <v>1074</v>
      </c>
      <c r="AP318" s="79" t="s">
        <v>176</v>
      </c>
      <c r="AQ318" s="79">
        <v>0</v>
      </c>
      <c r="AR318" s="79">
        <v>0</v>
      </c>
      <c r="AS318" s="79"/>
      <c r="AT318" s="79"/>
      <c r="AU318" s="79"/>
      <c r="AV318" s="79"/>
      <c r="AW318" s="79"/>
      <c r="AX318" s="79"/>
      <c r="AY318" s="79"/>
      <c r="AZ318" s="79"/>
      <c r="BA318">
        <v>39</v>
      </c>
      <c r="BB318" s="78" t="str">
        <f>REPLACE(INDEX(GroupVertices[Group],MATCH(Edges[[#This Row],[Vertex 1]],GroupVertices[Vertex],0)),1,1,"")</f>
        <v>3</v>
      </c>
      <c r="BC318" s="78" t="str">
        <f>REPLACE(INDEX(GroupVertices[Group],MATCH(Edges[[#This Row],[Vertex 2]],GroupVertices[Vertex],0)),1,1,"")</f>
        <v>3</v>
      </c>
      <c r="BD318" s="48">
        <v>1</v>
      </c>
      <c r="BE318" s="49">
        <v>3.125</v>
      </c>
      <c r="BF318" s="48">
        <v>0</v>
      </c>
      <c r="BG318" s="49">
        <v>0</v>
      </c>
      <c r="BH318" s="48">
        <v>0</v>
      </c>
      <c r="BI318" s="49">
        <v>0</v>
      </c>
      <c r="BJ318" s="48">
        <v>31</v>
      </c>
      <c r="BK318" s="49">
        <v>96.875</v>
      </c>
      <c r="BL318" s="48">
        <v>32</v>
      </c>
    </row>
    <row r="319" spans="1:64" ht="15">
      <c r="A319" s="64" t="s">
        <v>238</v>
      </c>
      <c r="B319" s="64" t="s">
        <v>238</v>
      </c>
      <c r="C319" s="65" t="s">
        <v>2605</v>
      </c>
      <c r="D319" s="66">
        <v>10</v>
      </c>
      <c r="E319" s="67" t="s">
        <v>136</v>
      </c>
      <c r="F319" s="68">
        <v>12</v>
      </c>
      <c r="G319" s="65"/>
      <c r="H319" s="69"/>
      <c r="I319" s="70"/>
      <c r="J319" s="70"/>
      <c r="K319" s="34" t="s">
        <v>65</v>
      </c>
      <c r="L319" s="77">
        <v>319</v>
      </c>
      <c r="M319" s="77"/>
      <c r="N319" s="72"/>
      <c r="O319" s="79" t="s">
        <v>176</v>
      </c>
      <c r="P319" s="81">
        <v>43752.47908564815</v>
      </c>
      <c r="Q319" s="79" t="s">
        <v>453</v>
      </c>
      <c r="R319" s="79"/>
      <c r="S319" s="79"/>
      <c r="T319" s="79" t="s">
        <v>574</v>
      </c>
      <c r="U319" s="82" t="s">
        <v>600</v>
      </c>
      <c r="V319" s="82" t="s">
        <v>600</v>
      </c>
      <c r="W319" s="81">
        <v>43752.47908564815</v>
      </c>
      <c r="X319" s="82" t="s">
        <v>843</v>
      </c>
      <c r="Y319" s="79"/>
      <c r="Z319" s="79"/>
      <c r="AA319" s="85" t="s">
        <v>1075</v>
      </c>
      <c r="AB319" s="79"/>
      <c r="AC319" s="79" t="b">
        <v>0</v>
      </c>
      <c r="AD319" s="79">
        <v>3</v>
      </c>
      <c r="AE319" s="85" t="s">
        <v>1113</v>
      </c>
      <c r="AF319" s="79" t="b">
        <v>0</v>
      </c>
      <c r="AG319" s="79" t="s">
        <v>1129</v>
      </c>
      <c r="AH319" s="79"/>
      <c r="AI319" s="85" t="s">
        <v>1113</v>
      </c>
      <c r="AJ319" s="79" t="b">
        <v>0</v>
      </c>
      <c r="AK319" s="79">
        <v>3</v>
      </c>
      <c r="AL319" s="85" t="s">
        <v>1113</v>
      </c>
      <c r="AM319" s="79" t="s">
        <v>1136</v>
      </c>
      <c r="AN319" s="79" t="b">
        <v>0</v>
      </c>
      <c r="AO319" s="85" t="s">
        <v>1075</v>
      </c>
      <c r="AP319" s="79" t="s">
        <v>176</v>
      </c>
      <c r="AQ319" s="79">
        <v>0</v>
      </c>
      <c r="AR319" s="79">
        <v>0</v>
      </c>
      <c r="AS319" s="79"/>
      <c r="AT319" s="79"/>
      <c r="AU319" s="79"/>
      <c r="AV319" s="79"/>
      <c r="AW319" s="79"/>
      <c r="AX319" s="79"/>
      <c r="AY319" s="79"/>
      <c r="AZ319" s="79"/>
      <c r="BA319">
        <v>39</v>
      </c>
      <c r="BB319" s="78" t="str">
        <f>REPLACE(INDEX(GroupVertices[Group],MATCH(Edges[[#This Row],[Vertex 1]],GroupVertices[Vertex],0)),1,1,"")</f>
        <v>3</v>
      </c>
      <c r="BC319" s="78" t="str">
        <f>REPLACE(INDEX(GroupVertices[Group],MATCH(Edges[[#This Row],[Vertex 2]],GroupVertices[Vertex],0)),1,1,"")</f>
        <v>3</v>
      </c>
      <c r="BD319" s="48">
        <v>2</v>
      </c>
      <c r="BE319" s="49">
        <v>7.142857142857143</v>
      </c>
      <c r="BF319" s="48">
        <v>1</v>
      </c>
      <c r="BG319" s="49">
        <v>3.5714285714285716</v>
      </c>
      <c r="BH319" s="48">
        <v>0</v>
      </c>
      <c r="BI319" s="49">
        <v>0</v>
      </c>
      <c r="BJ319" s="48">
        <v>25</v>
      </c>
      <c r="BK319" s="49">
        <v>89.28571428571429</v>
      </c>
      <c r="BL319" s="48">
        <v>28</v>
      </c>
    </row>
    <row r="320" spans="1:64" ht="15">
      <c r="A320" s="64" t="s">
        <v>238</v>
      </c>
      <c r="B320" s="64" t="s">
        <v>238</v>
      </c>
      <c r="C320" s="65" t="s">
        <v>2605</v>
      </c>
      <c r="D320" s="66">
        <v>10</v>
      </c>
      <c r="E320" s="67" t="s">
        <v>136</v>
      </c>
      <c r="F320" s="68">
        <v>12</v>
      </c>
      <c r="G320" s="65"/>
      <c r="H320" s="69"/>
      <c r="I320" s="70"/>
      <c r="J320" s="70"/>
      <c r="K320" s="34" t="s">
        <v>65</v>
      </c>
      <c r="L320" s="77">
        <v>320</v>
      </c>
      <c r="M320" s="77"/>
      <c r="N320" s="72"/>
      <c r="O320" s="79" t="s">
        <v>176</v>
      </c>
      <c r="P320" s="81">
        <v>43755.729166666664</v>
      </c>
      <c r="Q320" s="79" t="s">
        <v>454</v>
      </c>
      <c r="R320" s="79"/>
      <c r="S320" s="79"/>
      <c r="T320" s="79" t="s">
        <v>562</v>
      </c>
      <c r="U320" s="82" t="s">
        <v>585</v>
      </c>
      <c r="V320" s="82" t="s">
        <v>585</v>
      </c>
      <c r="W320" s="81">
        <v>43755.729166666664</v>
      </c>
      <c r="X320" s="82" t="s">
        <v>844</v>
      </c>
      <c r="Y320" s="79"/>
      <c r="Z320" s="79"/>
      <c r="AA320" s="85" t="s">
        <v>1076</v>
      </c>
      <c r="AB320" s="79"/>
      <c r="AC320" s="79" t="b">
        <v>0</v>
      </c>
      <c r="AD320" s="79">
        <v>1</v>
      </c>
      <c r="AE320" s="85" t="s">
        <v>1113</v>
      </c>
      <c r="AF320" s="79" t="b">
        <v>0</v>
      </c>
      <c r="AG320" s="79" t="s">
        <v>1129</v>
      </c>
      <c r="AH320" s="79"/>
      <c r="AI320" s="85" t="s">
        <v>1113</v>
      </c>
      <c r="AJ320" s="79" t="b">
        <v>0</v>
      </c>
      <c r="AK320" s="79">
        <v>1</v>
      </c>
      <c r="AL320" s="85" t="s">
        <v>1113</v>
      </c>
      <c r="AM320" s="79" t="s">
        <v>1137</v>
      </c>
      <c r="AN320" s="79" t="b">
        <v>0</v>
      </c>
      <c r="AO320" s="85" t="s">
        <v>1076</v>
      </c>
      <c r="AP320" s="79" t="s">
        <v>176</v>
      </c>
      <c r="AQ320" s="79">
        <v>0</v>
      </c>
      <c r="AR320" s="79">
        <v>0</v>
      </c>
      <c r="AS320" s="79"/>
      <c r="AT320" s="79"/>
      <c r="AU320" s="79"/>
      <c r="AV320" s="79"/>
      <c r="AW320" s="79"/>
      <c r="AX320" s="79"/>
      <c r="AY320" s="79"/>
      <c r="AZ320" s="79"/>
      <c r="BA320">
        <v>39</v>
      </c>
      <c r="BB320" s="78" t="str">
        <f>REPLACE(INDEX(GroupVertices[Group],MATCH(Edges[[#This Row],[Vertex 1]],GroupVertices[Vertex],0)),1,1,"")</f>
        <v>3</v>
      </c>
      <c r="BC320" s="78" t="str">
        <f>REPLACE(INDEX(GroupVertices[Group],MATCH(Edges[[#This Row],[Vertex 2]],GroupVertices[Vertex],0)),1,1,"")</f>
        <v>3</v>
      </c>
      <c r="BD320" s="48">
        <v>1</v>
      </c>
      <c r="BE320" s="49">
        <v>7.6923076923076925</v>
      </c>
      <c r="BF320" s="48">
        <v>0</v>
      </c>
      <c r="BG320" s="49">
        <v>0</v>
      </c>
      <c r="BH320" s="48">
        <v>0</v>
      </c>
      <c r="BI320" s="49">
        <v>0</v>
      </c>
      <c r="BJ320" s="48">
        <v>12</v>
      </c>
      <c r="BK320" s="49">
        <v>92.3076923076923</v>
      </c>
      <c r="BL320" s="48">
        <v>13</v>
      </c>
    </row>
    <row r="321" spans="1:64" ht="15">
      <c r="A321" s="64" t="s">
        <v>238</v>
      </c>
      <c r="B321" s="64" t="s">
        <v>238</v>
      </c>
      <c r="C321" s="65" t="s">
        <v>2605</v>
      </c>
      <c r="D321" s="66">
        <v>10</v>
      </c>
      <c r="E321" s="67" t="s">
        <v>136</v>
      </c>
      <c r="F321" s="68">
        <v>12</v>
      </c>
      <c r="G321" s="65"/>
      <c r="H321" s="69"/>
      <c r="I321" s="70"/>
      <c r="J321" s="70"/>
      <c r="K321" s="34" t="s">
        <v>65</v>
      </c>
      <c r="L321" s="77">
        <v>321</v>
      </c>
      <c r="M321" s="77"/>
      <c r="N321" s="72"/>
      <c r="O321" s="79" t="s">
        <v>176</v>
      </c>
      <c r="P321" s="81">
        <v>43755.748611111114</v>
      </c>
      <c r="Q321" s="79" t="s">
        <v>455</v>
      </c>
      <c r="R321" s="82" t="s">
        <v>468</v>
      </c>
      <c r="S321" s="79" t="s">
        <v>500</v>
      </c>
      <c r="T321" s="79" t="s">
        <v>575</v>
      </c>
      <c r="U321" s="79"/>
      <c r="V321" s="82" t="s">
        <v>635</v>
      </c>
      <c r="W321" s="81">
        <v>43755.748611111114</v>
      </c>
      <c r="X321" s="82" t="s">
        <v>845</v>
      </c>
      <c r="Y321" s="79"/>
      <c r="Z321" s="79"/>
      <c r="AA321" s="85" t="s">
        <v>1077</v>
      </c>
      <c r="AB321" s="79"/>
      <c r="AC321" s="79" t="b">
        <v>0</v>
      </c>
      <c r="AD321" s="79">
        <v>0</v>
      </c>
      <c r="AE321" s="85" t="s">
        <v>1113</v>
      </c>
      <c r="AF321" s="79" t="b">
        <v>0</v>
      </c>
      <c r="AG321" s="79" t="s">
        <v>1129</v>
      </c>
      <c r="AH321" s="79"/>
      <c r="AI321" s="85" t="s">
        <v>1113</v>
      </c>
      <c r="AJ321" s="79" t="b">
        <v>0</v>
      </c>
      <c r="AK321" s="79">
        <v>0</v>
      </c>
      <c r="AL321" s="85" t="s">
        <v>1113</v>
      </c>
      <c r="AM321" s="79" t="s">
        <v>1137</v>
      </c>
      <c r="AN321" s="79" t="b">
        <v>0</v>
      </c>
      <c r="AO321" s="85" t="s">
        <v>1077</v>
      </c>
      <c r="AP321" s="79" t="s">
        <v>176</v>
      </c>
      <c r="AQ321" s="79">
        <v>0</v>
      </c>
      <c r="AR321" s="79">
        <v>0</v>
      </c>
      <c r="AS321" s="79"/>
      <c r="AT321" s="79"/>
      <c r="AU321" s="79"/>
      <c r="AV321" s="79"/>
      <c r="AW321" s="79"/>
      <c r="AX321" s="79"/>
      <c r="AY321" s="79"/>
      <c r="AZ321" s="79"/>
      <c r="BA321">
        <v>39</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18</v>
      </c>
      <c r="BK321" s="49">
        <v>100</v>
      </c>
      <c r="BL321" s="48">
        <v>18</v>
      </c>
    </row>
    <row r="322" spans="1:64" ht="15">
      <c r="A322" s="64" t="s">
        <v>238</v>
      </c>
      <c r="B322" s="64" t="s">
        <v>238</v>
      </c>
      <c r="C322" s="65" t="s">
        <v>2605</v>
      </c>
      <c r="D322" s="66">
        <v>10</v>
      </c>
      <c r="E322" s="67" t="s">
        <v>136</v>
      </c>
      <c r="F322" s="68">
        <v>12</v>
      </c>
      <c r="G322" s="65"/>
      <c r="H322" s="69"/>
      <c r="I322" s="70"/>
      <c r="J322" s="70"/>
      <c r="K322" s="34" t="s">
        <v>65</v>
      </c>
      <c r="L322" s="77">
        <v>322</v>
      </c>
      <c r="M322" s="77"/>
      <c r="N322" s="72"/>
      <c r="O322" s="79" t="s">
        <v>176</v>
      </c>
      <c r="P322" s="81">
        <v>43755.75</v>
      </c>
      <c r="Q322" s="79" t="s">
        <v>456</v>
      </c>
      <c r="R322" s="79"/>
      <c r="S322" s="79"/>
      <c r="T322" s="79" t="s">
        <v>562</v>
      </c>
      <c r="U322" s="82" t="s">
        <v>587</v>
      </c>
      <c r="V322" s="82" t="s">
        <v>587</v>
      </c>
      <c r="W322" s="81">
        <v>43755.75</v>
      </c>
      <c r="X322" s="82" t="s">
        <v>846</v>
      </c>
      <c r="Y322" s="79"/>
      <c r="Z322" s="79"/>
      <c r="AA322" s="85" t="s">
        <v>1078</v>
      </c>
      <c r="AB322" s="79"/>
      <c r="AC322" s="79" t="b">
        <v>0</v>
      </c>
      <c r="AD322" s="79">
        <v>2</v>
      </c>
      <c r="AE322" s="85" t="s">
        <v>1113</v>
      </c>
      <c r="AF322" s="79" t="b">
        <v>0</v>
      </c>
      <c r="AG322" s="79" t="s">
        <v>1129</v>
      </c>
      <c r="AH322" s="79"/>
      <c r="AI322" s="85" t="s">
        <v>1113</v>
      </c>
      <c r="AJ322" s="79" t="b">
        <v>0</v>
      </c>
      <c r="AK322" s="79">
        <v>1</v>
      </c>
      <c r="AL322" s="85" t="s">
        <v>1113</v>
      </c>
      <c r="AM322" s="79" t="s">
        <v>1137</v>
      </c>
      <c r="AN322" s="79" t="b">
        <v>0</v>
      </c>
      <c r="AO322" s="85" t="s">
        <v>1078</v>
      </c>
      <c r="AP322" s="79" t="s">
        <v>176</v>
      </c>
      <c r="AQ322" s="79">
        <v>0</v>
      </c>
      <c r="AR322" s="79">
        <v>0</v>
      </c>
      <c r="AS322" s="79"/>
      <c r="AT322" s="79"/>
      <c r="AU322" s="79"/>
      <c r="AV322" s="79"/>
      <c r="AW322" s="79"/>
      <c r="AX322" s="79"/>
      <c r="AY322" s="79"/>
      <c r="AZ322" s="79"/>
      <c r="BA322">
        <v>39</v>
      </c>
      <c r="BB322" s="78" t="str">
        <f>REPLACE(INDEX(GroupVertices[Group],MATCH(Edges[[#This Row],[Vertex 1]],GroupVertices[Vertex],0)),1,1,"")</f>
        <v>3</v>
      </c>
      <c r="BC322" s="78" t="str">
        <f>REPLACE(INDEX(GroupVertices[Group],MATCH(Edges[[#This Row],[Vertex 2]],GroupVertices[Vertex],0)),1,1,"")</f>
        <v>3</v>
      </c>
      <c r="BD322" s="48">
        <v>2</v>
      </c>
      <c r="BE322" s="49">
        <v>15.384615384615385</v>
      </c>
      <c r="BF322" s="48">
        <v>0</v>
      </c>
      <c r="BG322" s="49">
        <v>0</v>
      </c>
      <c r="BH322" s="48">
        <v>0</v>
      </c>
      <c r="BI322" s="49">
        <v>0</v>
      </c>
      <c r="BJ322" s="48">
        <v>11</v>
      </c>
      <c r="BK322" s="49">
        <v>84.61538461538461</v>
      </c>
      <c r="BL322" s="48">
        <v>13</v>
      </c>
    </row>
    <row r="323" spans="1:64" ht="15">
      <c r="A323" s="64" t="s">
        <v>238</v>
      </c>
      <c r="B323" s="64" t="s">
        <v>238</v>
      </c>
      <c r="C323" s="65" t="s">
        <v>2605</v>
      </c>
      <c r="D323" s="66">
        <v>10</v>
      </c>
      <c r="E323" s="67" t="s">
        <v>136</v>
      </c>
      <c r="F323" s="68">
        <v>12</v>
      </c>
      <c r="G323" s="65"/>
      <c r="H323" s="69"/>
      <c r="I323" s="70"/>
      <c r="J323" s="70"/>
      <c r="K323" s="34" t="s">
        <v>65</v>
      </c>
      <c r="L323" s="77">
        <v>323</v>
      </c>
      <c r="M323" s="77"/>
      <c r="N323" s="72"/>
      <c r="O323" s="79" t="s">
        <v>176</v>
      </c>
      <c r="P323" s="81">
        <v>43755.75</v>
      </c>
      <c r="Q323" s="79" t="s">
        <v>436</v>
      </c>
      <c r="R323" s="79"/>
      <c r="S323" s="79"/>
      <c r="T323" s="79" t="s">
        <v>238</v>
      </c>
      <c r="U323" s="79"/>
      <c r="V323" s="82" t="s">
        <v>635</v>
      </c>
      <c r="W323" s="81">
        <v>43755.75</v>
      </c>
      <c r="X323" s="82" t="s">
        <v>847</v>
      </c>
      <c r="Y323" s="79"/>
      <c r="Z323" s="79"/>
      <c r="AA323" s="85" t="s">
        <v>1079</v>
      </c>
      <c r="AB323" s="79"/>
      <c r="AC323" s="79" t="b">
        <v>0</v>
      </c>
      <c r="AD323" s="79">
        <v>0</v>
      </c>
      <c r="AE323" s="85" t="s">
        <v>1113</v>
      </c>
      <c r="AF323" s="79" t="b">
        <v>0</v>
      </c>
      <c r="AG323" s="79" t="s">
        <v>1129</v>
      </c>
      <c r="AH323" s="79"/>
      <c r="AI323" s="85" t="s">
        <v>1113</v>
      </c>
      <c r="AJ323" s="79" t="b">
        <v>0</v>
      </c>
      <c r="AK323" s="79">
        <v>0</v>
      </c>
      <c r="AL323" s="85" t="s">
        <v>1113</v>
      </c>
      <c r="AM323" s="79" t="s">
        <v>1137</v>
      </c>
      <c r="AN323" s="79" t="b">
        <v>0</v>
      </c>
      <c r="AO323" s="85" t="s">
        <v>1079</v>
      </c>
      <c r="AP323" s="79" t="s">
        <v>176</v>
      </c>
      <c r="AQ323" s="79">
        <v>0</v>
      </c>
      <c r="AR323" s="79">
        <v>0</v>
      </c>
      <c r="AS323" s="79"/>
      <c r="AT323" s="79"/>
      <c r="AU323" s="79"/>
      <c r="AV323" s="79"/>
      <c r="AW323" s="79"/>
      <c r="AX323" s="79"/>
      <c r="AY323" s="79"/>
      <c r="AZ323" s="79"/>
      <c r="BA323">
        <v>39</v>
      </c>
      <c r="BB323" s="78" t="str">
        <f>REPLACE(INDEX(GroupVertices[Group],MATCH(Edges[[#This Row],[Vertex 1]],GroupVertices[Vertex],0)),1,1,"")</f>
        <v>3</v>
      </c>
      <c r="BC323" s="78" t="str">
        <f>REPLACE(INDEX(GroupVertices[Group],MATCH(Edges[[#This Row],[Vertex 2]],GroupVertices[Vertex],0)),1,1,"")</f>
        <v>3</v>
      </c>
      <c r="BD323" s="48">
        <v>3</v>
      </c>
      <c r="BE323" s="49">
        <v>13.636363636363637</v>
      </c>
      <c r="BF323" s="48">
        <v>0</v>
      </c>
      <c r="BG323" s="49">
        <v>0</v>
      </c>
      <c r="BH323" s="48">
        <v>0</v>
      </c>
      <c r="BI323" s="49">
        <v>0</v>
      </c>
      <c r="BJ323" s="48">
        <v>19</v>
      </c>
      <c r="BK323" s="49">
        <v>86.36363636363636</v>
      </c>
      <c r="BL323" s="48">
        <v>22</v>
      </c>
    </row>
    <row r="324" spans="1:64" ht="15">
      <c r="A324" s="64" t="s">
        <v>238</v>
      </c>
      <c r="B324" s="64" t="s">
        <v>238</v>
      </c>
      <c r="C324" s="65" t="s">
        <v>2605</v>
      </c>
      <c r="D324" s="66">
        <v>10</v>
      </c>
      <c r="E324" s="67" t="s">
        <v>136</v>
      </c>
      <c r="F324" s="68">
        <v>12</v>
      </c>
      <c r="G324" s="65"/>
      <c r="H324" s="69"/>
      <c r="I324" s="70"/>
      <c r="J324" s="70"/>
      <c r="K324" s="34" t="s">
        <v>65</v>
      </c>
      <c r="L324" s="77">
        <v>324</v>
      </c>
      <c r="M324" s="77"/>
      <c r="N324" s="72"/>
      <c r="O324" s="79" t="s">
        <v>176</v>
      </c>
      <c r="P324" s="81">
        <v>43755.751388888886</v>
      </c>
      <c r="Q324" s="79" t="s">
        <v>438</v>
      </c>
      <c r="R324" s="79"/>
      <c r="S324" s="79"/>
      <c r="T324" s="79" t="s">
        <v>238</v>
      </c>
      <c r="U324" s="79"/>
      <c r="V324" s="82" t="s">
        <v>635</v>
      </c>
      <c r="W324" s="81">
        <v>43755.751388888886</v>
      </c>
      <c r="X324" s="82" t="s">
        <v>848</v>
      </c>
      <c r="Y324" s="79"/>
      <c r="Z324" s="79"/>
      <c r="AA324" s="85" t="s">
        <v>1080</v>
      </c>
      <c r="AB324" s="79"/>
      <c r="AC324" s="79" t="b">
        <v>0</v>
      </c>
      <c r="AD324" s="79">
        <v>0</v>
      </c>
      <c r="AE324" s="85" t="s">
        <v>1113</v>
      </c>
      <c r="AF324" s="79" t="b">
        <v>0</v>
      </c>
      <c r="AG324" s="79" t="s">
        <v>1129</v>
      </c>
      <c r="AH324" s="79"/>
      <c r="AI324" s="85" t="s">
        <v>1113</v>
      </c>
      <c r="AJ324" s="79" t="b">
        <v>0</v>
      </c>
      <c r="AK324" s="79">
        <v>0</v>
      </c>
      <c r="AL324" s="85" t="s">
        <v>1113</v>
      </c>
      <c r="AM324" s="79" t="s">
        <v>1137</v>
      </c>
      <c r="AN324" s="79" t="b">
        <v>0</v>
      </c>
      <c r="AO324" s="85" t="s">
        <v>1080</v>
      </c>
      <c r="AP324" s="79" t="s">
        <v>176</v>
      </c>
      <c r="AQ324" s="79">
        <v>0</v>
      </c>
      <c r="AR324" s="79">
        <v>0</v>
      </c>
      <c r="AS324" s="79"/>
      <c r="AT324" s="79"/>
      <c r="AU324" s="79"/>
      <c r="AV324" s="79"/>
      <c r="AW324" s="79"/>
      <c r="AX324" s="79"/>
      <c r="AY324" s="79"/>
      <c r="AZ324" s="79"/>
      <c r="BA324">
        <v>39</v>
      </c>
      <c r="BB324" s="78" t="str">
        <f>REPLACE(INDEX(GroupVertices[Group],MATCH(Edges[[#This Row],[Vertex 1]],GroupVertices[Vertex],0)),1,1,"")</f>
        <v>3</v>
      </c>
      <c r="BC324" s="78" t="str">
        <f>REPLACE(INDEX(GroupVertices[Group],MATCH(Edges[[#This Row],[Vertex 2]],GroupVertices[Vertex],0)),1,1,"")</f>
        <v>3</v>
      </c>
      <c r="BD324" s="48">
        <v>0</v>
      </c>
      <c r="BE324" s="49">
        <v>0</v>
      </c>
      <c r="BF324" s="48">
        <v>0</v>
      </c>
      <c r="BG324" s="49">
        <v>0</v>
      </c>
      <c r="BH324" s="48">
        <v>0</v>
      </c>
      <c r="BI324" s="49">
        <v>0</v>
      </c>
      <c r="BJ324" s="48">
        <v>37</v>
      </c>
      <c r="BK324" s="49">
        <v>100</v>
      </c>
      <c r="BL324" s="48">
        <v>37</v>
      </c>
    </row>
    <row r="325" spans="1:64" ht="15">
      <c r="A325" s="64" t="s">
        <v>238</v>
      </c>
      <c r="B325" s="64" t="s">
        <v>238</v>
      </c>
      <c r="C325" s="65" t="s">
        <v>2605</v>
      </c>
      <c r="D325" s="66">
        <v>10</v>
      </c>
      <c r="E325" s="67" t="s">
        <v>136</v>
      </c>
      <c r="F325" s="68">
        <v>12</v>
      </c>
      <c r="G325" s="65"/>
      <c r="H325" s="69"/>
      <c r="I325" s="70"/>
      <c r="J325" s="70"/>
      <c r="K325" s="34" t="s">
        <v>65</v>
      </c>
      <c r="L325" s="77">
        <v>325</v>
      </c>
      <c r="M325" s="77"/>
      <c r="N325" s="72"/>
      <c r="O325" s="79" t="s">
        <v>176</v>
      </c>
      <c r="P325" s="81">
        <v>43755.75277777778</v>
      </c>
      <c r="Q325" s="79" t="s">
        <v>439</v>
      </c>
      <c r="R325" s="79"/>
      <c r="S325" s="79"/>
      <c r="T325" s="79" t="s">
        <v>238</v>
      </c>
      <c r="U325" s="79"/>
      <c r="V325" s="82" t="s">
        <v>635</v>
      </c>
      <c r="W325" s="81">
        <v>43755.75277777778</v>
      </c>
      <c r="X325" s="82" t="s">
        <v>849</v>
      </c>
      <c r="Y325" s="79"/>
      <c r="Z325" s="79"/>
      <c r="AA325" s="85" t="s">
        <v>1081</v>
      </c>
      <c r="AB325" s="79"/>
      <c r="AC325" s="79" t="b">
        <v>0</v>
      </c>
      <c r="AD325" s="79">
        <v>1</v>
      </c>
      <c r="AE325" s="85" t="s">
        <v>1113</v>
      </c>
      <c r="AF325" s="79" t="b">
        <v>0</v>
      </c>
      <c r="AG325" s="79" t="s">
        <v>1129</v>
      </c>
      <c r="AH325" s="79"/>
      <c r="AI325" s="85" t="s">
        <v>1113</v>
      </c>
      <c r="AJ325" s="79" t="b">
        <v>0</v>
      </c>
      <c r="AK325" s="79">
        <v>0</v>
      </c>
      <c r="AL325" s="85" t="s">
        <v>1113</v>
      </c>
      <c r="AM325" s="79" t="s">
        <v>1137</v>
      </c>
      <c r="AN325" s="79" t="b">
        <v>0</v>
      </c>
      <c r="AO325" s="85" t="s">
        <v>1081</v>
      </c>
      <c r="AP325" s="79" t="s">
        <v>176</v>
      </c>
      <c r="AQ325" s="79">
        <v>0</v>
      </c>
      <c r="AR325" s="79">
        <v>0</v>
      </c>
      <c r="AS325" s="79"/>
      <c r="AT325" s="79"/>
      <c r="AU325" s="79"/>
      <c r="AV325" s="79"/>
      <c r="AW325" s="79"/>
      <c r="AX325" s="79"/>
      <c r="AY325" s="79"/>
      <c r="AZ325" s="79"/>
      <c r="BA325">
        <v>39</v>
      </c>
      <c r="BB325" s="78" t="str">
        <f>REPLACE(INDEX(GroupVertices[Group],MATCH(Edges[[#This Row],[Vertex 1]],GroupVertices[Vertex],0)),1,1,"")</f>
        <v>3</v>
      </c>
      <c r="BC325" s="78" t="str">
        <f>REPLACE(INDEX(GroupVertices[Group],MATCH(Edges[[#This Row],[Vertex 2]],GroupVertices[Vertex],0)),1,1,"")</f>
        <v>3</v>
      </c>
      <c r="BD325" s="48">
        <v>0</v>
      </c>
      <c r="BE325" s="49">
        <v>0</v>
      </c>
      <c r="BF325" s="48">
        <v>0</v>
      </c>
      <c r="BG325" s="49">
        <v>0</v>
      </c>
      <c r="BH325" s="48">
        <v>0</v>
      </c>
      <c r="BI325" s="49">
        <v>0</v>
      </c>
      <c r="BJ325" s="48">
        <v>4</v>
      </c>
      <c r="BK325" s="49">
        <v>100</v>
      </c>
      <c r="BL325" s="48">
        <v>4</v>
      </c>
    </row>
    <row r="326" spans="1:64" ht="15">
      <c r="A326" s="64" t="s">
        <v>238</v>
      </c>
      <c r="B326" s="64" t="s">
        <v>238</v>
      </c>
      <c r="C326" s="65" t="s">
        <v>2605</v>
      </c>
      <c r="D326" s="66">
        <v>10</v>
      </c>
      <c r="E326" s="67" t="s">
        <v>136</v>
      </c>
      <c r="F326" s="68">
        <v>12</v>
      </c>
      <c r="G326" s="65"/>
      <c r="H326" s="69"/>
      <c r="I326" s="70"/>
      <c r="J326" s="70"/>
      <c r="K326" s="34" t="s">
        <v>65</v>
      </c>
      <c r="L326" s="77">
        <v>326</v>
      </c>
      <c r="M326" s="77"/>
      <c r="N326" s="72"/>
      <c r="O326" s="79" t="s">
        <v>176</v>
      </c>
      <c r="P326" s="81">
        <v>43755.75347222222</v>
      </c>
      <c r="Q326" s="79" t="s">
        <v>457</v>
      </c>
      <c r="R326" s="79"/>
      <c r="S326" s="79"/>
      <c r="T326" s="79" t="s">
        <v>563</v>
      </c>
      <c r="U326" s="82" t="s">
        <v>588</v>
      </c>
      <c r="V326" s="82" t="s">
        <v>588</v>
      </c>
      <c r="W326" s="81">
        <v>43755.75347222222</v>
      </c>
      <c r="X326" s="82" t="s">
        <v>850</v>
      </c>
      <c r="Y326" s="79"/>
      <c r="Z326" s="79"/>
      <c r="AA326" s="85" t="s">
        <v>1082</v>
      </c>
      <c r="AB326" s="79"/>
      <c r="AC326" s="79" t="b">
        <v>0</v>
      </c>
      <c r="AD326" s="79">
        <v>0</v>
      </c>
      <c r="AE326" s="85" t="s">
        <v>1113</v>
      </c>
      <c r="AF326" s="79" t="b">
        <v>0</v>
      </c>
      <c r="AG326" s="79" t="s">
        <v>1129</v>
      </c>
      <c r="AH326" s="79"/>
      <c r="AI326" s="85" t="s">
        <v>1113</v>
      </c>
      <c r="AJ326" s="79" t="b">
        <v>0</v>
      </c>
      <c r="AK326" s="79">
        <v>1</v>
      </c>
      <c r="AL326" s="85" t="s">
        <v>1113</v>
      </c>
      <c r="AM326" s="79" t="s">
        <v>1137</v>
      </c>
      <c r="AN326" s="79" t="b">
        <v>0</v>
      </c>
      <c r="AO326" s="85" t="s">
        <v>1082</v>
      </c>
      <c r="AP326" s="79" t="s">
        <v>176</v>
      </c>
      <c r="AQ326" s="79">
        <v>0</v>
      </c>
      <c r="AR326" s="79">
        <v>0</v>
      </c>
      <c r="AS326" s="79"/>
      <c r="AT326" s="79"/>
      <c r="AU326" s="79"/>
      <c r="AV326" s="79"/>
      <c r="AW326" s="79"/>
      <c r="AX326" s="79"/>
      <c r="AY326" s="79"/>
      <c r="AZ326" s="79"/>
      <c r="BA326">
        <v>39</v>
      </c>
      <c r="BB326" s="78" t="str">
        <f>REPLACE(INDEX(GroupVertices[Group],MATCH(Edges[[#This Row],[Vertex 1]],GroupVertices[Vertex],0)),1,1,"")</f>
        <v>3</v>
      </c>
      <c r="BC326" s="78" t="str">
        <f>REPLACE(INDEX(GroupVertices[Group],MATCH(Edges[[#This Row],[Vertex 2]],GroupVertices[Vertex],0)),1,1,"")</f>
        <v>3</v>
      </c>
      <c r="BD326" s="48">
        <v>1</v>
      </c>
      <c r="BE326" s="49">
        <v>8.333333333333334</v>
      </c>
      <c r="BF326" s="48">
        <v>0</v>
      </c>
      <c r="BG326" s="49">
        <v>0</v>
      </c>
      <c r="BH326" s="48">
        <v>0</v>
      </c>
      <c r="BI326" s="49">
        <v>0</v>
      </c>
      <c r="BJ326" s="48">
        <v>11</v>
      </c>
      <c r="BK326" s="49">
        <v>91.66666666666667</v>
      </c>
      <c r="BL326" s="48">
        <v>12</v>
      </c>
    </row>
    <row r="327" spans="1:64" ht="15">
      <c r="A327" s="64" t="s">
        <v>238</v>
      </c>
      <c r="B327" s="64" t="s">
        <v>238</v>
      </c>
      <c r="C327" s="65" t="s">
        <v>2605</v>
      </c>
      <c r="D327" s="66">
        <v>10</v>
      </c>
      <c r="E327" s="67" t="s">
        <v>136</v>
      </c>
      <c r="F327" s="68">
        <v>12</v>
      </c>
      <c r="G327" s="65"/>
      <c r="H327" s="69"/>
      <c r="I327" s="70"/>
      <c r="J327" s="70"/>
      <c r="K327" s="34" t="s">
        <v>65</v>
      </c>
      <c r="L327" s="77">
        <v>327</v>
      </c>
      <c r="M327" s="77"/>
      <c r="N327" s="72"/>
      <c r="O327" s="79" t="s">
        <v>176</v>
      </c>
      <c r="P327" s="81">
        <v>43755.75902777778</v>
      </c>
      <c r="Q327" s="79" t="s">
        <v>441</v>
      </c>
      <c r="R327" s="79"/>
      <c r="S327" s="79"/>
      <c r="T327" s="79" t="s">
        <v>238</v>
      </c>
      <c r="U327" s="79"/>
      <c r="V327" s="82" t="s">
        <v>635</v>
      </c>
      <c r="W327" s="81">
        <v>43755.75902777778</v>
      </c>
      <c r="X327" s="82" t="s">
        <v>851</v>
      </c>
      <c r="Y327" s="79"/>
      <c r="Z327" s="79"/>
      <c r="AA327" s="85" t="s">
        <v>1083</v>
      </c>
      <c r="AB327" s="79"/>
      <c r="AC327" s="79" t="b">
        <v>0</v>
      </c>
      <c r="AD327" s="79">
        <v>0</v>
      </c>
      <c r="AE327" s="85" t="s">
        <v>1113</v>
      </c>
      <c r="AF327" s="79" t="b">
        <v>0</v>
      </c>
      <c r="AG327" s="79" t="s">
        <v>1129</v>
      </c>
      <c r="AH327" s="79"/>
      <c r="AI327" s="85" t="s">
        <v>1113</v>
      </c>
      <c r="AJ327" s="79" t="b">
        <v>0</v>
      </c>
      <c r="AK327" s="79">
        <v>0</v>
      </c>
      <c r="AL327" s="85" t="s">
        <v>1113</v>
      </c>
      <c r="AM327" s="79" t="s">
        <v>1137</v>
      </c>
      <c r="AN327" s="79" t="b">
        <v>0</v>
      </c>
      <c r="AO327" s="85" t="s">
        <v>1083</v>
      </c>
      <c r="AP327" s="79" t="s">
        <v>176</v>
      </c>
      <c r="AQ327" s="79">
        <v>0</v>
      </c>
      <c r="AR327" s="79">
        <v>0</v>
      </c>
      <c r="AS327" s="79"/>
      <c r="AT327" s="79"/>
      <c r="AU327" s="79"/>
      <c r="AV327" s="79"/>
      <c r="AW327" s="79"/>
      <c r="AX327" s="79"/>
      <c r="AY327" s="79"/>
      <c r="AZ327" s="79"/>
      <c r="BA327">
        <v>39</v>
      </c>
      <c r="BB327" s="78" t="str">
        <f>REPLACE(INDEX(GroupVertices[Group],MATCH(Edges[[#This Row],[Vertex 1]],GroupVertices[Vertex],0)),1,1,"")</f>
        <v>3</v>
      </c>
      <c r="BC327" s="78" t="str">
        <f>REPLACE(INDEX(GroupVertices[Group],MATCH(Edges[[#This Row],[Vertex 2]],GroupVertices[Vertex],0)),1,1,"")</f>
        <v>3</v>
      </c>
      <c r="BD327" s="48">
        <v>0</v>
      </c>
      <c r="BE327" s="49">
        <v>0</v>
      </c>
      <c r="BF327" s="48">
        <v>0</v>
      </c>
      <c r="BG327" s="49">
        <v>0</v>
      </c>
      <c r="BH327" s="48">
        <v>0</v>
      </c>
      <c r="BI327" s="49">
        <v>0</v>
      </c>
      <c r="BJ327" s="48">
        <v>6</v>
      </c>
      <c r="BK327" s="49">
        <v>100</v>
      </c>
      <c r="BL327" s="48">
        <v>6</v>
      </c>
    </row>
    <row r="328" spans="1:64" ht="15">
      <c r="A328" s="64" t="s">
        <v>238</v>
      </c>
      <c r="B328" s="64" t="s">
        <v>238</v>
      </c>
      <c r="C328" s="65" t="s">
        <v>2605</v>
      </c>
      <c r="D328" s="66">
        <v>10</v>
      </c>
      <c r="E328" s="67" t="s">
        <v>136</v>
      </c>
      <c r="F328" s="68">
        <v>12</v>
      </c>
      <c r="G328" s="65"/>
      <c r="H328" s="69"/>
      <c r="I328" s="70"/>
      <c r="J328" s="70"/>
      <c r="K328" s="34" t="s">
        <v>65</v>
      </c>
      <c r="L328" s="77">
        <v>328</v>
      </c>
      <c r="M328" s="77"/>
      <c r="N328" s="72"/>
      <c r="O328" s="79" t="s">
        <v>176</v>
      </c>
      <c r="P328" s="81">
        <v>43755.759722222225</v>
      </c>
      <c r="Q328" s="79" t="s">
        <v>458</v>
      </c>
      <c r="R328" s="79"/>
      <c r="S328" s="79"/>
      <c r="T328" s="79" t="s">
        <v>563</v>
      </c>
      <c r="U328" s="82" t="s">
        <v>589</v>
      </c>
      <c r="V328" s="82" t="s">
        <v>589</v>
      </c>
      <c r="W328" s="81">
        <v>43755.759722222225</v>
      </c>
      <c r="X328" s="82" t="s">
        <v>852</v>
      </c>
      <c r="Y328" s="79"/>
      <c r="Z328" s="79"/>
      <c r="AA328" s="85" t="s">
        <v>1084</v>
      </c>
      <c r="AB328" s="79"/>
      <c r="AC328" s="79" t="b">
        <v>0</v>
      </c>
      <c r="AD328" s="79">
        <v>1</v>
      </c>
      <c r="AE328" s="85" t="s">
        <v>1113</v>
      </c>
      <c r="AF328" s="79" t="b">
        <v>0</v>
      </c>
      <c r="AG328" s="79" t="s">
        <v>1129</v>
      </c>
      <c r="AH328" s="79"/>
      <c r="AI328" s="85" t="s">
        <v>1113</v>
      </c>
      <c r="AJ328" s="79" t="b">
        <v>0</v>
      </c>
      <c r="AK328" s="79">
        <v>1</v>
      </c>
      <c r="AL328" s="85" t="s">
        <v>1113</v>
      </c>
      <c r="AM328" s="79" t="s">
        <v>1137</v>
      </c>
      <c r="AN328" s="79" t="b">
        <v>0</v>
      </c>
      <c r="AO328" s="85" t="s">
        <v>1084</v>
      </c>
      <c r="AP328" s="79" t="s">
        <v>176</v>
      </c>
      <c r="AQ328" s="79">
        <v>0</v>
      </c>
      <c r="AR328" s="79">
        <v>0</v>
      </c>
      <c r="AS328" s="79"/>
      <c r="AT328" s="79"/>
      <c r="AU328" s="79"/>
      <c r="AV328" s="79"/>
      <c r="AW328" s="79"/>
      <c r="AX328" s="79"/>
      <c r="AY328" s="79"/>
      <c r="AZ328" s="79"/>
      <c r="BA328">
        <v>39</v>
      </c>
      <c r="BB328" s="78" t="str">
        <f>REPLACE(INDEX(GroupVertices[Group],MATCH(Edges[[#This Row],[Vertex 1]],GroupVertices[Vertex],0)),1,1,"")</f>
        <v>3</v>
      </c>
      <c r="BC328" s="78" t="str">
        <f>REPLACE(INDEX(GroupVertices[Group],MATCH(Edges[[#This Row],[Vertex 2]],GroupVertices[Vertex],0)),1,1,"")</f>
        <v>3</v>
      </c>
      <c r="BD328" s="48">
        <v>1</v>
      </c>
      <c r="BE328" s="49">
        <v>10</v>
      </c>
      <c r="BF328" s="48">
        <v>0</v>
      </c>
      <c r="BG328" s="49">
        <v>0</v>
      </c>
      <c r="BH328" s="48">
        <v>0</v>
      </c>
      <c r="BI328" s="49">
        <v>0</v>
      </c>
      <c r="BJ328" s="48">
        <v>9</v>
      </c>
      <c r="BK328" s="49">
        <v>90</v>
      </c>
      <c r="BL328" s="48">
        <v>10</v>
      </c>
    </row>
    <row r="329" spans="1:64" ht="15">
      <c r="A329" s="64" t="s">
        <v>238</v>
      </c>
      <c r="B329" s="64" t="s">
        <v>238</v>
      </c>
      <c r="C329" s="65" t="s">
        <v>2605</v>
      </c>
      <c r="D329" s="66">
        <v>10</v>
      </c>
      <c r="E329" s="67" t="s">
        <v>136</v>
      </c>
      <c r="F329" s="68">
        <v>12</v>
      </c>
      <c r="G329" s="65"/>
      <c r="H329" s="69"/>
      <c r="I329" s="70"/>
      <c r="J329" s="70"/>
      <c r="K329" s="34" t="s">
        <v>65</v>
      </c>
      <c r="L329" s="77">
        <v>329</v>
      </c>
      <c r="M329" s="77"/>
      <c r="N329" s="72"/>
      <c r="O329" s="79" t="s">
        <v>176</v>
      </c>
      <c r="P329" s="81">
        <v>43755.76527777778</v>
      </c>
      <c r="Q329" s="79" t="s">
        <v>443</v>
      </c>
      <c r="R329" s="79"/>
      <c r="S329" s="79"/>
      <c r="T329" s="79" t="s">
        <v>238</v>
      </c>
      <c r="U329" s="79"/>
      <c r="V329" s="82" t="s">
        <v>635</v>
      </c>
      <c r="W329" s="81">
        <v>43755.76527777778</v>
      </c>
      <c r="X329" s="82" t="s">
        <v>853</v>
      </c>
      <c r="Y329" s="79"/>
      <c r="Z329" s="79"/>
      <c r="AA329" s="85" t="s">
        <v>1085</v>
      </c>
      <c r="AB329" s="79"/>
      <c r="AC329" s="79" t="b">
        <v>0</v>
      </c>
      <c r="AD329" s="79">
        <v>0</v>
      </c>
      <c r="AE329" s="85" t="s">
        <v>1113</v>
      </c>
      <c r="AF329" s="79" t="b">
        <v>0</v>
      </c>
      <c r="AG329" s="79" t="s">
        <v>1129</v>
      </c>
      <c r="AH329" s="79"/>
      <c r="AI329" s="85" t="s">
        <v>1113</v>
      </c>
      <c r="AJ329" s="79" t="b">
        <v>0</v>
      </c>
      <c r="AK329" s="79">
        <v>0</v>
      </c>
      <c r="AL329" s="85" t="s">
        <v>1113</v>
      </c>
      <c r="AM329" s="79" t="s">
        <v>1137</v>
      </c>
      <c r="AN329" s="79" t="b">
        <v>0</v>
      </c>
      <c r="AO329" s="85" t="s">
        <v>1085</v>
      </c>
      <c r="AP329" s="79" t="s">
        <v>176</v>
      </c>
      <c r="AQ329" s="79">
        <v>0</v>
      </c>
      <c r="AR329" s="79">
        <v>0</v>
      </c>
      <c r="AS329" s="79"/>
      <c r="AT329" s="79"/>
      <c r="AU329" s="79"/>
      <c r="AV329" s="79"/>
      <c r="AW329" s="79"/>
      <c r="AX329" s="79"/>
      <c r="AY329" s="79"/>
      <c r="AZ329" s="79"/>
      <c r="BA329">
        <v>39</v>
      </c>
      <c r="BB329" s="78" t="str">
        <f>REPLACE(INDEX(GroupVertices[Group],MATCH(Edges[[#This Row],[Vertex 1]],GroupVertices[Vertex],0)),1,1,"")</f>
        <v>3</v>
      </c>
      <c r="BC329" s="78" t="str">
        <f>REPLACE(INDEX(GroupVertices[Group],MATCH(Edges[[#This Row],[Vertex 2]],GroupVertices[Vertex],0)),1,1,"")</f>
        <v>3</v>
      </c>
      <c r="BD329" s="48">
        <v>1</v>
      </c>
      <c r="BE329" s="49">
        <v>14.285714285714286</v>
      </c>
      <c r="BF329" s="48">
        <v>0</v>
      </c>
      <c r="BG329" s="49">
        <v>0</v>
      </c>
      <c r="BH329" s="48">
        <v>0</v>
      </c>
      <c r="BI329" s="49">
        <v>0</v>
      </c>
      <c r="BJ329" s="48">
        <v>6</v>
      </c>
      <c r="BK329" s="49">
        <v>85.71428571428571</v>
      </c>
      <c r="BL329" s="48">
        <v>7</v>
      </c>
    </row>
    <row r="330" spans="1:64" ht="15">
      <c r="A330" s="64" t="s">
        <v>238</v>
      </c>
      <c r="B330" s="64" t="s">
        <v>238</v>
      </c>
      <c r="C330" s="65" t="s">
        <v>2605</v>
      </c>
      <c r="D330" s="66">
        <v>10</v>
      </c>
      <c r="E330" s="67" t="s">
        <v>136</v>
      </c>
      <c r="F330" s="68">
        <v>12</v>
      </c>
      <c r="G330" s="65"/>
      <c r="H330" s="69"/>
      <c r="I330" s="70"/>
      <c r="J330" s="70"/>
      <c r="K330" s="34" t="s">
        <v>65</v>
      </c>
      <c r="L330" s="77">
        <v>330</v>
      </c>
      <c r="M330" s="77"/>
      <c r="N330" s="72"/>
      <c r="O330" s="79" t="s">
        <v>176</v>
      </c>
      <c r="P330" s="81">
        <v>43755.76597222222</v>
      </c>
      <c r="Q330" s="79" t="s">
        <v>459</v>
      </c>
      <c r="R330" s="79"/>
      <c r="S330" s="79"/>
      <c r="T330" s="79" t="s">
        <v>520</v>
      </c>
      <c r="U330" s="82" t="s">
        <v>601</v>
      </c>
      <c r="V330" s="82" t="s">
        <v>601</v>
      </c>
      <c r="W330" s="81">
        <v>43755.76597222222</v>
      </c>
      <c r="X330" s="82" t="s">
        <v>854</v>
      </c>
      <c r="Y330" s="79"/>
      <c r="Z330" s="79"/>
      <c r="AA330" s="85" t="s">
        <v>1086</v>
      </c>
      <c r="AB330" s="79"/>
      <c r="AC330" s="79" t="b">
        <v>0</v>
      </c>
      <c r="AD330" s="79">
        <v>1</v>
      </c>
      <c r="AE330" s="85" t="s">
        <v>1113</v>
      </c>
      <c r="AF330" s="79" t="b">
        <v>0</v>
      </c>
      <c r="AG330" s="79" t="s">
        <v>1129</v>
      </c>
      <c r="AH330" s="79"/>
      <c r="AI330" s="85" t="s">
        <v>1113</v>
      </c>
      <c r="AJ330" s="79" t="b">
        <v>0</v>
      </c>
      <c r="AK330" s="79">
        <v>1</v>
      </c>
      <c r="AL330" s="85" t="s">
        <v>1113</v>
      </c>
      <c r="AM330" s="79" t="s">
        <v>1137</v>
      </c>
      <c r="AN330" s="79" t="b">
        <v>0</v>
      </c>
      <c r="AO330" s="85" t="s">
        <v>1086</v>
      </c>
      <c r="AP330" s="79" t="s">
        <v>176</v>
      </c>
      <c r="AQ330" s="79">
        <v>0</v>
      </c>
      <c r="AR330" s="79">
        <v>0</v>
      </c>
      <c r="AS330" s="79"/>
      <c r="AT330" s="79"/>
      <c r="AU330" s="79"/>
      <c r="AV330" s="79"/>
      <c r="AW330" s="79"/>
      <c r="AX330" s="79"/>
      <c r="AY330" s="79"/>
      <c r="AZ330" s="79"/>
      <c r="BA330">
        <v>39</v>
      </c>
      <c r="BB330" s="78" t="str">
        <f>REPLACE(INDEX(GroupVertices[Group],MATCH(Edges[[#This Row],[Vertex 1]],GroupVertices[Vertex],0)),1,1,"")</f>
        <v>3</v>
      </c>
      <c r="BC330" s="78" t="str">
        <f>REPLACE(INDEX(GroupVertices[Group],MATCH(Edges[[#This Row],[Vertex 2]],GroupVertices[Vertex],0)),1,1,"")</f>
        <v>3</v>
      </c>
      <c r="BD330" s="48">
        <v>2</v>
      </c>
      <c r="BE330" s="49">
        <v>11.11111111111111</v>
      </c>
      <c r="BF330" s="48">
        <v>0</v>
      </c>
      <c r="BG330" s="49">
        <v>0</v>
      </c>
      <c r="BH330" s="48">
        <v>0</v>
      </c>
      <c r="BI330" s="49">
        <v>0</v>
      </c>
      <c r="BJ330" s="48">
        <v>16</v>
      </c>
      <c r="BK330" s="49">
        <v>88.88888888888889</v>
      </c>
      <c r="BL330" s="48">
        <v>18</v>
      </c>
    </row>
    <row r="331" spans="1:64" ht="15">
      <c r="A331" s="64" t="s">
        <v>238</v>
      </c>
      <c r="B331" s="64" t="s">
        <v>238</v>
      </c>
      <c r="C331" s="65" t="s">
        <v>2605</v>
      </c>
      <c r="D331" s="66">
        <v>10</v>
      </c>
      <c r="E331" s="67" t="s">
        <v>136</v>
      </c>
      <c r="F331" s="68">
        <v>12</v>
      </c>
      <c r="G331" s="65"/>
      <c r="H331" s="69"/>
      <c r="I331" s="70"/>
      <c r="J331" s="70"/>
      <c r="K331" s="34" t="s">
        <v>65</v>
      </c>
      <c r="L331" s="77">
        <v>331</v>
      </c>
      <c r="M331" s="77"/>
      <c r="N331" s="72"/>
      <c r="O331" s="79" t="s">
        <v>176</v>
      </c>
      <c r="P331" s="81">
        <v>43755.771527777775</v>
      </c>
      <c r="Q331" s="79" t="s">
        <v>445</v>
      </c>
      <c r="R331" s="79"/>
      <c r="S331" s="79"/>
      <c r="T331" s="79" t="s">
        <v>238</v>
      </c>
      <c r="U331" s="79"/>
      <c r="V331" s="82" t="s">
        <v>635</v>
      </c>
      <c r="W331" s="81">
        <v>43755.771527777775</v>
      </c>
      <c r="X331" s="82" t="s">
        <v>855</v>
      </c>
      <c r="Y331" s="79"/>
      <c r="Z331" s="79"/>
      <c r="AA331" s="85" t="s">
        <v>1087</v>
      </c>
      <c r="AB331" s="79"/>
      <c r="AC331" s="79" t="b">
        <v>0</v>
      </c>
      <c r="AD331" s="79">
        <v>0</v>
      </c>
      <c r="AE331" s="85" t="s">
        <v>1113</v>
      </c>
      <c r="AF331" s="79" t="b">
        <v>0</v>
      </c>
      <c r="AG331" s="79" t="s">
        <v>1129</v>
      </c>
      <c r="AH331" s="79"/>
      <c r="AI331" s="85" t="s">
        <v>1113</v>
      </c>
      <c r="AJ331" s="79" t="b">
        <v>0</v>
      </c>
      <c r="AK331" s="79">
        <v>0</v>
      </c>
      <c r="AL331" s="85" t="s">
        <v>1113</v>
      </c>
      <c r="AM331" s="79" t="s">
        <v>1137</v>
      </c>
      <c r="AN331" s="79" t="b">
        <v>0</v>
      </c>
      <c r="AO331" s="85" t="s">
        <v>1087</v>
      </c>
      <c r="AP331" s="79" t="s">
        <v>176</v>
      </c>
      <c r="AQ331" s="79">
        <v>0</v>
      </c>
      <c r="AR331" s="79">
        <v>0</v>
      </c>
      <c r="AS331" s="79"/>
      <c r="AT331" s="79"/>
      <c r="AU331" s="79"/>
      <c r="AV331" s="79"/>
      <c r="AW331" s="79"/>
      <c r="AX331" s="79"/>
      <c r="AY331" s="79"/>
      <c r="AZ331" s="79"/>
      <c r="BA331">
        <v>39</v>
      </c>
      <c r="BB331" s="78" t="str">
        <f>REPLACE(INDEX(GroupVertices[Group],MATCH(Edges[[#This Row],[Vertex 1]],GroupVertices[Vertex],0)),1,1,"")</f>
        <v>3</v>
      </c>
      <c r="BC331" s="78" t="str">
        <f>REPLACE(INDEX(GroupVertices[Group],MATCH(Edges[[#This Row],[Vertex 2]],GroupVertices[Vertex],0)),1,1,"")</f>
        <v>3</v>
      </c>
      <c r="BD331" s="48">
        <v>0</v>
      </c>
      <c r="BE331" s="49">
        <v>0</v>
      </c>
      <c r="BF331" s="48">
        <v>0</v>
      </c>
      <c r="BG331" s="49">
        <v>0</v>
      </c>
      <c r="BH331" s="48">
        <v>0</v>
      </c>
      <c r="BI331" s="49">
        <v>0</v>
      </c>
      <c r="BJ331" s="48">
        <v>10</v>
      </c>
      <c r="BK331" s="49">
        <v>100</v>
      </c>
      <c r="BL331" s="48">
        <v>10</v>
      </c>
    </row>
    <row r="332" spans="1:64" ht="15">
      <c r="A332" s="64" t="s">
        <v>238</v>
      </c>
      <c r="B332" s="64" t="s">
        <v>238</v>
      </c>
      <c r="C332" s="65" t="s">
        <v>2605</v>
      </c>
      <c r="D332" s="66">
        <v>10</v>
      </c>
      <c r="E332" s="67" t="s">
        <v>136</v>
      </c>
      <c r="F332" s="68">
        <v>12</v>
      </c>
      <c r="G332" s="65"/>
      <c r="H332" s="69"/>
      <c r="I332" s="70"/>
      <c r="J332" s="70"/>
      <c r="K332" s="34" t="s">
        <v>65</v>
      </c>
      <c r="L332" s="77">
        <v>332</v>
      </c>
      <c r="M332" s="77"/>
      <c r="N332" s="72"/>
      <c r="O332" s="79" t="s">
        <v>176</v>
      </c>
      <c r="P332" s="81">
        <v>43755.77222222222</v>
      </c>
      <c r="Q332" s="79" t="s">
        <v>460</v>
      </c>
      <c r="R332" s="79"/>
      <c r="S332" s="79"/>
      <c r="T332" s="79" t="s">
        <v>564</v>
      </c>
      <c r="U332" s="82" t="s">
        <v>590</v>
      </c>
      <c r="V332" s="82" t="s">
        <v>590</v>
      </c>
      <c r="W332" s="81">
        <v>43755.77222222222</v>
      </c>
      <c r="X332" s="82" t="s">
        <v>856</v>
      </c>
      <c r="Y332" s="79"/>
      <c r="Z332" s="79"/>
      <c r="AA332" s="85" t="s">
        <v>1088</v>
      </c>
      <c r="AB332" s="79"/>
      <c r="AC332" s="79" t="b">
        <v>0</v>
      </c>
      <c r="AD332" s="79">
        <v>1</v>
      </c>
      <c r="AE332" s="85" t="s">
        <v>1113</v>
      </c>
      <c r="AF332" s="79" t="b">
        <v>0</v>
      </c>
      <c r="AG332" s="79" t="s">
        <v>1129</v>
      </c>
      <c r="AH332" s="79"/>
      <c r="AI332" s="85" t="s">
        <v>1113</v>
      </c>
      <c r="AJ332" s="79" t="b">
        <v>0</v>
      </c>
      <c r="AK332" s="79">
        <v>1</v>
      </c>
      <c r="AL332" s="85" t="s">
        <v>1113</v>
      </c>
      <c r="AM332" s="79" t="s">
        <v>1137</v>
      </c>
      <c r="AN332" s="79" t="b">
        <v>0</v>
      </c>
      <c r="AO332" s="85" t="s">
        <v>1088</v>
      </c>
      <c r="AP332" s="79" t="s">
        <v>176</v>
      </c>
      <c r="AQ332" s="79">
        <v>0</v>
      </c>
      <c r="AR332" s="79">
        <v>0</v>
      </c>
      <c r="AS332" s="79"/>
      <c r="AT332" s="79"/>
      <c r="AU332" s="79"/>
      <c r="AV332" s="79"/>
      <c r="AW332" s="79"/>
      <c r="AX332" s="79"/>
      <c r="AY332" s="79"/>
      <c r="AZ332" s="79"/>
      <c r="BA332">
        <v>39</v>
      </c>
      <c r="BB332" s="78" t="str">
        <f>REPLACE(INDEX(GroupVertices[Group],MATCH(Edges[[#This Row],[Vertex 1]],GroupVertices[Vertex],0)),1,1,"")</f>
        <v>3</v>
      </c>
      <c r="BC332" s="78" t="str">
        <f>REPLACE(INDEX(GroupVertices[Group],MATCH(Edges[[#This Row],[Vertex 2]],GroupVertices[Vertex],0)),1,1,"")</f>
        <v>3</v>
      </c>
      <c r="BD332" s="48">
        <v>2</v>
      </c>
      <c r="BE332" s="49">
        <v>14.285714285714286</v>
      </c>
      <c r="BF332" s="48">
        <v>0</v>
      </c>
      <c r="BG332" s="49">
        <v>0</v>
      </c>
      <c r="BH332" s="48">
        <v>0</v>
      </c>
      <c r="BI332" s="49">
        <v>0</v>
      </c>
      <c r="BJ332" s="48">
        <v>12</v>
      </c>
      <c r="BK332" s="49">
        <v>85.71428571428571</v>
      </c>
      <c r="BL332" s="48">
        <v>14</v>
      </c>
    </row>
    <row r="333" spans="1:64" ht="15">
      <c r="A333" s="64" t="s">
        <v>238</v>
      </c>
      <c r="B333" s="64" t="s">
        <v>238</v>
      </c>
      <c r="C333" s="65" t="s">
        <v>2605</v>
      </c>
      <c r="D333" s="66">
        <v>10</v>
      </c>
      <c r="E333" s="67" t="s">
        <v>136</v>
      </c>
      <c r="F333" s="68">
        <v>12</v>
      </c>
      <c r="G333" s="65"/>
      <c r="H333" s="69"/>
      <c r="I333" s="70"/>
      <c r="J333" s="70"/>
      <c r="K333" s="34" t="s">
        <v>65</v>
      </c>
      <c r="L333" s="77">
        <v>333</v>
      </c>
      <c r="M333" s="77"/>
      <c r="N333" s="72"/>
      <c r="O333" s="79" t="s">
        <v>176</v>
      </c>
      <c r="P333" s="81">
        <v>43755.77777777778</v>
      </c>
      <c r="Q333" s="79" t="s">
        <v>447</v>
      </c>
      <c r="R333" s="79"/>
      <c r="S333" s="79"/>
      <c r="T333" s="79" t="s">
        <v>238</v>
      </c>
      <c r="U333" s="79"/>
      <c r="V333" s="82" t="s">
        <v>635</v>
      </c>
      <c r="W333" s="81">
        <v>43755.77777777778</v>
      </c>
      <c r="X333" s="82" t="s">
        <v>857</v>
      </c>
      <c r="Y333" s="79"/>
      <c r="Z333" s="79"/>
      <c r="AA333" s="85" t="s">
        <v>1089</v>
      </c>
      <c r="AB333" s="79"/>
      <c r="AC333" s="79" t="b">
        <v>0</v>
      </c>
      <c r="AD333" s="79">
        <v>0</v>
      </c>
      <c r="AE333" s="85" t="s">
        <v>1113</v>
      </c>
      <c r="AF333" s="79" t="b">
        <v>0</v>
      </c>
      <c r="AG333" s="79" t="s">
        <v>1129</v>
      </c>
      <c r="AH333" s="79"/>
      <c r="AI333" s="85" t="s">
        <v>1113</v>
      </c>
      <c r="AJ333" s="79" t="b">
        <v>0</v>
      </c>
      <c r="AK333" s="79">
        <v>0</v>
      </c>
      <c r="AL333" s="85" t="s">
        <v>1113</v>
      </c>
      <c r="AM333" s="79" t="s">
        <v>1137</v>
      </c>
      <c r="AN333" s="79" t="b">
        <v>0</v>
      </c>
      <c r="AO333" s="85" t="s">
        <v>1089</v>
      </c>
      <c r="AP333" s="79" t="s">
        <v>176</v>
      </c>
      <c r="AQ333" s="79">
        <v>0</v>
      </c>
      <c r="AR333" s="79">
        <v>0</v>
      </c>
      <c r="AS333" s="79"/>
      <c r="AT333" s="79"/>
      <c r="AU333" s="79"/>
      <c r="AV333" s="79"/>
      <c r="AW333" s="79"/>
      <c r="AX333" s="79"/>
      <c r="AY333" s="79"/>
      <c r="AZ333" s="79"/>
      <c r="BA333">
        <v>39</v>
      </c>
      <c r="BB333" s="78" t="str">
        <f>REPLACE(INDEX(GroupVertices[Group],MATCH(Edges[[#This Row],[Vertex 1]],GroupVertices[Vertex],0)),1,1,"")</f>
        <v>3</v>
      </c>
      <c r="BC333" s="78" t="str">
        <f>REPLACE(INDEX(GroupVertices[Group],MATCH(Edges[[#This Row],[Vertex 2]],GroupVertices[Vertex],0)),1,1,"")</f>
        <v>3</v>
      </c>
      <c r="BD333" s="48">
        <v>1</v>
      </c>
      <c r="BE333" s="49">
        <v>20</v>
      </c>
      <c r="BF333" s="48">
        <v>0</v>
      </c>
      <c r="BG333" s="49">
        <v>0</v>
      </c>
      <c r="BH333" s="48">
        <v>0</v>
      </c>
      <c r="BI333" s="49">
        <v>0</v>
      </c>
      <c r="BJ333" s="48">
        <v>4</v>
      </c>
      <c r="BK333" s="49">
        <v>80</v>
      </c>
      <c r="BL333" s="48">
        <v>5</v>
      </c>
    </row>
    <row r="334" spans="1:64" ht="15">
      <c r="A334" s="64" t="s">
        <v>238</v>
      </c>
      <c r="B334" s="64" t="s">
        <v>238</v>
      </c>
      <c r="C334" s="65" t="s">
        <v>2605</v>
      </c>
      <c r="D334" s="66">
        <v>10</v>
      </c>
      <c r="E334" s="67" t="s">
        <v>136</v>
      </c>
      <c r="F334" s="68">
        <v>12</v>
      </c>
      <c r="G334" s="65"/>
      <c r="H334" s="69"/>
      <c r="I334" s="70"/>
      <c r="J334" s="70"/>
      <c r="K334" s="34" t="s">
        <v>65</v>
      </c>
      <c r="L334" s="77">
        <v>334</v>
      </c>
      <c r="M334" s="77"/>
      <c r="N334" s="72"/>
      <c r="O334" s="79" t="s">
        <v>176</v>
      </c>
      <c r="P334" s="81">
        <v>43755.77847222222</v>
      </c>
      <c r="Q334" s="79" t="s">
        <v>461</v>
      </c>
      <c r="R334" s="79"/>
      <c r="S334" s="79"/>
      <c r="T334" s="79" t="s">
        <v>537</v>
      </c>
      <c r="U334" s="82" t="s">
        <v>579</v>
      </c>
      <c r="V334" s="82" t="s">
        <v>579</v>
      </c>
      <c r="W334" s="81">
        <v>43755.77847222222</v>
      </c>
      <c r="X334" s="82" t="s">
        <v>858</v>
      </c>
      <c r="Y334" s="79"/>
      <c r="Z334" s="79"/>
      <c r="AA334" s="85" t="s">
        <v>1090</v>
      </c>
      <c r="AB334" s="79"/>
      <c r="AC334" s="79" t="b">
        <v>0</v>
      </c>
      <c r="AD334" s="79">
        <v>2</v>
      </c>
      <c r="AE334" s="85" t="s">
        <v>1113</v>
      </c>
      <c r="AF334" s="79" t="b">
        <v>0</v>
      </c>
      <c r="AG334" s="79" t="s">
        <v>1129</v>
      </c>
      <c r="AH334" s="79"/>
      <c r="AI334" s="85" t="s">
        <v>1113</v>
      </c>
      <c r="AJ334" s="79" t="b">
        <v>0</v>
      </c>
      <c r="AK334" s="79">
        <v>2</v>
      </c>
      <c r="AL334" s="85" t="s">
        <v>1113</v>
      </c>
      <c r="AM334" s="79" t="s">
        <v>1137</v>
      </c>
      <c r="AN334" s="79" t="b">
        <v>0</v>
      </c>
      <c r="AO334" s="85" t="s">
        <v>1090</v>
      </c>
      <c r="AP334" s="79" t="s">
        <v>176</v>
      </c>
      <c r="AQ334" s="79">
        <v>0</v>
      </c>
      <c r="AR334" s="79">
        <v>0</v>
      </c>
      <c r="AS334" s="79"/>
      <c r="AT334" s="79"/>
      <c r="AU334" s="79"/>
      <c r="AV334" s="79"/>
      <c r="AW334" s="79"/>
      <c r="AX334" s="79"/>
      <c r="AY334" s="79"/>
      <c r="AZ334" s="79"/>
      <c r="BA334">
        <v>39</v>
      </c>
      <c r="BB334" s="78" t="str">
        <f>REPLACE(INDEX(GroupVertices[Group],MATCH(Edges[[#This Row],[Vertex 1]],GroupVertices[Vertex],0)),1,1,"")</f>
        <v>3</v>
      </c>
      <c r="BC334" s="78" t="str">
        <f>REPLACE(INDEX(GroupVertices[Group],MATCH(Edges[[#This Row],[Vertex 2]],GroupVertices[Vertex],0)),1,1,"")</f>
        <v>3</v>
      </c>
      <c r="BD334" s="48">
        <v>3</v>
      </c>
      <c r="BE334" s="49">
        <v>30</v>
      </c>
      <c r="BF334" s="48">
        <v>0</v>
      </c>
      <c r="BG334" s="49">
        <v>0</v>
      </c>
      <c r="BH334" s="48">
        <v>0</v>
      </c>
      <c r="BI334" s="49">
        <v>0</v>
      </c>
      <c r="BJ334" s="48">
        <v>7</v>
      </c>
      <c r="BK334" s="49">
        <v>70</v>
      </c>
      <c r="BL334" s="48">
        <v>10</v>
      </c>
    </row>
    <row r="335" spans="1:64" ht="15">
      <c r="A335" s="64" t="s">
        <v>238</v>
      </c>
      <c r="B335" s="64" t="s">
        <v>238</v>
      </c>
      <c r="C335" s="65" t="s">
        <v>2605</v>
      </c>
      <c r="D335" s="66">
        <v>10</v>
      </c>
      <c r="E335" s="67" t="s">
        <v>136</v>
      </c>
      <c r="F335" s="68">
        <v>12</v>
      </c>
      <c r="G335" s="65"/>
      <c r="H335" s="69"/>
      <c r="I335" s="70"/>
      <c r="J335" s="70"/>
      <c r="K335" s="34" t="s">
        <v>65</v>
      </c>
      <c r="L335" s="77">
        <v>335</v>
      </c>
      <c r="M335" s="77"/>
      <c r="N335" s="72"/>
      <c r="O335" s="79" t="s">
        <v>176</v>
      </c>
      <c r="P335" s="81">
        <v>43755.78402777778</v>
      </c>
      <c r="Q335" s="79" t="s">
        <v>449</v>
      </c>
      <c r="R335" s="79"/>
      <c r="S335" s="79"/>
      <c r="T335" s="79" t="s">
        <v>238</v>
      </c>
      <c r="U335" s="79"/>
      <c r="V335" s="82" t="s">
        <v>635</v>
      </c>
      <c r="W335" s="81">
        <v>43755.78402777778</v>
      </c>
      <c r="X335" s="82" t="s">
        <v>859</v>
      </c>
      <c r="Y335" s="79"/>
      <c r="Z335" s="79"/>
      <c r="AA335" s="85" t="s">
        <v>1091</v>
      </c>
      <c r="AB335" s="79"/>
      <c r="AC335" s="79" t="b">
        <v>0</v>
      </c>
      <c r="AD335" s="79">
        <v>0</v>
      </c>
      <c r="AE335" s="85" t="s">
        <v>1113</v>
      </c>
      <c r="AF335" s="79" t="b">
        <v>0</v>
      </c>
      <c r="AG335" s="79" t="s">
        <v>1129</v>
      </c>
      <c r="AH335" s="79"/>
      <c r="AI335" s="85" t="s">
        <v>1113</v>
      </c>
      <c r="AJ335" s="79" t="b">
        <v>0</v>
      </c>
      <c r="AK335" s="79">
        <v>0</v>
      </c>
      <c r="AL335" s="85" t="s">
        <v>1113</v>
      </c>
      <c r="AM335" s="79" t="s">
        <v>1137</v>
      </c>
      <c r="AN335" s="79" t="b">
        <v>0</v>
      </c>
      <c r="AO335" s="85" t="s">
        <v>1091</v>
      </c>
      <c r="AP335" s="79" t="s">
        <v>176</v>
      </c>
      <c r="AQ335" s="79">
        <v>0</v>
      </c>
      <c r="AR335" s="79">
        <v>0</v>
      </c>
      <c r="AS335" s="79"/>
      <c r="AT335" s="79"/>
      <c r="AU335" s="79"/>
      <c r="AV335" s="79"/>
      <c r="AW335" s="79"/>
      <c r="AX335" s="79"/>
      <c r="AY335" s="79"/>
      <c r="AZ335" s="79"/>
      <c r="BA335">
        <v>39</v>
      </c>
      <c r="BB335" s="78" t="str">
        <f>REPLACE(INDEX(GroupVertices[Group],MATCH(Edges[[#This Row],[Vertex 1]],GroupVertices[Vertex],0)),1,1,"")</f>
        <v>3</v>
      </c>
      <c r="BC335" s="78" t="str">
        <f>REPLACE(INDEX(GroupVertices[Group],MATCH(Edges[[#This Row],[Vertex 2]],GroupVertices[Vertex],0)),1,1,"")</f>
        <v>3</v>
      </c>
      <c r="BD335" s="48">
        <v>0</v>
      </c>
      <c r="BE335" s="49">
        <v>0</v>
      </c>
      <c r="BF335" s="48">
        <v>0</v>
      </c>
      <c r="BG335" s="49">
        <v>0</v>
      </c>
      <c r="BH335" s="48">
        <v>0</v>
      </c>
      <c r="BI335" s="49">
        <v>0</v>
      </c>
      <c r="BJ335" s="48">
        <v>8</v>
      </c>
      <c r="BK335" s="49">
        <v>100</v>
      </c>
      <c r="BL335" s="48">
        <v>8</v>
      </c>
    </row>
    <row r="336" spans="1:64" ht="15">
      <c r="A336" s="64" t="s">
        <v>238</v>
      </c>
      <c r="B336" s="64" t="s">
        <v>238</v>
      </c>
      <c r="C336" s="65" t="s">
        <v>2605</v>
      </c>
      <c r="D336" s="66">
        <v>10</v>
      </c>
      <c r="E336" s="67" t="s">
        <v>136</v>
      </c>
      <c r="F336" s="68">
        <v>12</v>
      </c>
      <c r="G336" s="65"/>
      <c r="H336" s="69"/>
      <c r="I336" s="70"/>
      <c r="J336" s="70"/>
      <c r="K336" s="34" t="s">
        <v>65</v>
      </c>
      <c r="L336" s="77">
        <v>336</v>
      </c>
      <c r="M336" s="77"/>
      <c r="N336" s="72"/>
      <c r="O336" s="79" t="s">
        <v>176</v>
      </c>
      <c r="P336" s="81">
        <v>43755.78472222222</v>
      </c>
      <c r="Q336" s="79" t="s">
        <v>462</v>
      </c>
      <c r="R336" s="79"/>
      <c r="S336" s="79"/>
      <c r="T336" s="79" t="s">
        <v>563</v>
      </c>
      <c r="U336" s="82" t="s">
        <v>591</v>
      </c>
      <c r="V336" s="82" t="s">
        <v>591</v>
      </c>
      <c r="W336" s="81">
        <v>43755.78472222222</v>
      </c>
      <c r="X336" s="82" t="s">
        <v>860</v>
      </c>
      <c r="Y336" s="79"/>
      <c r="Z336" s="79"/>
      <c r="AA336" s="85" t="s">
        <v>1092</v>
      </c>
      <c r="AB336" s="79"/>
      <c r="AC336" s="79" t="b">
        <v>0</v>
      </c>
      <c r="AD336" s="79">
        <v>2</v>
      </c>
      <c r="AE336" s="85" t="s">
        <v>1113</v>
      </c>
      <c r="AF336" s="79" t="b">
        <v>0</v>
      </c>
      <c r="AG336" s="79" t="s">
        <v>1129</v>
      </c>
      <c r="AH336" s="79"/>
      <c r="AI336" s="85" t="s">
        <v>1113</v>
      </c>
      <c r="AJ336" s="79" t="b">
        <v>0</v>
      </c>
      <c r="AK336" s="79">
        <v>1</v>
      </c>
      <c r="AL336" s="85" t="s">
        <v>1113</v>
      </c>
      <c r="AM336" s="79" t="s">
        <v>1137</v>
      </c>
      <c r="AN336" s="79" t="b">
        <v>0</v>
      </c>
      <c r="AO336" s="85" t="s">
        <v>1092</v>
      </c>
      <c r="AP336" s="79" t="s">
        <v>176</v>
      </c>
      <c r="AQ336" s="79">
        <v>0</v>
      </c>
      <c r="AR336" s="79">
        <v>0</v>
      </c>
      <c r="AS336" s="79"/>
      <c r="AT336" s="79"/>
      <c r="AU336" s="79"/>
      <c r="AV336" s="79"/>
      <c r="AW336" s="79"/>
      <c r="AX336" s="79"/>
      <c r="AY336" s="79"/>
      <c r="AZ336" s="79"/>
      <c r="BA336">
        <v>39</v>
      </c>
      <c r="BB336" s="78" t="str">
        <f>REPLACE(INDEX(GroupVertices[Group],MATCH(Edges[[#This Row],[Vertex 1]],GroupVertices[Vertex],0)),1,1,"")</f>
        <v>3</v>
      </c>
      <c r="BC336" s="78" t="str">
        <f>REPLACE(INDEX(GroupVertices[Group],MATCH(Edges[[#This Row],[Vertex 2]],GroupVertices[Vertex],0)),1,1,"")</f>
        <v>3</v>
      </c>
      <c r="BD336" s="48">
        <v>2</v>
      </c>
      <c r="BE336" s="49">
        <v>28.571428571428573</v>
      </c>
      <c r="BF336" s="48">
        <v>0</v>
      </c>
      <c r="BG336" s="49">
        <v>0</v>
      </c>
      <c r="BH336" s="48">
        <v>0</v>
      </c>
      <c r="BI336" s="49">
        <v>0</v>
      </c>
      <c r="BJ336" s="48">
        <v>5</v>
      </c>
      <c r="BK336" s="49">
        <v>71.42857142857143</v>
      </c>
      <c r="BL336" s="48">
        <v>7</v>
      </c>
    </row>
    <row r="337" spans="1:64" ht="15">
      <c r="A337" s="64" t="s">
        <v>238</v>
      </c>
      <c r="B337" s="64" t="s">
        <v>238</v>
      </c>
      <c r="C337" s="65" t="s">
        <v>2605</v>
      </c>
      <c r="D337" s="66">
        <v>10</v>
      </c>
      <c r="E337" s="67" t="s">
        <v>136</v>
      </c>
      <c r="F337" s="68">
        <v>12</v>
      </c>
      <c r="G337" s="65"/>
      <c r="H337" s="69"/>
      <c r="I337" s="70"/>
      <c r="J337" s="70"/>
      <c r="K337" s="34" t="s">
        <v>65</v>
      </c>
      <c r="L337" s="77">
        <v>337</v>
      </c>
      <c r="M337" s="77"/>
      <c r="N337" s="72"/>
      <c r="O337" s="79" t="s">
        <v>176</v>
      </c>
      <c r="P337" s="81">
        <v>43755.78888888889</v>
      </c>
      <c r="Q337" s="79" t="s">
        <v>451</v>
      </c>
      <c r="R337" s="79"/>
      <c r="S337" s="79"/>
      <c r="T337" s="79" t="s">
        <v>238</v>
      </c>
      <c r="U337" s="79"/>
      <c r="V337" s="82" t="s">
        <v>635</v>
      </c>
      <c r="W337" s="81">
        <v>43755.78888888889</v>
      </c>
      <c r="X337" s="82" t="s">
        <v>861</v>
      </c>
      <c r="Y337" s="79"/>
      <c r="Z337" s="79"/>
      <c r="AA337" s="85" t="s">
        <v>1093</v>
      </c>
      <c r="AB337" s="79"/>
      <c r="AC337" s="79" t="b">
        <v>0</v>
      </c>
      <c r="AD337" s="79">
        <v>1</v>
      </c>
      <c r="AE337" s="85" t="s">
        <v>1113</v>
      </c>
      <c r="AF337" s="79" t="b">
        <v>0</v>
      </c>
      <c r="AG337" s="79" t="s">
        <v>1129</v>
      </c>
      <c r="AH337" s="79"/>
      <c r="AI337" s="85" t="s">
        <v>1113</v>
      </c>
      <c r="AJ337" s="79" t="b">
        <v>0</v>
      </c>
      <c r="AK337" s="79">
        <v>0</v>
      </c>
      <c r="AL337" s="85" t="s">
        <v>1113</v>
      </c>
      <c r="AM337" s="79" t="s">
        <v>1137</v>
      </c>
      <c r="AN337" s="79" t="b">
        <v>0</v>
      </c>
      <c r="AO337" s="85" t="s">
        <v>1093</v>
      </c>
      <c r="AP337" s="79" t="s">
        <v>176</v>
      </c>
      <c r="AQ337" s="79">
        <v>0</v>
      </c>
      <c r="AR337" s="79">
        <v>0</v>
      </c>
      <c r="AS337" s="79"/>
      <c r="AT337" s="79"/>
      <c r="AU337" s="79"/>
      <c r="AV337" s="79"/>
      <c r="AW337" s="79"/>
      <c r="AX337" s="79"/>
      <c r="AY337" s="79"/>
      <c r="AZ337" s="79"/>
      <c r="BA337">
        <v>39</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11</v>
      </c>
      <c r="BK337" s="49">
        <v>100</v>
      </c>
      <c r="BL337" s="48">
        <v>11</v>
      </c>
    </row>
    <row r="338" spans="1:64" ht="15">
      <c r="A338" s="64" t="s">
        <v>238</v>
      </c>
      <c r="B338" s="64" t="s">
        <v>238</v>
      </c>
      <c r="C338" s="65" t="s">
        <v>2605</v>
      </c>
      <c r="D338" s="66">
        <v>10</v>
      </c>
      <c r="E338" s="67" t="s">
        <v>136</v>
      </c>
      <c r="F338" s="68">
        <v>12</v>
      </c>
      <c r="G338" s="65"/>
      <c r="H338" s="69"/>
      <c r="I338" s="70"/>
      <c r="J338" s="70"/>
      <c r="K338" s="34" t="s">
        <v>65</v>
      </c>
      <c r="L338" s="77">
        <v>338</v>
      </c>
      <c r="M338" s="77"/>
      <c r="N338" s="72"/>
      <c r="O338" s="79" t="s">
        <v>176</v>
      </c>
      <c r="P338" s="81">
        <v>43755.791666666664</v>
      </c>
      <c r="Q338" s="79" t="s">
        <v>452</v>
      </c>
      <c r="R338" s="79"/>
      <c r="S338" s="79"/>
      <c r="T338" s="79" t="s">
        <v>543</v>
      </c>
      <c r="U338" s="79"/>
      <c r="V338" s="82" t="s">
        <v>635</v>
      </c>
      <c r="W338" s="81">
        <v>43755.791666666664</v>
      </c>
      <c r="X338" s="82" t="s">
        <v>862</v>
      </c>
      <c r="Y338" s="79"/>
      <c r="Z338" s="79"/>
      <c r="AA338" s="85" t="s">
        <v>1094</v>
      </c>
      <c r="AB338" s="79"/>
      <c r="AC338" s="79" t="b">
        <v>0</v>
      </c>
      <c r="AD338" s="79">
        <v>2</v>
      </c>
      <c r="AE338" s="85" t="s">
        <v>1113</v>
      </c>
      <c r="AF338" s="79" t="b">
        <v>0</v>
      </c>
      <c r="AG338" s="79" t="s">
        <v>1129</v>
      </c>
      <c r="AH338" s="79"/>
      <c r="AI338" s="85" t="s">
        <v>1113</v>
      </c>
      <c r="AJ338" s="79" t="b">
        <v>0</v>
      </c>
      <c r="AK338" s="79">
        <v>1</v>
      </c>
      <c r="AL338" s="85" t="s">
        <v>1113</v>
      </c>
      <c r="AM338" s="79" t="s">
        <v>1137</v>
      </c>
      <c r="AN338" s="79" t="b">
        <v>0</v>
      </c>
      <c r="AO338" s="85" t="s">
        <v>1094</v>
      </c>
      <c r="AP338" s="79" t="s">
        <v>176</v>
      </c>
      <c r="AQ338" s="79">
        <v>0</v>
      </c>
      <c r="AR338" s="79">
        <v>0</v>
      </c>
      <c r="AS338" s="79"/>
      <c r="AT338" s="79"/>
      <c r="AU338" s="79"/>
      <c r="AV338" s="79"/>
      <c r="AW338" s="79"/>
      <c r="AX338" s="79"/>
      <c r="AY338" s="79"/>
      <c r="AZ338" s="79"/>
      <c r="BA338">
        <v>39</v>
      </c>
      <c r="BB338" s="78" t="str">
        <f>REPLACE(INDEX(GroupVertices[Group],MATCH(Edges[[#This Row],[Vertex 1]],GroupVertices[Vertex],0)),1,1,"")</f>
        <v>3</v>
      </c>
      <c r="BC338" s="78" t="str">
        <f>REPLACE(INDEX(GroupVertices[Group],MATCH(Edges[[#This Row],[Vertex 2]],GroupVertices[Vertex],0)),1,1,"")</f>
        <v>3</v>
      </c>
      <c r="BD338" s="48">
        <v>1</v>
      </c>
      <c r="BE338" s="49">
        <v>3.125</v>
      </c>
      <c r="BF338" s="48">
        <v>0</v>
      </c>
      <c r="BG338" s="49">
        <v>0</v>
      </c>
      <c r="BH338" s="48">
        <v>0</v>
      </c>
      <c r="BI338" s="49">
        <v>0</v>
      </c>
      <c r="BJ338" s="48">
        <v>31</v>
      </c>
      <c r="BK338" s="49">
        <v>96.875</v>
      </c>
      <c r="BL338" s="48">
        <v>32</v>
      </c>
    </row>
    <row r="339" spans="1:64" ht="15">
      <c r="A339" s="64" t="s">
        <v>246</v>
      </c>
      <c r="B339" s="64" t="s">
        <v>238</v>
      </c>
      <c r="C339" s="65" t="s">
        <v>2598</v>
      </c>
      <c r="D339" s="66">
        <v>3</v>
      </c>
      <c r="E339" s="67" t="s">
        <v>132</v>
      </c>
      <c r="F339" s="68">
        <v>35</v>
      </c>
      <c r="G339" s="65"/>
      <c r="H339" s="69"/>
      <c r="I339" s="70"/>
      <c r="J339" s="70"/>
      <c r="K339" s="34" t="s">
        <v>65</v>
      </c>
      <c r="L339" s="77">
        <v>339</v>
      </c>
      <c r="M339" s="77"/>
      <c r="N339" s="72"/>
      <c r="O339" s="79" t="s">
        <v>276</v>
      </c>
      <c r="P339" s="81">
        <v>43757.357152777775</v>
      </c>
      <c r="Q339" s="79" t="s">
        <v>280</v>
      </c>
      <c r="R339" s="79"/>
      <c r="S339" s="79"/>
      <c r="T339" s="79" t="s">
        <v>519</v>
      </c>
      <c r="U339" s="79"/>
      <c r="V339" s="82" t="s">
        <v>636</v>
      </c>
      <c r="W339" s="81">
        <v>43757.357152777775</v>
      </c>
      <c r="X339" s="82" t="s">
        <v>863</v>
      </c>
      <c r="Y339" s="79"/>
      <c r="Z339" s="79"/>
      <c r="AA339" s="85" t="s">
        <v>1095</v>
      </c>
      <c r="AB339" s="79"/>
      <c r="AC339" s="79" t="b">
        <v>0</v>
      </c>
      <c r="AD339" s="79">
        <v>0</v>
      </c>
      <c r="AE339" s="85" t="s">
        <v>1113</v>
      </c>
      <c r="AF339" s="79" t="b">
        <v>0</v>
      </c>
      <c r="AG339" s="79" t="s">
        <v>1129</v>
      </c>
      <c r="AH339" s="79"/>
      <c r="AI339" s="85" t="s">
        <v>1113</v>
      </c>
      <c r="AJ339" s="79" t="b">
        <v>0</v>
      </c>
      <c r="AK339" s="79">
        <v>16</v>
      </c>
      <c r="AL339" s="85" t="s">
        <v>1075</v>
      </c>
      <c r="AM339" s="79" t="s">
        <v>1139</v>
      </c>
      <c r="AN339" s="79" t="b">
        <v>0</v>
      </c>
      <c r="AO339" s="85" t="s">
        <v>1075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v>2</v>
      </c>
      <c r="BE339" s="49">
        <v>7.6923076923076925</v>
      </c>
      <c r="BF339" s="48">
        <v>1</v>
      </c>
      <c r="BG339" s="49">
        <v>3.8461538461538463</v>
      </c>
      <c r="BH339" s="48">
        <v>0</v>
      </c>
      <c r="BI339" s="49">
        <v>0</v>
      </c>
      <c r="BJ339" s="48">
        <v>23</v>
      </c>
      <c r="BK339" s="49">
        <v>88.46153846153847</v>
      </c>
      <c r="BL339" s="48">
        <v>26</v>
      </c>
    </row>
    <row r="340" spans="1:64" ht="15">
      <c r="A340" s="64" t="s">
        <v>247</v>
      </c>
      <c r="B340" s="64" t="s">
        <v>274</v>
      </c>
      <c r="C340" s="65" t="s">
        <v>2598</v>
      </c>
      <c r="D340" s="66">
        <v>3</v>
      </c>
      <c r="E340" s="67" t="s">
        <v>132</v>
      </c>
      <c r="F340" s="68">
        <v>35</v>
      </c>
      <c r="G340" s="65"/>
      <c r="H340" s="69"/>
      <c r="I340" s="70"/>
      <c r="J340" s="70"/>
      <c r="K340" s="34" t="s">
        <v>65</v>
      </c>
      <c r="L340" s="77">
        <v>340</v>
      </c>
      <c r="M340" s="77"/>
      <c r="N340" s="72"/>
      <c r="O340" s="79" t="s">
        <v>276</v>
      </c>
      <c r="P340" s="81">
        <v>43753.29614583333</v>
      </c>
      <c r="Q340" s="79" t="s">
        <v>463</v>
      </c>
      <c r="R340" s="82" t="s">
        <v>497</v>
      </c>
      <c r="S340" s="79" t="s">
        <v>515</v>
      </c>
      <c r="T340" s="79" t="s">
        <v>576</v>
      </c>
      <c r="U340" s="82" t="s">
        <v>602</v>
      </c>
      <c r="V340" s="82" t="s">
        <v>602</v>
      </c>
      <c r="W340" s="81">
        <v>43753.29614583333</v>
      </c>
      <c r="X340" s="82" t="s">
        <v>864</v>
      </c>
      <c r="Y340" s="79"/>
      <c r="Z340" s="79"/>
      <c r="AA340" s="85" t="s">
        <v>1096</v>
      </c>
      <c r="AB340" s="79"/>
      <c r="AC340" s="79" t="b">
        <v>0</v>
      </c>
      <c r="AD340" s="79">
        <v>2</v>
      </c>
      <c r="AE340" s="85" t="s">
        <v>1128</v>
      </c>
      <c r="AF340" s="79" t="b">
        <v>0</v>
      </c>
      <c r="AG340" s="79" t="s">
        <v>1129</v>
      </c>
      <c r="AH340" s="79"/>
      <c r="AI340" s="85" t="s">
        <v>1113</v>
      </c>
      <c r="AJ340" s="79" t="b">
        <v>0</v>
      </c>
      <c r="AK340" s="79">
        <v>0</v>
      </c>
      <c r="AL340" s="85" t="s">
        <v>1113</v>
      </c>
      <c r="AM340" s="79" t="s">
        <v>1136</v>
      </c>
      <c r="AN340" s="79" t="b">
        <v>0</v>
      </c>
      <c r="AO340" s="85" t="s">
        <v>1096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245</v>
      </c>
      <c r="B341" s="64" t="s">
        <v>272</v>
      </c>
      <c r="C341" s="65" t="s">
        <v>2598</v>
      </c>
      <c r="D341" s="66">
        <v>3</v>
      </c>
      <c r="E341" s="67" t="s">
        <v>132</v>
      </c>
      <c r="F341" s="68">
        <v>35</v>
      </c>
      <c r="G341" s="65"/>
      <c r="H341" s="69"/>
      <c r="I341" s="70"/>
      <c r="J341" s="70"/>
      <c r="K341" s="34" t="s">
        <v>65</v>
      </c>
      <c r="L341" s="77">
        <v>341</v>
      </c>
      <c r="M341" s="77"/>
      <c r="N341" s="72"/>
      <c r="O341" s="79" t="s">
        <v>276</v>
      </c>
      <c r="P341" s="81">
        <v>43755.75146990741</v>
      </c>
      <c r="Q341" s="79" t="s">
        <v>464</v>
      </c>
      <c r="R341" s="82" t="s">
        <v>498</v>
      </c>
      <c r="S341" s="79" t="s">
        <v>516</v>
      </c>
      <c r="T341" s="79" t="s">
        <v>555</v>
      </c>
      <c r="U341" s="79"/>
      <c r="V341" s="82" t="s">
        <v>634</v>
      </c>
      <c r="W341" s="81">
        <v>43755.75146990741</v>
      </c>
      <c r="X341" s="82" t="s">
        <v>865</v>
      </c>
      <c r="Y341" s="79"/>
      <c r="Z341" s="79"/>
      <c r="AA341" s="85" t="s">
        <v>1097</v>
      </c>
      <c r="AB341" s="79"/>
      <c r="AC341" s="79" t="b">
        <v>0</v>
      </c>
      <c r="AD341" s="79">
        <v>7</v>
      </c>
      <c r="AE341" s="85" t="s">
        <v>1113</v>
      </c>
      <c r="AF341" s="79" t="b">
        <v>0</v>
      </c>
      <c r="AG341" s="79" t="s">
        <v>1129</v>
      </c>
      <c r="AH341" s="79"/>
      <c r="AI341" s="85" t="s">
        <v>1113</v>
      </c>
      <c r="AJ341" s="79" t="b">
        <v>0</v>
      </c>
      <c r="AK341" s="79">
        <v>3</v>
      </c>
      <c r="AL341" s="85" t="s">
        <v>1113</v>
      </c>
      <c r="AM341" s="79" t="s">
        <v>1137</v>
      </c>
      <c r="AN341" s="79" t="b">
        <v>0</v>
      </c>
      <c r="AO341" s="85" t="s">
        <v>1097</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4</v>
      </c>
      <c r="BD341" s="48"/>
      <c r="BE341" s="49"/>
      <c r="BF341" s="48"/>
      <c r="BG341" s="49"/>
      <c r="BH341" s="48"/>
      <c r="BI341" s="49"/>
      <c r="BJ341" s="48"/>
      <c r="BK341" s="49"/>
      <c r="BL341" s="48"/>
    </row>
    <row r="342" spans="1:64" ht="15">
      <c r="A342" s="64" t="s">
        <v>247</v>
      </c>
      <c r="B342" s="64" t="s">
        <v>272</v>
      </c>
      <c r="C342" s="65" t="s">
        <v>2598</v>
      </c>
      <c r="D342" s="66">
        <v>3</v>
      </c>
      <c r="E342" s="67" t="s">
        <v>132</v>
      </c>
      <c r="F342" s="68">
        <v>35</v>
      </c>
      <c r="G342" s="65"/>
      <c r="H342" s="69"/>
      <c r="I342" s="70"/>
      <c r="J342" s="70"/>
      <c r="K342" s="34" t="s">
        <v>65</v>
      </c>
      <c r="L342" s="77">
        <v>342</v>
      </c>
      <c r="M342" s="77"/>
      <c r="N342" s="72"/>
      <c r="O342" s="79" t="s">
        <v>276</v>
      </c>
      <c r="P342" s="81">
        <v>43755.91179398148</v>
      </c>
      <c r="Q342" s="79" t="s">
        <v>465</v>
      </c>
      <c r="R342" s="79"/>
      <c r="S342" s="79"/>
      <c r="T342" s="79" t="s">
        <v>577</v>
      </c>
      <c r="U342" s="79"/>
      <c r="V342" s="82" t="s">
        <v>637</v>
      </c>
      <c r="W342" s="81">
        <v>43755.91179398148</v>
      </c>
      <c r="X342" s="82" t="s">
        <v>866</v>
      </c>
      <c r="Y342" s="79"/>
      <c r="Z342" s="79"/>
      <c r="AA342" s="85" t="s">
        <v>1098</v>
      </c>
      <c r="AB342" s="85" t="s">
        <v>1097</v>
      </c>
      <c r="AC342" s="79" t="b">
        <v>0</v>
      </c>
      <c r="AD342" s="79">
        <v>2</v>
      </c>
      <c r="AE342" s="85" t="s">
        <v>1115</v>
      </c>
      <c r="AF342" s="79" t="b">
        <v>0</v>
      </c>
      <c r="AG342" s="79" t="s">
        <v>1129</v>
      </c>
      <c r="AH342" s="79"/>
      <c r="AI342" s="85" t="s">
        <v>1113</v>
      </c>
      <c r="AJ342" s="79" t="b">
        <v>0</v>
      </c>
      <c r="AK342" s="79">
        <v>0</v>
      </c>
      <c r="AL342" s="85" t="s">
        <v>1113</v>
      </c>
      <c r="AM342" s="79" t="s">
        <v>1136</v>
      </c>
      <c r="AN342" s="79" t="b">
        <v>0</v>
      </c>
      <c r="AO342" s="85" t="s">
        <v>1097</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245</v>
      </c>
      <c r="B343" s="64" t="s">
        <v>273</v>
      </c>
      <c r="C343" s="65" t="s">
        <v>2598</v>
      </c>
      <c r="D343" s="66">
        <v>3</v>
      </c>
      <c r="E343" s="67" t="s">
        <v>132</v>
      </c>
      <c r="F343" s="68">
        <v>35</v>
      </c>
      <c r="G343" s="65"/>
      <c r="H343" s="69"/>
      <c r="I343" s="70"/>
      <c r="J343" s="70"/>
      <c r="K343" s="34" t="s">
        <v>65</v>
      </c>
      <c r="L343" s="77">
        <v>343</v>
      </c>
      <c r="M343" s="77"/>
      <c r="N343" s="72"/>
      <c r="O343" s="79" t="s">
        <v>276</v>
      </c>
      <c r="P343" s="81">
        <v>43755.75146990741</v>
      </c>
      <c r="Q343" s="79" t="s">
        <v>464</v>
      </c>
      <c r="R343" s="82" t="s">
        <v>498</v>
      </c>
      <c r="S343" s="79" t="s">
        <v>516</v>
      </c>
      <c r="T343" s="79" t="s">
        <v>555</v>
      </c>
      <c r="U343" s="79"/>
      <c r="V343" s="82" t="s">
        <v>634</v>
      </c>
      <c r="W343" s="81">
        <v>43755.75146990741</v>
      </c>
      <c r="X343" s="82" t="s">
        <v>865</v>
      </c>
      <c r="Y343" s="79"/>
      <c r="Z343" s="79"/>
      <c r="AA343" s="85" t="s">
        <v>1097</v>
      </c>
      <c r="AB343" s="79"/>
      <c r="AC343" s="79" t="b">
        <v>0</v>
      </c>
      <c r="AD343" s="79">
        <v>7</v>
      </c>
      <c r="AE343" s="85" t="s">
        <v>1113</v>
      </c>
      <c r="AF343" s="79" t="b">
        <v>0</v>
      </c>
      <c r="AG343" s="79" t="s">
        <v>1129</v>
      </c>
      <c r="AH343" s="79"/>
      <c r="AI343" s="85" t="s">
        <v>1113</v>
      </c>
      <c r="AJ343" s="79" t="b">
        <v>0</v>
      </c>
      <c r="AK343" s="79">
        <v>3</v>
      </c>
      <c r="AL343" s="85" t="s">
        <v>1113</v>
      </c>
      <c r="AM343" s="79" t="s">
        <v>1137</v>
      </c>
      <c r="AN343" s="79" t="b">
        <v>0</v>
      </c>
      <c r="AO343" s="85" t="s">
        <v>1097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4</v>
      </c>
      <c r="BD343" s="48"/>
      <c r="BE343" s="49"/>
      <c r="BF343" s="48"/>
      <c r="BG343" s="49"/>
      <c r="BH343" s="48"/>
      <c r="BI343" s="49"/>
      <c r="BJ343" s="48"/>
      <c r="BK343" s="49"/>
      <c r="BL343" s="48"/>
    </row>
    <row r="344" spans="1:64" ht="15">
      <c r="A344" s="64" t="s">
        <v>247</v>
      </c>
      <c r="B344" s="64" t="s">
        <v>273</v>
      </c>
      <c r="C344" s="65" t="s">
        <v>2598</v>
      </c>
      <c r="D344" s="66">
        <v>3</v>
      </c>
      <c r="E344" s="67" t="s">
        <v>132</v>
      </c>
      <c r="F344" s="68">
        <v>35</v>
      </c>
      <c r="G344" s="65"/>
      <c r="H344" s="69"/>
      <c r="I344" s="70"/>
      <c r="J344" s="70"/>
      <c r="K344" s="34" t="s">
        <v>65</v>
      </c>
      <c r="L344" s="77">
        <v>344</v>
      </c>
      <c r="M344" s="77"/>
      <c r="N344" s="72"/>
      <c r="O344" s="79" t="s">
        <v>276</v>
      </c>
      <c r="P344" s="81">
        <v>43755.91179398148</v>
      </c>
      <c r="Q344" s="79" t="s">
        <v>465</v>
      </c>
      <c r="R344" s="79"/>
      <c r="S344" s="79"/>
      <c r="T344" s="79" t="s">
        <v>577</v>
      </c>
      <c r="U344" s="79"/>
      <c r="V344" s="82" t="s">
        <v>637</v>
      </c>
      <c r="W344" s="81">
        <v>43755.91179398148</v>
      </c>
      <c r="X344" s="82" t="s">
        <v>866</v>
      </c>
      <c r="Y344" s="79"/>
      <c r="Z344" s="79"/>
      <c r="AA344" s="85" t="s">
        <v>1098</v>
      </c>
      <c r="AB344" s="85" t="s">
        <v>1097</v>
      </c>
      <c r="AC344" s="79" t="b">
        <v>0</v>
      </c>
      <c r="AD344" s="79">
        <v>2</v>
      </c>
      <c r="AE344" s="85" t="s">
        <v>1115</v>
      </c>
      <c r="AF344" s="79" t="b">
        <v>0</v>
      </c>
      <c r="AG344" s="79" t="s">
        <v>1129</v>
      </c>
      <c r="AH344" s="79"/>
      <c r="AI344" s="85" t="s">
        <v>1113</v>
      </c>
      <c r="AJ344" s="79" t="b">
        <v>0</v>
      </c>
      <c r="AK344" s="79">
        <v>0</v>
      </c>
      <c r="AL344" s="85" t="s">
        <v>1113</v>
      </c>
      <c r="AM344" s="79" t="s">
        <v>1136</v>
      </c>
      <c r="AN344" s="79" t="b">
        <v>0</v>
      </c>
      <c r="AO344" s="85" t="s">
        <v>1097</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248</v>
      </c>
      <c r="B345" s="64" t="s">
        <v>270</v>
      </c>
      <c r="C345" s="65" t="s">
        <v>2598</v>
      </c>
      <c r="D345" s="66">
        <v>3</v>
      </c>
      <c r="E345" s="67" t="s">
        <v>132</v>
      </c>
      <c r="F345" s="68">
        <v>35</v>
      </c>
      <c r="G345" s="65"/>
      <c r="H345" s="69"/>
      <c r="I345" s="70"/>
      <c r="J345" s="70"/>
      <c r="K345" s="34" t="s">
        <v>65</v>
      </c>
      <c r="L345" s="77">
        <v>345</v>
      </c>
      <c r="M345" s="77"/>
      <c r="N345" s="72"/>
      <c r="O345" s="79" t="s">
        <v>276</v>
      </c>
      <c r="P345" s="81">
        <v>43759.34869212963</v>
      </c>
      <c r="Q345" s="79" t="s">
        <v>466</v>
      </c>
      <c r="R345" s="79"/>
      <c r="S345" s="79"/>
      <c r="T345" s="79"/>
      <c r="U345" s="79"/>
      <c r="V345" s="82" t="s">
        <v>638</v>
      </c>
      <c r="W345" s="81">
        <v>43759.34869212963</v>
      </c>
      <c r="X345" s="82" t="s">
        <v>867</v>
      </c>
      <c r="Y345" s="79"/>
      <c r="Z345" s="79"/>
      <c r="AA345" s="85" t="s">
        <v>1099</v>
      </c>
      <c r="AB345" s="79"/>
      <c r="AC345" s="79" t="b">
        <v>0</v>
      </c>
      <c r="AD345" s="79">
        <v>0</v>
      </c>
      <c r="AE345" s="85" t="s">
        <v>1113</v>
      </c>
      <c r="AF345" s="79" t="b">
        <v>0</v>
      </c>
      <c r="AG345" s="79" t="s">
        <v>1129</v>
      </c>
      <c r="AH345" s="79"/>
      <c r="AI345" s="85" t="s">
        <v>1113</v>
      </c>
      <c r="AJ345" s="79" t="b">
        <v>0</v>
      </c>
      <c r="AK345" s="79">
        <v>4</v>
      </c>
      <c r="AL345" s="85" t="s">
        <v>1103</v>
      </c>
      <c r="AM345" s="79" t="s">
        <v>1139</v>
      </c>
      <c r="AN345" s="79" t="b">
        <v>0</v>
      </c>
      <c r="AO345" s="85" t="s">
        <v>1103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c r="BE345" s="49"/>
      <c r="BF345" s="48"/>
      <c r="BG345" s="49"/>
      <c r="BH345" s="48"/>
      <c r="BI345" s="49"/>
      <c r="BJ345" s="48"/>
      <c r="BK345" s="49"/>
      <c r="BL345" s="48"/>
    </row>
    <row r="346" spans="1:64" ht="15">
      <c r="A346" s="64" t="s">
        <v>248</v>
      </c>
      <c r="B346" s="64" t="s">
        <v>275</v>
      </c>
      <c r="C346" s="65" t="s">
        <v>2598</v>
      </c>
      <c r="D346" s="66">
        <v>3</v>
      </c>
      <c r="E346" s="67" t="s">
        <v>132</v>
      </c>
      <c r="F346" s="68">
        <v>35</v>
      </c>
      <c r="G346" s="65"/>
      <c r="H346" s="69"/>
      <c r="I346" s="70"/>
      <c r="J346" s="70"/>
      <c r="K346" s="34" t="s">
        <v>65</v>
      </c>
      <c r="L346" s="77">
        <v>346</v>
      </c>
      <c r="M346" s="77"/>
      <c r="N346" s="72"/>
      <c r="O346" s="79" t="s">
        <v>276</v>
      </c>
      <c r="P346" s="81">
        <v>43759.34869212963</v>
      </c>
      <c r="Q346" s="79" t="s">
        <v>466</v>
      </c>
      <c r="R346" s="79"/>
      <c r="S346" s="79"/>
      <c r="T346" s="79"/>
      <c r="U346" s="79"/>
      <c r="V346" s="82" t="s">
        <v>638</v>
      </c>
      <c r="W346" s="81">
        <v>43759.34869212963</v>
      </c>
      <c r="X346" s="82" t="s">
        <v>867</v>
      </c>
      <c r="Y346" s="79"/>
      <c r="Z346" s="79"/>
      <c r="AA346" s="85" t="s">
        <v>1099</v>
      </c>
      <c r="AB346" s="79"/>
      <c r="AC346" s="79" t="b">
        <v>0</v>
      </c>
      <c r="AD346" s="79">
        <v>0</v>
      </c>
      <c r="AE346" s="85" t="s">
        <v>1113</v>
      </c>
      <c r="AF346" s="79" t="b">
        <v>0</v>
      </c>
      <c r="AG346" s="79" t="s">
        <v>1129</v>
      </c>
      <c r="AH346" s="79"/>
      <c r="AI346" s="85" t="s">
        <v>1113</v>
      </c>
      <c r="AJ346" s="79" t="b">
        <v>0</v>
      </c>
      <c r="AK346" s="79">
        <v>4</v>
      </c>
      <c r="AL346" s="85" t="s">
        <v>1103</v>
      </c>
      <c r="AM346" s="79" t="s">
        <v>1139</v>
      </c>
      <c r="AN346" s="79" t="b">
        <v>0</v>
      </c>
      <c r="AO346" s="85" t="s">
        <v>1103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23</v>
      </c>
      <c r="BK346" s="49">
        <v>100</v>
      </c>
      <c r="BL346" s="48">
        <v>23</v>
      </c>
    </row>
    <row r="347" spans="1:64" ht="15">
      <c r="A347" s="64" t="s">
        <v>248</v>
      </c>
      <c r="B347" s="64" t="s">
        <v>247</v>
      </c>
      <c r="C347" s="65" t="s">
        <v>2598</v>
      </c>
      <c r="D347" s="66">
        <v>3</v>
      </c>
      <c r="E347" s="67" t="s">
        <v>132</v>
      </c>
      <c r="F347" s="68">
        <v>35</v>
      </c>
      <c r="G347" s="65"/>
      <c r="H347" s="69"/>
      <c r="I347" s="70"/>
      <c r="J347" s="70"/>
      <c r="K347" s="34" t="s">
        <v>65</v>
      </c>
      <c r="L347" s="77">
        <v>347</v>
      </c>
      <c r="M347" s="77"/>
      <c r="N347" s="72"/>
      <c r="O347" s="79" t="s">
        <v>276</v>
      </c>
      <c r="P347" s="81">
        <v>43759.34869212963</v>
      </c>
      <c r="Q347" s="79" t="s">
        <v>466</v>
      </c>
      <c r="R347" s="79"/>
      <c r="S347" s="79"/>
      <c r="T347" s="79"/>
      <c r="U347" s="79"/>
      <c r="V347" s="82" t="s">
        <v>638</v>
      </c>
      <c r="W347" s="81">
        <v>43759.34869212963</v>
      </c>
      <c r="X347" s="82" t="s">
        <v>867</v>
      </c>
      <c r="Y347" s="79"/>
      <c r="Z347" s="79"/>
      <c r="AA347" s="85" t="s">
        <v>1099</v>
      </c>
      <c r="AB347" s="79"/>
      <c r="AC347" s="79" t="b">
        <v>0</v>
      </c>
      <c r="AD347" s="79">
        <v>0</v>
      </c>
      <c r="AE347" s="85" t="s">
        <v>1113</v>
      </c>
      <c r="AF347" s="79" t="b">
        <v>0</v>
      </c>
      <c r="AG347" s="79" t="s">
        <v>1129</v>
      </c>
      <c r="AH347" s="79"/>
      <c r="AI347" s="85" t="s">
        <v>1113</v>
      </c>
      <c r="AJ347" s="79" t="b">
        <v>0</v>
      </c>
      <c r="AK347" s="79">
        <v>4</v>
      </c>
      <c r="AL347" s="85" t="s">
        <v>1103</v>
      </c>
      <c r="AM347" s="79" t="s">
        <v>1139</v>
      </c>
      <c r="AN347" s="79" t="b">
        <v>0</v>
      </c>
      <c r="AO347" s="85" t="s">
        <v>1103</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245</v>
      </c>
      <c r="B348" s="64" t="s">
        <v>270</v>
      </c>
      <c r="C348" s="65" t="s">
        <v>2598</v>
      </c>
      <c r="D348" s="66">
        <v>3</v>
      </c>
      <c r="E348" s="67" t="s">
        <v>132</v>
      </c>
      <c r="F348" s="68">
        <v>35</v>
      </c>
      <c r="G348" s="65"/>
      <c r="H348" s="69"/>
      <c r="I348" s="70"/>
      <c r="J348" s="70"/>
      <c r="K348" s="34" t="s">
        <v>65</v>
      </c>
      <c r="L348" s="77">
        <v>348</v>
      </c>
      <c r="M348" s="77"/>
      <c r="N348" s="72"/>
      <c r="O348" s="79" t="s">
        <v>276</v>
      </c>
      <c r="P348" s="81">
        <v>43755.75146990741</v>
      </c>
      <c r="Q348" s="79" t="s">
        <v>464</v>
      </c>
      <c r="R348" s="82" t="s">
        <v>498</v>
      </c>
      <c r="S348" s="79" t="s">
        <v>516</v>
      </c>
      <c r="T348" s="79" t="s">
        <v>555</v>
      </c>
      <c r="U348" s="79"/>
      <c r="V348" s="82" t="s">
        <v>634</v>
      </c>
      <c r="W348" s="81">
        <v>43755.75146990741</v>
      </c>
      <c r="X348" s="82" t="s">
        <v>865</v>
      </c>
      <c r="Y348" s="79"/>
      <c r="Z348" s="79"/>
      <c r="AA348" s="85" t="s">
        <v>1097</v>
      </c>
      <c r="AB348" s="79"/>
      <c r="AC348" s="79" t="b">
        <v>0</v>
      </c>
      <c r="AD348" s="79">
        <v>7</v>
      </c>
      <c r="AE348" s="85" t="s">
        <v>1113</v>
      </c>
      <c r="AF348" s="79" t="b">
        <v>0</v>
      </c>
      <c r="AG348" s="79" t="s">
        <v>1129</v>
      </c>
      <c r="AH348" s="79"/>
      <c r="AI348" s="85" t="s">
        <v>1113</v>
      </c>
      <c r="AJ348" s="79" t="b">
        <v>0</v>
      </c>
      <c r="AK348" s="79">
        <v>3</v>
      </c>
      <c r="AL348" s="85" t="s">
        <v>1113</v>
      </c>
      <c r="AM348" s="79" t="s">
        <v>1137</v>
      </c>
      <c r="AN348" s="79" t="b">
        <v>0</v>
      </c>
      <c r="AO348" s="85" t="s">
        <v>1097</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4</v>
      </c>
      <c r="BD348" s="48"/>
      <c r="BE348" s="49"/>
      <c r="BF348" s="48"/>
      <c r="BG348" s="49"/>
      <c r="BH348" s="48"/>
      <c r="BI348" s="49"/>
      <c r="BJ348" s="48"/>
      <c r="BK348" s="49"/>
      <c r="BL348" s="48"/>
    </row>
    <row r="349" spans="1:64" ht="15">
      <c r="A349" s="64" t="s">
        <v>245</v>
      </c>
      <c r="B349" s="64" t="s">
        <v>247</v>
      </c>
      <c r="C349" s="65" t="s">
        <v>2598</v>
      </c>
      <c r="D349" s="66">
        <v>3</v>
      </c>
      <c r="E349" s="67" t="s">
        <v>132</v>
      </c>
      <c r="F349" s="68">
        <v>35</v>
      </c>
      <c r="G349" s="65"/>
      <c r="H349" s="69"/>
      <c r="I349" s="70"/>
      <c r="J349" s="70"/>
      <c r="K349" s="34" t="s">
        <v>66</v>
      </c>
      <c r="L349" s="77">
        <v>349</v>
      </c>
      <c r="M349" s="77"/>
      <c r="N349" s="72"/>
      <c r="O349" s="79" t="s">
        <v>276</v>
      </c>
      <c r="P349" s="81">
        <v>43755.75146990741</v>
      </c>
      <c r="Q349" s="79" t="s">
        <v>464</v>
      </c>
      <c r="R349" s="82" t="s">
        <v>498</v>
      </c>
      <c r="S349" s="79" t="s">
        <v>516</v>
      </c>
      <c r="T349" s="79" t="s">
        <v>555</v>
      </c>
      <c r="U349" s="79"/>
      <c r="V349" s="82" t="s">
        <v>634</v>
      </c>
      <c r="W349" s="81">
        <v>43755.75146990741</v>
      </c>
      <c r="X349" s="82" t="s">
        <v>865</v>
      </c>
      <c r="Y349" s="79"/>
      <c r="Z349" s="79"/>
      <c r="AA349" s="85" t="s">
        <v>1097</v>
      </c>
      <c r="AB349" s="79"/>
      <c r="AC349" s="79" t="b">
        <v>0</v>
      </c>
      <c r="AD349" s="79">
        <v>7</v>
      </c>
      <c r="AE349" s="85" t="s">
        <v>1113</v>
      </c>
      <c r="AF349" s="79" t="b">
        <v>0</v>
      </c>
      <c r="AG349" s="79" t="s">
        <v>1129</v>
      </c>
      <c r="AH349" s="79"/>
      <c r="AI349" s="85" t="s">
        <v>1113</v>
      </c>
      <c r="AJ349" s="79" t="b">
        <v>0</v>
      </c>
      <c r="AK349" s="79">
        <v>3</v>
      </c>
      <c r="AL349" s="85" t="s">
        <v>1113</v>
      </c>
      <c r="AM349" s="79" t="s">
        <v>1137</v>
      </c>
      <c r="AN349" s="79" t="b">
        <v>0</v>
      </c>
      <c r="AO349" s="85" t="s">
        <v>1097</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4</v>
      </c>
      <c r="BD349" s="48">
        <v>2</v>
      </c>
      <c r="BE349" s="49">
        <v>4.651162790697675</v>
      </c>
      <c r="BF349" s="48">
        <v>0</v>
      </c>
      <c r="BG349" s="49">
        <v>0</v>
      </c>
      <c r="BH349" s="48">
        <v>0</v>
      </c>
      <c r="BI349" s="49">
        <v>0</v>
      </c>
      <c r="BJ349" s="48">
        <v>41</v>
      </c>
      <c r="BK349" s="49">
        <v>95.34883720930233</v>
      </c>
      <c r="BL349" s="48">
        <v>43</v>
      </c>
    </row>
    <row r="350" spans="1:64" ht="15">
      <c r="A350" s="64" t="s">
        <v>247</v>
      </c>
      <c r="B350" s="64" t="s">
        <v>245</v>
      </c>
      <c r="C350" s="65" t="s">
        <v>2598</v>
      </c>
      <c r="D350" s="66">
        <v>3</v>
      </c>
      <c r="E350" s="67" t="s">
        <v>132</v>
      </c>
      <c r="F350" s="68">
        <v>35</v>
      </c>
      <c r="G350" s="65"/>
      <c r="H350" s="69"/>
      <c r="I350" s="70"/>
      <c r="J350" s="70"/>
      <c r="K350" s="34" t="s">
        <v>66</v>
      </c>
      <c r="L350" s="77">
        <v>350</v>
      </c>
      <c r="M350" s="77"/>
      <c r="N350" s="72"/>
      <c r="O350" s="79" t="s">
        <v>277</v>
      </c>
      <c r="P350" s="81">
        <v>43755.91179398148</v>
      </c>
      <c r="Q350" s="79" t="s">
        <v>465</v>
      </c>
      <c r="R350" s="79"/>
      <c r="S350" s="79"/>
      <c r="T350" s="79" t="s">
        <v>577</v>
      </c>
      <c r="U350" s="79"/>
      <c r="V350" s="82" t="s">
        <v>637</v>
      </c>
      <c r="W350" s="81">
        <v>43755.91179398148</v>
      </c>
      <c r="X350" s="82" t="s">
        <v>866</v>
      </c>
      <c r="Y350" s="79"/>
      <c r="Z350" s="79"/>
      <c r="AA350" s="85" t="s">
        <v>1098</v>
      </c>
      <c r="AB350" s="85" t="s">
        <v>1097</v>
      </c>
      <c r="AC350" s="79" t="b">
        <v>0</v>
      </c>
      <c r="AD350" s="79">
        <v>2</v>
      </c>
      <c r="AE350" s="85" t="s">
        <v>1115</v>
      </c>
      <c r="AF350" s="79" t="b">
        <v>0</v>
      </c>
      <c r="AG350" s="79" t="s">
        <v>1129</v>
      </c>
      <c r="AH350" s="79"/>
      <c r="AI350" s="85" t="s">
        <v>1113</v>
      </c>
      <c r="AJ350" s="79" t="b">
        <v>0</v>
      </c>
      <c r="AK350" s="79">
        <v>0</v>
      </c>
      <c r="AL350" s="85" t="s">
        <v>1113</v>
      </c>
      <c r="AM350" s="79" t="s">
        <v>1136</v>
      </c>
      <c r="AN350" s="79" t="b">
        <v>0</v>
      </c>
      <c r="AO350" s="85" t="s">
        <v>1097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2</v>
      </c>
      <c r="BD350" s="48"/>
      <c r="BE350" s="49"/>
      <c r="BF350" s="48"/>
      <c r="BG350" s="49"/>
      <c r="BH350" s="48"/>
      <c r="BI350" s="49"/>
      <c r="BJ350" s="48"/>
      <c r="BK350" s="49"/>
      <c r="BL350" s="48"/>
    </row>
    <row r="351" spans="1:64" ht="15">
      <c r="A351" s="64" t="s">
        <v>247</v>
      </c>
      <c r="B351" s="64" t="s">
        <v>245</v>
      </c>
      <c r="C351" s="65" t="s">
        <v>2598</v>
      </c>
      <c r="D351" s="66">
        <v>3</v>
      </c>
      <c r="E351" s="67" t="s">
        <v>132</v>
      </c>
      <c r="F351" s="68">
        <v>35</v>
      </c>
      <c r="G351" s="65"/>
      <c r="H351" s="69"/>
      <c r="I351" s="70"/>
      <c r="J351" s="70"/>
      <c r="K351" s="34" t="s">
        <v>66</v>
      </c>
      <c r="L351" s="77">
        <v>351</v>
      </c>
      <c r="M351" s="77"/>
      <c r="N351" s="72"/>
      <c r="O351" s="79" t="s">
        <v>276</v>
      </c>
      <c r="P351" s="81">
        <v>43755.911875</v>
      </c>
      <c r="Q351" s="79" t="s">
        <v>360</v>
      </c>
      <c r="R351" s="79"/>
      <c r="S351" s="79"/>
      <c r="T351" s="79" t="s">
        <v>555</v>
      </c>
      <c r="U351" s="79"/>
      <c r="V351" s="82" t="s">
        <v>637</v>
      </c>
      <c r="W351" s="81">
        <v>43755.911875</v>
      </c>
      <c r="X351" s="82" t="s">
        <v>868</v>
      </c>
      <c r="Y351" s="79"/>
      <c r="Z351" s="79"/>
      <c r="AA351" s="85" t="s">
        <v>1100</v>
      </c>
      <c r="AB351" s="79"/>
      <c r="AC351" s="79" t="b">
        <v>0</v>
      </c>
      <c r="AD351" s="79">
        <v>0</v>
      </c>
      <c r="AE351" s="85" t="s">
        <v>1113</v>
      </c>
      <c r="AF351" s="79" t="b">
        <v>0</v>
      </c>
      <c r="AG351" s="79" t="s">
        <v>1129</v>
      </c>
      <c r="AH351" s="79"/>
      <c r="AI351" s="85" t="s">
        <v>1113</v>
      </c>
      <c r="AJ351" s="79" t="b">
        <v>0</v>
      </c>
      <c r="AK351" s="79">
        <v>3</v>
      </c>
      <c r="AL351" s="85" t="s">
        <v>1097</v>
      </c>
      <c r="AM351" s="79" t="s">
        <v>1136</v>
      </c>
      <c r="AN351" s="79" t="b">
        <v>0</v>
      </c>
      <c r="AO351" s="85" t="s">
        <v>1097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2</v>
      </c>
      <c r="BD351" s="48">
        <v>1</v>
      </c>
      <c r="BE351" s="49">
        <v>3.4482758620689653</v>
      </c>
      <c r="BF351" s="48">
        <v>0</v>
      </c>
      <c r="BG351" s="49">
        <v>0</v>
      </c>
      <c r="BH351" s="48">
        <v>0</v>
      </c>
      <c r="BI351" s="49">
        <v>0</v>
      </c>
      <c r="BJ351" s="48">
        <v>28</v>
      </c>
      <c r="BK351" s="49">
        <v>96.55172413793103</v>
      </c>
      <c r="BL351" s="48">
        <v>29</v>
      </c>
    </row>
    <row r="352" spans="1:64" ht="15">
      <c r="A352" s="64" t="s">
        <v>249</v>
      </c>
      <c r="B352" s="64" t="s">
        <v>245</v>
      </c>
      <c r="C352" s="65" t="s">
        <v>2598</v>
      </c>
      <c r="D352" s="66">
        <v>3</v>
      </c>
      <c r="E352" s="67" t="s">
        <v>132</v>
      </c>
      <c r="F352" s="68">
        <v>35</v>
      </c>
      <c r="G352" s="65"/>
      <c r="H352" s="69"/>
      <c r="I352" s="70"/>
      <c r="J352" s="70"/>
      <c r="K352" s="34" t="s">
        <v>65</v>
      </c>
      <c r="L352" s="77">
        <v>352</v>
      </c>
      <c r="M352" s="77"/>
      <c r="N352" s="72"/>
      <c r="O352" s="79" t="s">
        <v>276</v>
      </c>
      <c r="P352" s="81">
        <v>43756.711018518516</v>
      </c>
      <c r="Q352" s="79" t="s">
        <v>360</v>
      </c>
      <c r="R352" s="79"/>
      <c r="S352" s="79"/>
      <c r="T352" s="79" t="s">
        <v>555</v>
      </c>
      <c r="U352" s="79"/>
      <c r="V352" s="82" t="s">
        <v>639</v>
      </c>
      <c r="W352" s="81">
        <v>43756.711018518516</v>
      </c>
      <c r="X352" s="82" t="s">
        <v>869</v>
      </c>
      <c r="Y352" s="79"/>
      <c r="Z352" s="79"/>
      <c r="AA352" s="85" t="s">
        <v>1101</v>
      </c>
      <c r="AB352" s="79"/>
      <c r="AC352" s="79" t="b">
        <v>0</v>
      </c>
      <c r="AD352" s="79">
        <v>0</v>
      </c>
      <c r="AE352" s="85" t="s">
        <v>1113</v>
      </c>
      <c r="AF352" s="79" t="b">
        <v>0</v>
      </c>
      <c r="AG352" s="79" t="s">
        <v>1129</v>
      </c>
      <c r="AH352" s="79"/>
      <c r="AI352" s="85" t="s">
        <v>1113</v>
      </c>
      <c r="AJ352" s="79" t="b">
        <v>0</v>
      </c>
      <c r="AK352" s="79">
        <v>4</v>
      </c>
      <c r="AL352" s="85" t="s">
        <v>1097</v>
      </c>
      <c r="AM352" s="79" t="s">
        <v>1139</v>
      </c>
      <c r="AN352" s="79" t="b">
        <v>0</v>
      </c>
      <c r="AO352" s="85" t="s">
        <v>1097</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2</v>
      </c>
      <c r="BD352" s="48">
        <v>1</v>
      </c>
      <c r="BE352" s="49">
        <v>3.4482758620689653</v>
      </c>
      <c r="BF352" s="48">
        <v>0</v>
      </c>
      <c r="BG352" s="49">
        <v>0</v>
      </c>
      <c r="BH352" s="48">
        <v>0</v>
      </c>
      <c r="BI352" s="49">
        <v>0</v>
      </c>
      <c r="BJ352" s="48">
        <v>28</v>
      </c>
      <c r="BK352" s="49">
        <v>96.55172413793103</v>
      </c>
      <c r="BL352" s="48">
        <v>29</v>
      </c>
    </row>
    <row r="353" spans="1:64" ht="15">
      <c r="A353" s="64" t="s">
        <v>247</v>
      </c>
      <c r="B353" s="64" t="s">
        <v>249</v>
      </c>
      <c r="C353" s="65" t="s">
        <v>2598</v>
      </c>
      <c r="D353" s="66">
        <v>3</v>
      </c>
      <c r="E353" s="67" t="s">
        <v>132</v>
      </c>
      <c r="F353" s="68">
        <v>35</v>
      </c>
      <c r="G353" s="65"/>
      <c r="H353" s="69"/>
      <c r="I353" s="70"/>
      <c r="J353" s="70"/>
      <c r="K353" s="34" t="s">
        <v>66</v>
      </c>
      <c r="L353" s="77">
        <v>353</v>
      </c>
      <c r="M353" s="77"/>
      <c r="N353" s="72"/>
      <c r="O353" s="79" t="s">
        <v>277</v>
      </c>
      <c r="P353" s="81">
        <v>43753.29614583333</v>
      </c>
      <c r="Q353" s="79" t="s">
        <v>463</v>
      </c>
      <c r="R353" s="82" t="s">
        <v>497</v>
      </c>
      <c r="S353" s="79" t="s">
        <v>515</v>
      </c>
      <c r="T353" s="79" t="s">
        <v>576</v>
      </c>
      <c r="U353" s="82" t="s">
        <v>602</v>
      </c>
      <c r="V353" s="82" t="s">
        <v>602</v>
      </c>
      <c r="W353" s="81">
        <v>43753.29614583333</v>
      </c>
      <c r="X353" s="82" t="s">
        <v>864</v>
      </c>
      <c r="Y353" s="79"/>
      <c r="Z353" s="79"/>
      <c r="AA353" s="85" t="s">
        <v>1096</v>
      </c>
      <c r="AB353" s="79"/>
      <c r="AC353" s="79" t="b">
        <v>0</v>
      </c>
      <c r="AD353" s="79">
        <v>2</v>
      </c>
      <c r="AE353" s="85" t="s">
        <v>1128</v>
      </c>
      <c r="AF353" s="79" t="b">
        <v>0</v>
      </c>
      <c r="AG353" s="79" t="s">
        <v>1129</v>
      </c>
      <c r="AH353" s="79"/>
      <c r="AI353" s="85" t="s">
        <v>1113</v>
      </c>
      <c r="AJ353" s="79" t="b">
        <v>0</v>
      </c>
      <c r="AK353" s="79">
        <v>0</v>
      </c>
      <c r="AL353" s="85" t="s">
        <v>1113</v>
      </c>
      <c r="AM353" s="79" t="s">
        <v>1136</v>
      </c>
      <c r="AN353" s="79" t="b">
        <v>0</v>
      </c>
      <c r="AO353" s="85" t="s">
        <v>1096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249</v>
      </c>
      <c r="B354" s="64" t="s">
        <v>270</v>
      </c>
      <c r="C354" s="65" t="s">
        <v>2598</v>
      </c>
      <c r="D354" s="66">
        <v>3</v>
      </c>
      <c r="E354" s="67" t="s">
        <v>132</v>
      </c>
      <c r="F354" s="68">
        <v>35</v>
      </c>
      <c r="G354" s="65"/>
      <c r="H354" s="69"/>
      <c r="I354" s="70"/>
      <c r="J354" s="70"/>
      <c r="K354" s="34" t="s">
        <v>65</v>
      </c>
      <c r="L354" s="77">
        <v>354</v>
      </c>
      <c r="M354" s="77"/>
      <c r="N354" s="72"/>
      <c r="O354" s="79" t="s">
        <v>276</v>
      </c>
      <c r="P354" s="81">
        <v>43759.36686342592</v>
      </c>
      <c r="Q354" s="79" t="s">
        <v>466</v>
      </c>
      <c r="R354" s="79"/>
      <c r="S354" s="79"/>
      <c r="T354" s="79"/>
      <c r="U354" s="79"/>
      <c r="V354" s="82" t="s">
        <v>639</v>
      </c>
      <c r="W354" s="81">
        <v>43759.36686342592</v>
      </c>
      <c r="X354" s="82" t="s">
        <v>870</v>
      </c>
      <c r="Y354" s="79"/>
      <c r="Z354" s="79"/>
      <c r="AA354" s="85" t="s">
        <v>1102</v>
      </c>
      <c r="AB354" s="79"/>
      <c r="AC354" s="79" t="b">
        <v>0</v>
      </c>
      <c r="AD354" s="79">
        <v>0</v>
      </c>
      <c r="AE354" s="85" t="s">
        <v>1113</v>
      </c>
      <c r="AF354" s="79" t="b">
        <v>0</v>
      </c>
      <c r="AG354" s="79" t="s">
        <v>1129</v>
      </c>
      <c r="AH354" s="79"/>
      <c r="AI354" s="85" t="s">
        <v>1113</v>
      </c>
      <c r="AJ354" s="79" t="b">
        <v>0</v>
      </c>
      <c r="AK354" s="79">
        <v>4</v>
      </c>
      <c r="AL354" s="85" t="s">
        <v>1103</v>
      </c>
      <c r="AM354" s="79" t="s">
        <v>1139</v>
      </c>
      <c r="AN354" s="79" t="b">
        <v>0</v>
      </c>
      <c r="AO354" s="85" t="s">
        <v>1103</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249</v>
      </c>
      <c r="B355" s="64" t="s">
        <v>275</v>
      </c>
      <c r="C355" s="65" t="s">
        <v>2598</v>
      </c>
      <c r="D355" s="66">
        <v>3</v>
      </c>
      <c r="E355" s="67" t="s">
        <v>132</v>
      </c>
      <c r="F355" s="68">
        <v>35</v>
      </c>
      <c r="G355" s="65"/>
      <c r="H355" s="69"/>
      <c r="I355" s="70"/>
      <c r="J355" s="70"/>
      <c r="K355" s="34" t="s">
        <v>65</v>
      </c>
      <c r="L355" s="77">
        <v>355</v>
      </c>
      <c r="M355" s="77"/>
      <c r="N355" s="72"/>
      <c r="O355" s="79" t="s">
        <v>276</v>
      </c>
      <c r="P355" s="81">
        <v>43759.36686342592</v>
      </c>
      <c r="Q355" s="79" t="s">
        <v>466</v>
      </c>
      <c r="R355" s="79"/>
      <c r="S355" s="79"/>
      <c r="T355" s="79"/>
      <c r="U355" s="79"/>
      <c r="V355" s="82" t="s">
        <v>639</v>
      </c>
      <c r="W355" s="81">
        <v>43759.36686342592</v>
      </c>
      <c r="X355" s="82" t="s">
        <v>870</v>
      </c>
      <c r="Y355" s="79"/>
      <c r="Z355" s="79"/>
      <c r="AA355" s="85" t="s">
        <v>1102</v>
      </c>
      <c r="AB355" s="79"/>
      <c r="AC355" s="79" t="b">
        <v>0</v>
      </c>
      <c r="AD355" s="79">
        <v>0</v>
      </c>
      <c r="AE355" s="85" t="s">
        <v>1113</v>
      </c>
      <c r="AF355" s="79" t="b">
        <v>0</v>
      </c>
      <c r="AG355" s="79" t="s">
        <v>1129</v>
      </c>
      <c r="AH355" s="79"/>
      <c r="AI355" s="85" t="s">
        <v>1113</v>
      </c>
      <c r="AJ355" s="79" t="b">
        <v>0</v>
      </c>
      <c r="AK355" s="79">
        <v>4</v>
      </c>
      <c r="AL355" s="85" t="s">
        <v>1103</v>
      </c>
      <c r="AM355" s="79" t="s">
        <v>1139</v>
      </c>
      <c r="AN355" s="79" t="b">
        <v>0</v>
      </c>
      <c r="AO355" s="85" t="s">
        <v>1103</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249</v>
      </c>
      <c r="B356" s="64" t="s">
        <v>247</v>
      </c>
      <c r="C356" s="65" t="s">
        <v>2598</v>
      </c>
      <c r="D356" s="66">
        <v>3</v>
      </c>
      <c r="E356" s="67" t="s">
        <v>132</v>
      </c>
      <c r="F356" s="68">
        <v>35</v>
      </c>
      <c r="G356" s="65"/>
      <c r="H356" s="69"/>
      <c r="I356" s="70"/>
      <c r="J356" s="70"/>
      <c r="K356" s="34" t="s">
        <v>66</v>
      </c>
      <c r="L356" s="77">
        <v>356</v>
      </c>
      <c r="M356" s="77"/>
      <c r="N356" s="72"/>
      <c r="O356" s="79" t="s">
        <v>276</v>
      </c>
      <c r="P356" s="81">
        <v>43759.36686342592</v>
      </c>
      <c r="Q356" s="79" t="s">
        <v>466</v>
      </c>
      <c r="R356" s="79"/>
      <c r="S356" s="79"/>
      <c r="T356" s="79"/>
      <c r="U356" s="79"/>
      <c r="V356" s="82" t="s">
        <v>639</v>
      </c>
      <c r="W356" s="81">
        <v>43759.36686342592</v>
      </c>
      <c r="X356" s="82" t="s">
        <v>870</v>
      </c>
      <c r="Y356" s="79"/>
      <c r="Z356" s="79"/>
      <c r="AA356" s="85" t="s">
        <v>1102</v>
      </c>
      <c r="AB356" s="79"/>
      <c r="AC356" s="79" t="b">
        <v>0</v>
      </c>
      <c r="AD356" s="79">
        <v>0</v>
      </c>
      <c r="AE356" s="85" t="s">
        <v>1113</v>
      </c>
      <c r="AF356" s="79" t="b">
        <v>0</v>
      </c>
      <c r="AG356" s="79" t="s">
        <v>1129</v>
      </c>
      <c r="AH356" s="79"/>
      <c r="AI356" s="85" t="s">
        <v>1113</v>
      </c>
      <c r="AJ356" s="79" t="b">
        <v>0</v>
      </c>
      <c r="AK356" s="79">
        <v>4</v>
      </c>
      <c r="AL356" s="85" t="s">
        <v>1103</v>
      </c>
      <c r="AM356" s="79" t="s">
        <v>1139</v>
      </c>
      <c r="AN356" s="79" t="b">
        <v>0</v>
      </c>
      <c r="AO356" s="85" t="s">
        <v>1103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23</v>
      </c>
      <c r="BK356" s="49">
        <v>100</v>
      </c>
      <c r="BL356" s="48">
        <v>23</v>
      </c>
    </row>
    <row r="357" spans="1:64" ht="15">
      <c r="A357" s="64" t="s">
        <v>247</v>
      </c>
      <c r="B357" s="64" t="s">
        <v>250</v>
      </c>
      <c r="C357" s="65" t="s">
        <v>2599</v>
      </c>
      <c r="D357" s="66">
        <v>3.7</v>
      </c>
      <c r="E357" s="67" t="s">
        <v>136</v>
      </c>
      <c r="F357" s="68">
        <v>32.7</v>
      </c>
      <c r="G357" s="65"/>
      <c r="H357" s="69"/>
      <c r="I357" s="70"/>
      <c r="J357" s="70"/>
      <c r="K357" s="34" t="s">
        <v>66</v>
      </c>
      <c r="L357" s="77">
        <v>357</v>
      </c>
      <c r="M357" s="77"/>
      <c r="N357" s="72"/>
      <c r="O357" s="79" t="s">
        <v>276</v>
      </c>
      <c r="P357" s="81">
        <v>43753.29614583333</v>
      </c>
      <c r="Q357" s="79" t="s">
        <v>463</v>
      </c>
      <c r="R357" s="82" t="s">
        <v>497</v>
      </c>
      <c r="S357" s="79" t="s">
        <v>515</v>
      </c>
      <c r="T357" s="79" t="s">
        <v>576</v>
      </c>
      <c r="U357" s="82" t="s">
        <v>602</v>
      </c>
      <c r="V357" s="82" t="s">
        <v>602</v>
      </c>
      <c r="W357" s="81">
        <v>43753.29614583333</v>
      </c>
      <c r="X357" s="82" t="s">
        <v>864</v>
      </c>
      <c r="Y357" s="79"/>
      <c r="Z357" s="79"/>
      <c r="AA357" s="85" t="s">
        <v>1096</v>
      </c>
      <c r="AB357" s="79"/>
      <c r="AC357" s="79" t="b">
        <v>0</v>
      </c>
      <c r="AD357" s="79">
        <v>2</v>
      </c>
      <c r="AE357" s="85" t="s">
        <v>1128</v>
      </c>
      <c r="AF357" s="79" t="b">
        <v>0</v>
      </c>
      <c r="AG357" s="79" t="s">
        <v>1129</v>
      </c>
      <c r="AH357" s="79"/>
      <c r="AI357" s="85" t="s">
        <v>1113</v>
      </c>
      <c r="AJ357" s="79" t="b">
        <v>0</v>
      </c>
      <c r="AK357" s="79">
        <v>0</v>
      </c>
      <c r="AL357" s="85" t="s">
        <v>1113</v>
      </c>
      <c r="AM357" s="79" t="s">
        <v>1136</v>
      </c>
      <c r="AN357" s="79" t="b">
        <v>0</v>
      </c>
      <c r="AO357" s="85" t="s">
        <v>1096</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30</v>
      </c>
      <c r="BK357" s="49">
        <v>100</v>
      </c>
      <c r="BL357" s="48">
        <v>30</v>
      </c>
    </row>
    <row r="358" spans="1:64" ht="15">
      <c r="A358" s="64" t="s">
        <v>247</v>
      </c>
      <c r="B358" s="64" t="s">
        <v>250</v>
      </c>
      <c r="C358" s="65" t="s">
        <v>2599</v>
      </c>
      <c r="D358" s="66">
        <v>3.7</v>
      </c>
      <c r="E358" s="67" t="s">
        <v>136</v>
      </c>
      <c r="F358" s="68">
        <v>32.7</v>
      </c>
      <c r="G358" s="65"/>
      <c r="H358" s="69"/>
      <c r="I358" s="70"/>
      <c r="J358" s="70"/>
      <c r="K358" s="34" t="s">
        <v>66</v>
      </c>
      <c r="L358" s="77">
        <v>358</v>
      </c>
      <c r="M358" s="77"/>
      <c r="N358" s="72"/>
      <c r="O358" s="79" t="s">
        <v>276</v>
      </c>
      <c r="P358" s="81">
        <v>43759.05158564815</v>
      </c>
      <c r="Q358" s="79" t="s">
        <v>467</v>
      </c>
      <c r="R358" s="82" t="s">
        <v>499</v>
      </c>
      <c r="S358" s="79" t="s">
        <v>517</v>
      </c>
      <c r="T358" s="79" t="s">
        <v>578</v>
      </c>
      <c r="U358" s="79"/>
      <c r="V358" s="82" t="s">
        <v>637</v>
      </c>
      <c r="W358" s="81">
        <v>43759.05158564815</v>
      </c>
      <c r="X358" s="82" t="s">
        <v>871</v>
      </c>
      <c r="Y358" s="79"/>
      <c r="Z358" s="79"/>
      <c r="AA358" s="85" t="s">
        <v>1103</v>
      </c>
      <c r="AB358" s="79"/>
      <c r="AC358" s="79" t="b">
        <v>0</v>
      </c>
      <c r="AD358" s="79">
        <v>4</v>
      </c>
      <c r="AE358" s="85" t="s">
        <v>1113</v>
      </c>
      <c r="AF358" s="79" t="b">
        <v>0</v>
      </c>
      <c r="AG358" s="79" t="s">
        <v>1129</v>
      </c>
      <c r="AH358" s="79"/>
      <c r="AI358" s="85" t="s">
        <v>1113</v>
      </c>
      <c r="AJ358" s="79" t="b">
        <v>0</v>
      </c>
      <c r="AK358" s="79">
        <v>4</v>
      </c>
      <c r="AL358" s="85" t="s">
        <v>1113</v>
      </c>
      <c r="AM358" s="79" t="s">
        <v>1136</v>
      </c>
      <c r="AN358" s="79" t="b">
        <v>0</v>
      </c>
      <c r="AO358" s="85" t="s">
        <v>1103</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v>1</v>
      </c>
      <c r="BE358" s="49">
        <v>2.5</v>
      </c>
      <c r="BF358" s="48">
        <v>0</v>
      </c>
      <c r="BG358" s="49">
        <v>0</v>
      </c>
      <c r="BH358" s="48">
        <v>0</v>
      </c>
      <c r="BI358" s="49">
        <v>0</v>
      </c>
      <c r="BJ358" s="48">
        <v>39</v>
      </c>
      <c r="BK358" s="49">
        <v>97.5</v>
      </c>
      <c r="BL358" s="48">
        <v>40</v>
      </c>
    </row>
    <row r="359" spans="1:64" ht="15">
      <c r="A359" s="64" t="s">
        <v>250</v>
      </c>
      <c r="B359" s="64" t="s">
        <v>270</v>
      </c>
      <c r="C359" s="65" t="s">
        <v>2598</v>
      </c>
      <c r="D359" s="66">
        <v>3</v>
      </c>
      <c r="E359" s="67" t="s">
        <v>132</v>
      </c>
      <c r="F359" s="68">
        <v>35</v>
      </c>
      <c r="G359" s="65"/>
      <c r="H359" s="69"/>
      <c r="I359" s="70"/>
      <c r="J359" s="70"/>
      <c r="K359" s="34" t="s">
        <v>65</v>
      </c>
      <c r="L359" s="77">
        <v>359</v>
      </c>
      <c r="M359" s="77"/>
      <c r="N359" s="72"/>
      <c r="O359" s="79" t="s">
        <v>276</v>
      </c>
      <c r="P359" s="81">
        <v>43759.390185185184</v>
      </c>
      <c r="Q359" s="79" t="s">
        <v>466</v>
      </c>
      <c r="R359" s="79"/>
      <c r="S359" s="79"/>
      <c r="T359" s="79"/>
      <c r="U359" s="79"/>
      <c r="V359" s="82" t="s">
        <v>640</v>
      </c>
      <c r="W359" s="81">
        <v>43759.390185185184</v>
      </c>
      <c r="X359" s="82" t="s">
        <v>872</v>
      </c>
      <c r="Y359" s="79"/>
      <c r="Z359" s="79"/>
      <c r="AA359" s="85" t="s">
        <v>1104</v>
      </c>
      <c r="AB359" s="79"/>
      <c r="AC359" s="79" t="b">
        <v>0</v>
      </c>
      <c r="AD359" s="79">
        <v>0</v>
      </c>
      <c r="AE359" s="85" t="s">
        <v>1113</v>
      </c>
      <c r="AF359" s="79" t="b">
        <v>0</v>
      </c>
      <c r="AG359" s="79" t="s">
        <v>1129</v>
      </c>
      <c r="AH359" s="79"/>
      <c r="AI359" s="85" t="s">
        <v>1113</v>
      </c>
      <c r="AJ359" s="79" t="b">
        <v>0</v>
      </c>
      <c r="AK359" s="79">
        <v>4</v>
      </c>
      <c r="AL359" s="85" t="s">
        <v>1103</v>
      </c>
      <c r="AM359" s="79" t="s">
        <v>1136</v>
      </c>
      <c r="AN359" s="79" t="b">
        <v>0</v>
      </c>
      <c r="AO359" s="85" t="s">
        <v>1103</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c r="BE359" s="49"/>
      <c r="BF359" s="48"/>
      <c r="BG359" s="49"/>
      <c r="BH359" s="48"/>
      <c r="BI359" s="49"/>
      <c r="BJ359" s="48"/>
      <c r="BK359" s="49"/>
      <c r="BL359" s="48"/>
    </row>
    <row r="360" spans="1:64" ht="15">
      <c r="A360" s="64" t="s">
        <v>250</v>
      </c>
      <c r="B360" s="64" t="s">
        <v>275</v>
      </c>
      <c r="C360" s="65" t="s">
        <v>2598</v>
      </c>
      <c r="D360" s="66">
        <v>3</v>
      </c>
      <c r="E360" s="67" t="s">
        <v>132</v>
      </c>
      <c r="F360" s="68">
        <v>35</v>
      </c>
      <c r="G360" s="65"/>
      <c r="H360" s="69"/>
      <c r="I360" s="70"/>
      <c r="J360" s="70"/>
      <c r="K360" s="34" t="s">
        <v>65</v>
      </c>
      <c r="L360" s="77">
        <v>360</v>
      </c>
      <c r="M360" s="77"/>
      <c r="N360" s="72"/>
      <c r="O360" s="79" t="s">
        <v>276</v>
      </c>
      <c r="P360" s="81">
        <v>43759.390185185184</v>
      </c>
      <c r="Q360" s="79" t="s">
        <v>466</v>
      </c>
      <c r="R360" s="79"/>
      <c r="S360" s="79"/>
      <c r="T360" s="79"/>
      <c r="U360" s="79"/>
      <c r="V360" s="82" t="s">
        <v>640</v>
      </c>
      <c r="W360" s="81">
        <v>43759.390185185184</v>
      </c>
      <c r="X360" s="82" t="s">
        <v>872</v>
      </c>
      <c r="Y360" s="79"/>
      <c r="Z360" s="79"/>
      <c r="AA360" s="85" t="s">
        <v>1104</v>
      </c>
      <c r="AB360" s="79"/>
      <c r="AC360" s="79" t="b">
        <v>0</v>
      </c>
      <c r="AD360" s="79">
        <v>0</v>
      </c>
      <c r="AE360" s="85" t="s">
        <v>1113</v>
      </c>
      <c r="AF360" s="79" t="b">
        <v>0</v>
      </c>
      <c r="AG360" s="79" t="s">
        <v>1129</v>
      </c>
      <c r="AH360" s="79"/>
      <c r="AI360" s="85" t="s">
        <v>1113</v>
      </c>
      <c r="AJ360" s="79" t="b">
        <v>0</v>
      </c>
      <c r="AK360" s="79">
        <v>4</v>
      </c>
      <c r="AL360" s="85" t="s">
        <v>1103</v>
      </c>
      <c r="AM360" s="79" t="s">
        <v>1136</v>
      </c>
      <c r="AN360" s="79" t="b">
        <v>0</v>
      </c>
      <c r="AO360" s="85" t="s">
        <v>1103</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250</v>
      </c>
      <c r="B361" s="64" t="s">
        <v>247</v>
      </c>
      <c r="C361" s="65" t="s">
        <v>2598</v>
      </c>
      <c r="D361" s="66">
        <v>3</v>
      </c>
      <c r="E361" s="67" t="s">
        <v>132</v>
      </c>
      <c r="F361" s="68">
        <v>35</v>
      </c>
      <c r="G361" s="65"/>
      <c r="H361" s="69"/>
      <c r="I361" s="70"/>
      <c r="J361" s="70"/>
      <c r="K361" s="34" t="s">
        <v>66</v>
      </c>
      <c r="L361" s="77">
        <v>361</v>
      </c>
      <c r="M361" s="77"/>
      <c r="N361" s="72"/>
      <c r="O361" s="79" t="s">
        <v>276</v>
      </c>
      <c r="P361" s="81">
        <v>43759.390185185184</v>
      </c>
      <c r="Q361" s="79" t="s">
        <v>466</v>
      </c>
      <c r="R361" s="79"/>
      <c r="S361" s="79"/>
      <c r="T361" s="79"/>
      <c r="U361" s="79"/>
      <c r="V361" s="82" t="s">
        <v>640</v>
      </c>
      <c r="W361" s="81">
        <v>43759.390185185184</v>
      </c>
      <c r="X361" s="82" t="s">
        <v>872</v>
      </c>
      <c r="Y361" s="79"/>
      <c r="Z361" s="79"/>
      <c r="AA361" s="85" t="s">
        <v>1104</v>
      </c>
      <c r="AB361" s="79"/>
      <c r="AC361" s="79" t="b">
        <v>0</v>
      </c>
      <c r="AD361" s="79">
        <v>0</v>
      </c>
      <c r="AE361" s="85" t="s">
        <v>1113</v>
      </c>
      <c r="AF361" s="79" t="b">
        <v>0</v>
      </c>
      <c r="AG361" s="79" t="s">
        <v>1129</v>
      </c>
      <c r="AH361" s="79"/>
      <c r="AI361" s="85" t="s">
        <v>1113</v>
      </c>
      <c r="AJ361" s="79" t="b">
        <v>0</v>
      </c>
      <c r="AK361" s="79">
        <v>4</v>
      </c>
      <c r="AL361" s="85" t="s">
        <v>1103</v>
      </c>
      <c r="AM361" s="79" t="s">
        <v>1136</v>
      </c>
      <c r="AN361" s="79" t="b">
        <v>0</v>
      </c>
      <c r="AO361" s="85" t="s">
        <v>1103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v>0</v>
      </c>
      <c r="BE361" s="49">
        <v>0</v>
      </c>
      <c r="BF361" s="48">
        <v>0</v>
      </c>
      <c r="BG361" s="49">
        <v>0</v>
      </c>
      <c r="BH361" s="48">
        <v>0</v>
      </c>
      <c r="BI361" s="49">
        <v>0</v>
      </c>
      <c r="BJ361" s="48">
        <v>23</v>
      </c>
      <c r="BK361" s="49">
        <v>100</v>
      </c>
      <c r="BL361" s="48">
        <v>23</v>
      </c>
    </row>
    <row r="362" spans="1:64" ht="15">
      <c r="A362" s="64" t="s">
        <v>247</v>
      </c>
      <c r="B362" s="64" t="s">
        <v>270</v>
      </c>
      <c r="C362" s="65" t="s">
        <v>2599</v>
      </c>
      <c r="D362" s="66">
        <v>3.7</v>
      </c>
      <c r="E362" s="67" t="s">
        <v>136</v>
      </c>
      <c r="F362" s="68">
        <v>32.7</v>
      </c>
      <c r="G362" s="65"/>
      <c r="H362" s="69"/>
      <c r="I362" s="70"/>
      <c r="J362" s="70"/>
      <c r="K362" s="34" t="s">
        <v>65</v>
      </c>
      <c r="L362" s="77">
        <v>362</v>
      </c>
      <c r="M362" s="77"/>
      <c r="N362" s="72"/>
      <c r="O362" s="79" t="s">
        <v>276</v>
      </c>
      <c r="P362" s="81">
        <v>43755.91179398148</v>
      </c>
      <c r="Q362" s="79" t="s">
        <v>465</v>
      </c>
      <c r="R362" s="79"/>
      <c r="S362" s="79"/>
      <c r="T362" s="79" t="s">
        <v>577</v>
      </c>
      <c r="U362" s="79"/>
      <c r="V362" s="82" t="s">
        <v>637</v>
      </c>
      <c r="W362" s="81">
        <v>43755.91179398148</v>
      </c>
      <c r="X362" s="82" t="s">
        <v>866</v>
      </c>
      <c r="Y362" s="79"/>
      <c r="Z362" s="79"/>
      <c r="AA362" s="85" t="s">
        <v>1098</v>
      </c>
      <c r="AB362" s="85" t="s">
        <v>1097</v>
      </c>
      <c r="AC362" s="79" t="b">
        <v>0</v>
      </c>
      <c r="AD362" s="79">
        <v>2</v>
      </c>
      <c r="AE362" s="85" t="s">
        <v>1115</v>
      </c>
      <c r="AF362" s="79" t="b">
        <v>0</v>
      </c>
      <c r="AG362" s="79" t="s">
        <v>1129</v>
      </c>
      <c r="AH362" s="79"/>
      <c r="AI362" s="85" t="s">
        <v>1113</v>
      </c>
      <c r="AJ362" s="79" t="b">
        <v>0</v>
      </c>
      <c r="AK362" s="79">
        <v>0</v>
      </c>
      <c r="AL362" s="85" t="s">
        <v>1113</v>
      </c>
      <c r="AM362" s="79" t="s">
        <v>1136</v>
      </c>
      <c r="AN362" s="79" t="b">
        <v>0</v>
      </c>
      <c r="AO362" s="85" t="s">
        <v>1097</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4</v>
      </c>
      <c r="BC362" s="78" t="str">
        <f>REPLACE(INDEX(GroupVertices[Group],MATCH(Edges[[#This Row],[Vertex 2]],GroupVertices[Vertex],0)),1,1,"")</f>
        <v>4</v>
      </c>
      <c r="BD362" s="48">
        <v>1</v>
      </c>
      <c r="BE362" s="49">
        <v>2.272727272727273</v>
      </c>
      <c r="BF362" s="48">
        <v>0</v>
      </c>
      <c r="BG362" s="49">
        <v>0</v>
      </c>
      <c r="BH362" s="48">
        <v>0</v>
      </c>
      <c r="BI362" s="49">
        <v>0</v>
      </c>
      <c r="BJ362" s="48">
        <v>43</v>
      </c>
      <c r="BK362" s="49">
        <v>97.72727272727273</v>
      </c>
      <c r="BL362" s="48">
        <v>44</v>
      </c>
    </row>
    <row r="363" spans="1:64" ht="15">
      <c r="A363" s="64" t="s">
        <v>247</v>
      </c>
      <c r="B363" s="64" t="s">
        <v>270</v>
      </c>
      <c r="C363" s="65" t="s">
        <v>2599</v>
      </c>
      <c r="D363" s="66">
        <v>3.7</v>
      </c>
      <c r="E363" s="67" t="s">
        <v>136</v>
      </c>
      <c r="F363" s="68">
        <v>32.7</v>
      </c>
      <c r="G363" s="65"/>
      <c r="H363" s="69"/>
      <c r="I363" s="70"/>
      <c r="J363" s="70"/>
      <c r="K363" s="34" t="s">
        <v>65</v>
      </c>
      <c r="L363" s="77">
        <v>363</v>
      </c>
      <c r="M363" s="77"/>
      <c r="N363" s="72"/>
      <c r="O363" s="79" t="s">
        <v>276</v>
      </c>
      <c r="P363" s="81">
        <v>43759.05158564815</v>
      </c>
      <c r="Q363" s="79" t="s">
        <v>467</v>
      </c>
      <c r="R363" s="82" t="s">
        <v>499</v>
      </c>
      <c r="S363" s="79" t="s">
        <v>517</v>
      </c>
      <c r="T363" s="79" t="s">
        <v>578</v>
      </c>
      <c r="U363" s="79"/>
      <c r="V363" s="82" t="s">
        <v>637</v>
      </c>
      <c r="W363" s="81">
        <v>43759.05158564815</v>
      </c>
      <c r="X363" s="82" t="s">
        <v>871</v>
      </c>
      <c r="Y363" s="79"/>
      <c r="Z363" s="79"/>
      <c r="AA363" s="85" t="s">
        <v>1103</v>
      </c>
      <c r="AB363" s="79"/>
      <c r="AC363" s="79" t="b">
        <v>0</v>
      </c>
      <c r="AD363" s="79">
        <v>4</v>
      </c>
      <c r="AE363" s="85" t="s">
        <v>1113</v>
      </c>
      <c r="AF363" s="79" t="b">
        <v>0</v>
      </c>
      <c r="AG363" s="79" t="s">
        <v>1129</v>
      </c>
      <c r="AH363" s="79"/>
      <c r="AI363" s="85" t="s">
        <v>1113</v>
      </c>
      <c r="AJ363" s="79" t="b">
        <v>0</v>
      </c>
      <c r="AK363" s="79">
        <v>4</v>
      </c>
      <c r="AL363" s="85" t="s">
        <v>1113</v>
      </c>
      <c r="AM363" s="79" t="s">
        <v>1136</v>
      </c>
      <c r="AN363" s="79" t="b">
        <v>0</v>
      </c>
      <c r="AO363" s="85" t="s">
        <v>1103</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251</v>
      </c>
      <c r="B364" s="64" t="s">
        <v>270</v>
      </c>
      <c r="C364" s="65" t="s">
        <v>2598</v>
      </c>
      <c r="D364" s="66">
        <v>3</v>
      </c>
      <c r="E364" s="67" t="s">
        <v>132</v>
      </c>
      <c r="F364" s="68">
        <v>35</v>
      </c>
      <c r="G364" s="65"/>
      <c r="H364" s="69"/>
      <c r="I364" s="70"/>
      <c r="J364" s="70"/>
      <c r="K364" s="34" t="s">
        <v>65</v>
      </c>
      <c r="L364" s="77">
        <v>364</v>
      </c>
      <c r="M364" s="77"/>
      <c r="N364" s="72"/>
      <c r="O364" s="79" t="s">
        <v>276</v>
      </c>
      <c r="P364" s="81">
        <v>43759.42628472222</v>
      </c>
      <c r="Q364" s="79" t="s">
        <v>466</v>
      </c>
      <c r="R364" s="79"/>
      <c r="S364" s="79"/>
      <c r="T364" s="79"/>
      <c r="U364" s="79"/>
      <c r="V364" s="82" t="s">
        <v>641</v>
      </c>
      <c r="W364" s="81">
        <v>43759.42628472222</v>
      </c>
      <c r="X364" s="82" t="s">
        <v>873</v>
      </c>
      <c r="Y364" s="79"/>
      <c r="Z364" s="79"/>
      <c r="AA364" s="85" t="s">
        <v>1105</v>
      </c>
      <c r="AB364" s="79"/>
      <c r="AC364" s="79" t="b">
        <v>0</v>
      </c>
      <c r="AD364" s="79">
        <v>0</v>
      </c>
      <c r="AE364" s="85" t="s">
        <v>1113</v>
      </c>
      <c r="AF364" s="79" t="b">
        <v>0</v>
      </c>
      <c r="AG364" s="79" t="s">
        <v>1129</v>
      </c>
      <c r="AH364" s="79"/>
      <c r="AI364" s="85" t="s">
        <v>1113</v>
      </c>
      <c r="AJ364" s="79" t="b">
        <v>0</v>
      </c>
      <c r="AK364" s="79">
        <v>4</v>
      </c>
      <c r="AL364" s="85" t="s">
        <v>1103</v>
      </c>
      <c r="AM364" s="79" t="s">
        <v>1139</v>
      </c>
      <c r="AN364" s="79" t="b">
        <v>0</v>
      </c>
      <c r="AO364" s="85" t="s">
        <v>1103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247</v>
      </c>
      <c r="B365" s="64" t="s">
        <v>275</v>
      </c>
      <c r="C365" s="65" t="s">
        <v>2598</v>
      </c>
      <c r="D365" s="66">
        <v>3</v>
      </c>
      <c r="E365" s="67" t="s">
        <v>132</v>
      </c>
      <c r="F365" s="68">
        <v>35</v>
      </c>
      <c r="G365" s="65"/>
      <c r="H365" s="69"/>
      <c r="I365" s="70"/>
      <c r="J365" s="70"/>
      <c r="K365" s="34" t="s">
        <v>65</v>
      </c>
      <c r="L365" s="77">
        <v>365</v>
      </c>
      <c r="M365" s="77"/>
      <c r="N365" s="72"/>
      <c r="O365" s="79" t="s">
        <v>276</v>
      </c>
      <c r="P365" s="81">
        <v>43759.05158564815</v>
      </c>
      <c r="Q365" s="79" t="s">
        <v>467</v>
      </c>
      <c r="R365" s="82" t="s">
        <v>499</v>
      </c>
      <c r="S365" s="79" t="s">
        <v>517</v>
      </c>
      <c r="T365" s="79" t="s">
        <v>578</v>
      </c>
      <c r="U365" s="79"/>
      <c r="V365" s="82" t="s">
        <v>637</v>
      </c>
      <c r="W365" s="81">
        <v>43759.05158564815</v>
      </c>
      <c r="X365" s="82" t="s">
        <v>871</v>
      </c>
      <c r="Y365" s="79"/>
      <c r="Z365" s="79"/>
      <c r="AA365" s="85" t="s">
        <v>1103</v>
      </c>
      <c r="AB365" s="79"/>
      <c r="AC365" s="79" t="b">
        <v>0</v>
      </c>
      <c r="AD365" s="79">
        <v>4</v>
      </c>
      <c r="AE365" s="85" t="s">
        <v>1113</v>
      </c>
      <c r="AF365" s="79" t="b">
        <v>0</v>
      </c>
      <c r="AG365" s="79" t="s">
        <v>1129</v>
      </c>
      <c r="AH365" s="79"/>
      <c r="AI365" s="85" t="s">
        <v>1113</v>
      </c>
      <c r="AJ365" s="79" t="b">
        <v>0</v>
      </c>
      <c r="AK365" s="79">
        <v>4</v>
      </c>
      <c r="AL365" s="85" t="s">
        <v>1113</v>
      </c>
      <c r="AM365" s="79" t="s">
        <v>1136</v>
      </c>
      <c r="AN365" s="79" t="b">
        <v>0</v>
      </c>
      <c r="AO365" s="85" t="s">
        <v>1103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251</v>
      </c>
      <c r="B366" s="64" t="s">
        <v>275</v>
      </c>
      <c r="C366" s="65" t="s">
        <v>2598</v>
      </c>
      <c r="D366" s="66">
        <v>3</v>
      </c>
      <c r="E366" s="67" t="s">
        <v>132</v>
      </c>
      <c r="F366" s="68">
        <v>35</v>
      </c>
      <c r="G366" s="65"/>
      <c r="H366" s="69"/>
      <c r="I366" s="70"/>
      <c r="J366" s="70"/>
      <c r="K366" s="34" t="s">
        <v>65</v>
      </c>
      <c r="L366" s="77">
        <v>366</v>
      </c>
      <c r="M366" s="77"/>
      <c r="N366" s="72"/>
      <c r="O366" s="79" t="s">
        <v>276</v>
      </c>
      <c r="P366" s="81">
        <v>43759.42628472222</v>
      </c>
      <c r="Q366" s="79" t="s">
        <v>466</v>
      </c>
      <c r="R366" s="79"/>
      <c r="S366" s="79"/>
      <c r="T366" s="79"/>
      <c r="U366" s="79"/>
      <c r="V366" s="82" t="s">
        <v>641</v>
      </c>
      <c r="W366" s="81">
        <v>43759.42628472222</v>
      </c>
      <c r="X366" s="82" t="s">
        <v>873</v>
      </c>
      <c r="Y366" s="79"/>
      <c r="Z366" s="79"/>
      <c r="AA366" s="85" t="s">
        <v>1105</v>
      </c>
      <c r="AB366" s="79"/>
      <c r="AC366" s="79" t="b">
        <v>0</v>
      </c>
      <c r="AD366" s="79">
        <v>0</v>
      </c>
      <c r="AE366" s="85" t="s">
        <v>1113</v>
      </c>
      <c r="AF366" s="79" t="b">
        <v>0</v>
      </c>
      <c r="AG366" s="79" t="s">
        <v>1129</v>
      </c>
      <c r="AH366" s="79"/>
      <c r="AI366" s="85" t="s">
        <v>1113</v>
      </c>
      <c r="AJ366" s="79" t="b">
        <v>0</v>
      </c>
      <c r="AK366" s="79">
        <v>4</v>
      </c>
      <c r="AL366" s="85" t="s">
        <v>1103</v>
      </c>
      <c r="AM366" s="79" t="s">
        <v>1139</v>
      </c>
      <c r="AN366" s="79" t="b">
        <v>0</v>
      </c>
      <c r="AO366" s="85" t="s">
        <v>1103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251</v>
      </c>
      <c r="B367" s="64" t="s">
        <v>247</v>
      </c>
      <c r="C367" s="65" t="s">
        <v>2598</v>
      </c>
      <c r="D367" s="66">
        <v>3</v>
      </c>
      <c r="E367" s="67" t="s">
        <v>132</v>
      </c>
      <c r="F367" s="68">
        <v>35</v>
      </c>
      <c r="G367" s="65"/>
      <c r="H367" s="69"/>
      <c r="I367" s="70"/>
      <c r="J367" s="70"/>
      <c r="K367" s="34" t="s">
        <v>65</v>
      </c>
      <c r="L367" s="77">
        <v>367</v>
      </c>
      <c r="M367" s="77"/>
      <c r="N367" s="72"/>
      <c r="O367" s="79" t="s">
        <v>276</v>
      </c>
      <c r="P367" s="81">
        <v>43759.42628472222</v>
      </c>
      <c r="Q367" s="79" t="s">
        <v>466</v>
      </c>
      <c r="R367" s="79"/>
      <c r="S367" s="79"/>
      <c r="T367" s="79"/>
      <c r="U367" s="79"/>
      <c r="V367" s="82" t="s">
        <v>641</v>
      </c>
      <c r="W367" s="81">
        <v>43759.42628472222</v>
      </c>
      <c r="X367" s="82" t="s">
        <v>873</v>
      </c>
      <c r="Y367" s="79"/>
      <c r="Z367" s="79"/>
      <c r="AA367" s="85" t="s">
        <v>1105</v>
      </c>
      <c r="AB367" s="79"/>
      <c r="AC367" s="79" t="b">
        <v>0</v>
      </c>
      <c r="AD367" s="79">
        <v>0</v>
      </c>
      <c r="AE367" s="85" t="s">
        <v>1113</v>
      </c>
      <c r="AF367" s="79" t="b">
        <v>0</v>
      </c>
      <c r="AG367" s="79" t="s">
        <v>1129</v>
      </c>
      <c r="AH367" s="79"/>
      <c r="AI367" s="85" t="s">
        <v>1113</v>
      </c>
      <c r="AJ367" s="79" t="b">
        <v>0</v>
      </c>
      <c r="AK367" s="79">
        <v>4</v>
      </c>
      <c r="AL367" s="85" t="s">
        <v>1103</v>
      </c>
      <c r="AM367" s="79" t="s">
        <v>1139</v>
      </c>
      <c r="AN367" s="79" t="b">
        <v>0</v>
      </c>
      <c r="AO367" s="85" t="s">
        <v>1103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23</v>
      </c>
      <c r="BK367" s="49">
        <v>100</v>
      </c>
      <c r="BL367"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7"/>
    <dataValidation allowBlank="1" showErrorMessage="1" sqref="N2:N3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7"/>
    <dataValidation allowBlank="1" showInputMessage="1" promptTitle="Edge Color" prompt="To select an optional edge color, right-click and select Select Color on the right-click menu." sqref="C3:C367"/>
    <dataValidation allowBlank="1" showInputMessage="1" promptTitle="Edge Width" prompt="Enter an optional edge width between 1 and 10." errorTitle="Invalid Edge Width" error="The optional edge width must be a whole number between 1 and 10." sqref="D3:D367"/>
    <dataValidation allowBlank="1" showInputMessage="1" promptTitle="Edge Opacity" prompt="Enter an optional edge opacity between 0 (transparent) and 100 (opaque)." errorTitle="Invalid Edge Opacity" error="The optional edge opacity must be a whole number between 0 and 10." sqref="F3:F3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7">
      <formula1>ValidEdgeVisibilities</formula1>
    </dataValidation>
    <dataValidation allowBlank="1" showInputMessage="1" showErrorMessage="1" promptTitle="Vertex 1 Name" prompt="Enter the name of the edge's first vertex." sqref="A3:A367"/>
    <dataValidation allowBlank="1" showInputMessage="1" showErrorMessage="1" promptTitle="Vertex 2 Name" prompt="Enter the name of the edge's second vertex." sqref="B3:B367"/>
    <dataValidation allowBlank="1" showInputMessage="1" showErrorMessage="1" promptTitle="Edge Label" prompt="Enter an optional edge label." errorTitle="Invalid Edge Visibility" error="You have entered an unrecognized edge visibility.  Try selecting from the drop-down list instead." sqref="H3:H3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7"/>
  </dataValidations>
  <hyperlinks>
    <hyperlink ref="R4" r:id="rId1" display="https://wakelet.com/wake/36d1dfe4-b885-4478-bf6f-5e0ff875c4c8"/>
    <hyperlink ref="R7" r:id="rId2" display="https://twitter.com/ESNchat/status/1183706489531187200"/>
    <hyperlink ref="R24" r:id="rId3" display="https://mailchi.mp/gapingvoid/maybe-too-mammoth"/>
    <hyperlink ref="R25" r:id="rId4" display="https://mailchi.mp/gapingvoid/maybe-too-mammoth"/>
    <hyperlink ref="R28" r:id="rId5" display="https://twitter.com/ESNchat/status/1183706489531187200"/>
    <hyperlink ref="R35" r:id="rId6" display="https://wakelet.com/wake/36d1dfe4-b885-4478-bf6f-5e0ff875c4c8"/>
    <hyperlink ref="R46" r:id="rId7" display="https://twitter.com/JenniferCreinin/status/1181320085736173569"/>
    <hyperlink ref="R59" r:id="rId8" display="https://wakelet.com/wake/b0d3683d-c7b6-4e6c-a3d0-70c02905ed6d"/>
    <hyperlink ref="R63" r:id="rId9" display="https://wakelet.com/wake/b0d3683d-c7b6-4e6c-a3d0-70c02905ed6d"/>
    <hyperlink ref="R81" r:id="rId10" display="https://wakelet.com/wake/b0d3683d-c7b6-4e6c-a3d0-70c02905ed6d"/>
    <hyperlink ref="R83" r:id="rId11" display="https://wakelet.com/wake/b0d3683d-c7b6-4e6c-a3d0-70c02905ed6d"/>
    <hyperlink ref="R84" r:id="rId12" display="https://wakelet.com/wake/b0d3683d-c7b6-4e6c-a3d0-70c02905ed6d"/>
    <hyperlink ref="R85" r:id="rId13" display="https://wakelet.com/wake/b0d3683d-c7b6-4e6c-a3d0-70c02905ed6d"/>
    <hyperlink ref="R86" r:id="rId14" display="https://wakelet.com/wake/b0d3683d-c7b6-4e6c-a3d0-70c02905ed6d"/>
    <hyperlink ref="R87" r:id="rId15" display="https://wakelet.com/wake/b0d3683d-c7b6-4e6c-a3d0-70c02905ed6d"/>
    <hyperlink ref="R88" r:id="rId16" display="https://wakelet.com/wake/b0d3683d-c7b6-4e6c-a3d0-70c02905ed6d"/>
    <hyperlink ref="R89" r:id="rId17" display="https://wakelet.com/wake/36d1dfe4-b885-4478-bf6f-5e0ff875c4c8"/>
    <hyperlink ref="R90" r:id="rId18" display="https://wakelet.com/wake/36d1dfe4-b885-4478-bf6f-5e0ff875c4c8"/>
    <hyperlink ref="R91" r:id="rId19" display="https://wakelet.com/wake/36d1dfe4-b885-4478-bf6f-5e0ff875c4c8"/>
    <hyperlink ref="R92" r:id="rId20" display="https://wakelet.com/wake/36d1dfe4-b885-4478-bf6f-5e0ff875c4c8"/>
    <hyperlink ref="R93" r:id="rId21" display="https://wakelet.com/wake/36d1dfe4-b885-4478-bf6f-5e0ff875c4c8"/>
    <hyperlink ref="R94" r:id="rId22" display="https://wakelet.com/wake/36d1dfe4-b885-4478-bf6f-5e0ff875c4c8"/>
    <hyperlink ref="R95" r:id="rId23" display="https://wakelet.com/wake/36d1dfe4-b885-4478-bf6f-5e0ff875c4c8"/>
    <hyperlink ref="R96" r:id="rId24" display="https://wakelet.com/wake/36d1dfe4-b885-4478-bf6f-5e0ff875c4c8"/>
    <hyperlink ref="R98" r:id="rId25" display="https://twitter.com/ESNchat/status/1183706489531187200"/>
    <hyperlink ref="R99" r:id="rId26" display="https://sloanreview.mit.edu/article/collaborate-smarter-not-harder/"/>
    <hyperlink ref="R106" r:id="rId27" display="https://wakelet.com/wake/b0d3683d-c7b6-4e6c-a3d0-70c02905ed6d"/>
    <hyperlink ref="R107" r:id="rId28" display="https://wakelet.com/wake/b0d3683d-c7b6-4e6c-a3d0-70c02905ed6d"/>
    <hyperlink ref="R108" r:id="rId29" display="https://wakelet.com/wake/36d1dfe4-b885-4478-bf6f-5e0ff875c4c8?utm_medium=social&amp;utm_source=linkedin.company&amp;utm_campaign=postfity&amp;utm_content=postfityd5d72"/>
    <hyperlink ref="R109" r:id="rId30" display="https://wakelet.com/wake/36d1dfe4-b885-4478-bf6f-5e0ff875c4c8?utm_medium=social&amp;utm_source=linkedin.company&amp;utm_campaign=postfity&amp;utm_content=postfityd5d72"/>
    <hyperlink ref="R114" r:id="rId31" display="https://twitter.com/Dennis_Pearce/status/1184898663753179137"/>
    <hyperlink ref="R120" r:id="rId32" display="https://photos.google.com/share/AF1QipMq-XMNYsPOlcyTc0xoOGUut_r1Ufuey5wXx0S5hafLNux3EwnVj_nIPquZXtw6kQ?key=WWxzdHJVMWhPY0lqMXNzRy1pc0IwX3RYSTZ6NTJR"/>
    <hyperlink ref="R123" r:id="rId33" display="https://wakelet.com/wake/7b32b2cf-b99e-41f8-bf37-3d6852f572f4"/>
    <hyperlink ref="R124" r:id="rId34" display="https://photos.google.com/share/AF1QipMq-XMNYsPOlcyTc0xoOGUut_r1Ufuey5wXx0S5hafLNux3EwnVj_nIPquZXtw6kQ?key=WWxzdHJVMWhPY0lqMXNzRy1pc0IwX3RYSTZ6NTJR"/>
    <hyperlink ref="R130" r:id="rId35" display="https://jeffrossblog.com/2015/09/28/want-an-esn-playbook-here-is-ours/"/>
    <hyperlink ref="R136" r:id="rId36" display="https://docs.microsoft.com/en-us/dynamics365/sales-enterprise/manage-playbook-templates"/>
    <hyperlink ref="R148" r:id="rId37" display="https://twitter.com/ESNchat/status/1181342035065765888"/>
    <hyperlink ref="R149" r:id="rId38" display="https://twitter.com/Nachrichten_muc/status/1181602667560353792?s=20"/>
    <hyperlink ref="R157" r:id="rId39" display="https://twitter.com/ESNchat/status/1182358634329587712"/>
    <hyperlink ref="R159" r:id="rId40" display="https://twitter.com/ESNchat/status/1182360899287502849"/>
    <hyperlink ref="R161" r:id="rId41" display="https://twitter.com/ESNchat/status/1182363164366778370"/>
    <hyperlink ref="R163" r:id="rId42" display="https://twitter.com/ESNchat/status/1182365429156597760"/>
    <hyperlink ref="R169" r:id="rId43" display="https://jeffrossblog.com/2015/09/28/want-an-esn-playbook-here-is-ours/"/>
    <hyperlink ref="R170" r:id="rId44" display="https://jeffrossblog.com/2015/09/28/want-an-esn-playbook-here-is-ours/"/>
    <hyperlink ref="R185" r:id="rId45" display="http://www.pewinternet.org/2014/02/20/mapping-twitter-topic-networks-from-polarized-crowds-to-community-clusters/"/>
    <hyperlink ref="R186" r:id="rId46" display="http://www.pewinternet.org/2014/02/20/mapping-twitter-topic-networks-from-polarized-crowds-to-community-clusters/"/>
    <hyperlink ref="R190" r:id="rId47" display="http://www.pewinternet.org/2014/02/20/mapping-twitter-topic-networks-from-polarized-crowds-to-community-clusters/"/>
    <hyperlink ref="R191" r:id="rId48" display="https://jeffrossblog.com/2015/09/28/want-an-esn-playbook-here-is-ours/"/>
    <hyperlink ref="R192" r:id="rId49" display="https://jeffrossblog.com/2015/09/28/want-an-esn-playbook-here-is-ours/"/>
    <hyperlink ref="R194" r:id="rId50" display="http://iconohash.com/ESNchat/2019-10-17"/>
    <hyperlink ref="R196" r:id="rId51" display="https://twitter.com/ESNchat/status/1182356369711783937"/>
    <hyperlink ref="R198" r:id="rId52" display="https://twitter.com/ESNchat/status/1182358634329587712"/>
    <hyperlink ref="R199" r:id="rId53" display="https://twitter.com/ESNchat/status/1182360899287502849"/>
    <hyperlink ref="R204" r:id="rId54" display="https://jeffrossblog.com/2015/09/28/want-an-esn-playbook-here-is-ours/"/>
    <hyperlink ref="R207" r:id="rId55" display="https://jeffrossblog.com/2015/09/28/want-an-esn-playbook-here-is-ours/"/>
    <hyperlink ref="R211" r:id="rId56" display="https://twitter.com/ESNchat/status/1182356369711783937"/>
    <hyperlink ref="R212" r:id="rId57" display="https://twitter.com/ESNchat/status/1182358634329587712"/>
    <hyperlink ref="R213" r:id="rId58" display="https://twitter.com/ESNchat/status/1182360899287502849"/>
    <hyperlink ref="R214" r:id="rId59" display="https://twitter.com/ESNchat/status/1182363164366778370"/>
    <hyperlink ref="R215" r:id="rId60" display="https://jeffrossblog.com/2015/09/28/want-an-esn-playbook-here-is-ours/"/>
    <hyperlink ref="R248" r:id="rId61" display="https://www.youtube.com/watch?v=oSs6DcA6dFI"/>
    <hyperlink ref="R251" r:id="rId62" display="https://twitter.com/slatts/status/1181606316860678144"/>
    <hyperlink ref="R259" r:id="rId63" display="https://twitter.com/slatts/status/1184898952346423296"/>
    <hyperlink ref="R283" r:id="rId64" display="https://www.linkedin.com/pulse/how-create-innovation-stew-dennis-pearce/"/>
    <hyperlink ref="R288" r:id="rId65" display="https://jeffrossblog.com/2015/09/28/want-an-esn-playbook-here-is-ours/"/>
    <hyperlink ref="R301" r:id="rId66" display="https://wakelet.com/wake/b0d3683d-c7b6-4e6c-a3d0-70c02905ed6d"/>
    <hyperlink ref="R321" r:id="rId67" display="https://wakelet.com/wake/36d1dfe4-b885-4478-bf6f-5e0ff875c4c8"/>
    <hyperlink ref="R340" r:id="rId68" display="https://www.eventbrite.co.uk/e/benchmarking-measurement-in-the-real-world-tickets-65416970921?aff=efbeventtix&amp;fbclid=IwAR0NPZeIMurtXY4SVZo3KOYcwfqK_qfY9zYHUzj3rFwlBYIwHdp5AwDEpk0"/>
    <hyperlink ref="R341" r:id="rId69" display="https://www.eventbrite.com.au/e/swoop-chat-chicago-2019-tickets-70227258621"/>
    <hyperlink ref="R343" r:id="rId70" display="https://www.eventbrite.com.au/e/swoop-chat-chicago-2019-tickets-70227258621"/>
    <hyperlink ref="R348" r:id="rId71" display="https://www.eventbrite.com.au/e/swoop-chat-chicago-2019-tickets-70227258621"/>
    <hyperlink ref="R349" r:id="rId72" display="https://www.eventbrite.com.au/e/swoop-chat-chicago-2019-tickets-70227258621"/>
    <hyperlink ref="R353" r:id="rId73" display="https://www.eventbrite.co.uk/e/benchmarking-measurement-in-the-real-world-tickets-65416970921?aff=efbeventtix&amp;fbclid=IwAR0NPZeIMurtXY4SVZo3KOYcwfqK_qfY9zYHUzj3rFwlBYIwHdp5AwDEpk0"/>
    <hyperlink ref="R357" r:id="rId74" display="https://www.eventbrite.co.uk/e/benchmarking-measurement-in-the-real-world-tickets-65416970921?aff=efbeventtix&amp;fbclid=IwAR0NPZeIMurtXY4SVZo3KOYcwfqK_qfY9zYHUzj3rFwlBYIwHdp5AwDEpk0"/>
    <hyperlink ref="R358" r:id="rId75" display="https://simply-communicate.com/nestle-connects-210000-employees-with-workplace-by-facebook/"/>
    <hyperlink ref="R363" r:id="rId76" display="https://simply-communicate.com/nestle-connects-210000-employees-with-workplace-by-facebook/"/>
    <hyperlink ref="R365" r:id="rId77" display="https://simply-communicate.com/nestle-connects-210000-employees-with-workplace-by-facebook/"/>
    <hyperlink ref="U113" r:id="rId78" display="https://pbs.twimg.com/media/EHF3s30X4AImFZH.jpg"/>
    <hyperlink ref="U136" r:id="rId79" display="https://pbs.twimg.com/media/EGiu6MPW4AEdG6a.jpg"/>
    <hyperlink ref="U156" r:id="rId80" display="https://pbs.twimg.com/media/EGiPk1IWoAAhERQ.jpg"/>
    <hyperlink ref="U174" r:id="rId81" display="https://pbs.twimg.com/media/EGiEm7UWwAMz_xO.png"/>
    <hyperlink ref="U175" r:id="rId82" display="https://pbs.twimg.com/media/EHF2b-SX4AMpDFf.png"/>
    <hyperlink ref="U194" r:id="rId83" display="https://pbs.twimg.com/media/EHLh8sMX0AIhttp.jpg"/>
    <hyperlink ref="U202" r:id="rId84" display="https://pbs.twimg.com/media/EGiEm7UWwAMz_xO.png"/>
    <hyperlink ref="U203" r:id="rId85" display="https://pbs.twimg.com/media/EHF2b-SX4AMpDFf.png"/>
    <hyperlink ref="U208" r:id="rId86" display="https://pbs.twimg.com/media/EGiEm7UWwAMz_xO.png"/>
    <hyperlink ref="U209" r:id="rId87" display="https://pbs.twimg.com/media/EHF2b-SX4AMpDFf.png"/>
    <hyperlink ref="U221" r:id="rId88" display="https://pbs.twimg.com/media/EHF1pieXkAQQHmp.jpg"/>
    <hyperlink ref="U222" r:id="rId89" display="https://pbs.twimg.com/tweet_video_thumb/EHGO-DnVUAAMCpn.jpg"/>
    <hyperlink ref="U223" r:id="rId90" display="https://pbs.twimg.com/media/EHF2L9dWoAIez8L.jpg"/>
    <hyperlink ref="U225" r:id="rId91" display="https://pbs.twimg.com/media/EHF24AdWkAIuaYp.jpg"/>
    <hyperlink ref="U227" r:id="rId92" display="https://pbs.twimg.com/media/EHF3E7uX0AAZ7v8.jpg"/>
    <hyperlink ref="U233" r:id="rId93" display="https://pbs.twimg.com/media/EHF3e6YX0AEqifu.jpg"/>
    <hyperlink ref="U237" r:id="rId94" display="https://pbs.twimg.com/media/EHF3s30X4AImFZH.jpg"/>
    <hyperlink ref="U241" r:id="rId95" display="https://pbs.twimg.com/media/EHF330AWoAAAlox.jpg"/>
    <hyperlink ref="U275" r:id="rId96" display="https://pbs.twimg.com/media/EGiEm7UWwAMz_xO.png"/>
    <hyperlink ref="U276" r:id="rId97" display="https://pbs.twimg.com/media/EHF2b-SX4AMpDFf.png"/>
    <hyperlink ref="U300" r:id="rId98" display="https://pbs.twimg.com/media/EGiCzEOWwAAOKLk.jpg"/>
    <hyperlink ref="U301" r:id="rId99" display="https://pbs.twimg.com/media/EGiDug0XoAMLzEy.jpg"/>
    <hyperlink ref="U303" r:id="rId100" display="https://pbs.twimg.com/media/EGiEOaEXYAAQxTJ.jpg"/>
    <hyperlink ref="U306" r:id="rId101" display="https://pbs.twimg.com/media/EGiPUdvWsAA3g00.jpg"/>
    <hyperlink ref="U308" r:id="rId102" display="https://pbs.twimg.com/media/EGiPk1IWoAAhERQ.jpg"/>
    <hyperlink ref="U310" r:id="rId103" display="https://pbs.twimg.com/media/EGiP7qqWoAA9TbN.jpg"/>
    <hyperlink ref="U312" r:id="rId104" display="https://pbs.twimg.com/media/EGiQNEpXkAA6kCT.jpg"/>
    <hyperlink ref="U314" r:id="rId105" display="https://pbs.twimg.com/media/EGiQmU0W4AEDHln.jpg"/>
    <hyperlink ref="U316" r:id="rId106" display="https://pbs.twimg.com/media/EGiRDxmWoAAVzFN.jpg"/>
    <hyperlink ref="U319" r:id="rId107" display="https://pbs.twimg.com/media/EG1eqK9UEAAeaXr.jpg"/>
    <hyperlink ref="U320" r:id="rId108" display="https://pbs.twimg.com/media/EHF1pieXkAQQHmp.jpg"/>
    <hyperlink ref="U322" r:id="rId109" display="https://pbs.twimg.com/media/EHF2L9dWoAIez8L.jpg"/>
    <hyperlink ref="U326" r:id="rId110" display="https://pbs.twimg.com/media/EHF24AdWkAIuaYp.jpg"/>
    <hyperlink ref="U328" r:id="rId111" display="https://pbs.twimg.com/media/EHF3E7uX0AAZ7v8.jpg"/>
    <hyperlink ref="U330" r:id="rId112" display="https://pbs.twimg.com/media/EHF3RAMXUAEDI8b.jpg"/>
    <hyperlink ref="U332" r:id="rId113" display="https://pbs.twimg.com/media/EHF3e6YX0AEqifu.jpg"/>
    <hyperlink ref="U334" r:id="rId114" display="https://pbs.twimg.com/media/EHF3s30X4AImFZH.jpg"/>
    <hyperlink ref="U336" r:id="rId115" display="https://pbs.twimg.com/media/EHF330AWoAAAlox.jpg"/>
    <hyperlink ref="U340" r:id="rId116" display="https://pbs.twimg.com/media/EG5sER6UEAE2PZL.jpg"/>
    <hyperlink ref="U353" r:id="rId117" display="https://pbs.twimg.com/media/EG5sER6UEAE2PZL.jpg"/>
    <hyperlink ref="U357" r:id="rId118" display="https://pbs.twimg.com/media/EG5sER6UEAE2PZL.jpg"/>
    <hyperlink ref="V3" r:id="rId119" display="http://pbs.twimg.com/profile_images/1134266047/E123_normal.jpg"/>
    <hyperlink ref="V4" r:id="rId120" display="http://pbs.twimg.com/profile_images/989588220345106432/LJSFf4dE_normal.jpg"/>
    <hyperlink ref="V5" r:id="rId121" display="http://pbs.twimg.com/profile_images/844273943469080576/5L5Czks-_normal.jpg"/>
    <hyperlink ref="V6" r:id="rId122" display="http://pbs.twimg.com/profile_images/1126469294387335168/JJ8JEC-t_normal.png"/>
    <hyperlink ref="V7" r:id="rId123" display="http://pbs.twimg.com/profile_images/672411689485144064/GkMlclmx_normal.jpg"/>
    <hyperlink ref="V8" r:id="rId124" display="http://pbs.twimg.com/profile_images/1899733959/L_D_Logo_2_normal.jpg"/>
    <hyperlink ref="V9" r:id="rId125" display="http://pbs.twimg.com/profile_images/1899733959/L_D_Logo_2_normal.jpg"/>
    <hyperlink ref="V10" r:id="rId126" display="http://pbs.twimg.com/profile_images/993157375241674753/53dz3TL3_normal.jpg"/>
    <hyperlink ref="V11" r:id="rId127" display="http://pbs.twimg.com/profile_images/993157375241674753/53dz3TL3_normal.jpg"/>
    <hyperlink ref="V12" r:id="rId128" display="http://pbs.twimg.com/profile_images/993157375241674753/53dz3TL3_normal.jpg"/>
    <hyperlink ref="V13" r:id="rId129" display="http://pbs.twimg.com/profile_images/993157375241674753/53dz3TL3_normal.jpg"/>
    <hyperlink ref="V14" r:id="rId130" display="http://pbs.twimg.com/profile_images/993157375241674753/53dz3TL3_normal.jpg"/>
    <hyperlink ref="V15" r:id="rId131" display="http://pbs.twimg.com/profile_images/993157375241674753/53dz3TL3_normal.jpg"/>
    <hyperlink ref="V16" r:id="rId132" display="http://pbs.twimg.com/profile_images/993157375241674753/53dz3TL3_normal.jpg"/>
    <hyperlink ref="V17" r:id="rId133" display="http://pbs.twimg.com/profile_images/993157375241674753/53dz3TL3_normal.jpg"/>
    <hyperlink ref="V18" r:id="rId134" display="http://pbs.twimg.com/profile_images/993157375241674753/53dz3TL3_normal.jpg"/>
    <hyperlink ref="V19" r:id="rId135" display="http://pbs.twimg.com/profile_images/993157375241674753/53dz3TL3_normal.jpg"/>
    <hyperlink ref="V20" r:id="rId136" display="http://pbs.twimg.com/profile_images/993157375241674753/53dz3TL3_normal.jpg"/>
    <hyperlink ref="V21" r:id="rId137" display="http://pbs.twimg.com/profile_images/993157375241674753/53dz3TL3_normal.jpg"/>
    <hyperlink ref="V22" r:id="rId138" display="http://pbs.twimg.com/profile_images/725086769121775617/x69C43cc_normal.jpg"/>
    <hyperlink ref="V23" r:id="rId139" display="http://pbs.twimg.com/profile_images/993157375241674753/53dz3TL3_normal.jpg"/>
    <hyperlink ref="V24" r:id="rId140" display="http://pbs.twimg.com/profile_images/993157375241674753/53dz3TL3_normal.jpg"/>
    <hyperlink ref="V25" r:id="rId141" display="http://pbs.twimg.com/profile_images/993157375241674753/53dz3TL3_normal.jpg"/>
    <hyperlink ref="V26" r:id="rId142" display="http://pbs.twimg.com/profile_images/993157375241674753/53dz3TL3_normal.jpg"/>
    <hyperlink ref="V27" r:id="rId143" display="http://pbs.twimg.com/profile_images/747870602342596608/ggm5-Vzx_normal.jpg"/>
    <hyperlink ref="V28" r:id="rId144" display="http://pbs.twimg.com/profile_images/1174811571681464320/I686qIHR_normal.jpg"/>
    <hyperlink ref="V29" r:id="rId145" display="http://pbs.twimg.com/profile_images/1176838971533463552/N6o5dzin_normal.jpg"/>
    <hyperlink ref="V30" r:id="rId146" display="http://pbs.twimg.com/profile_images/1176838971533463552/N6o5dzin_normal.jpg"/>
    <hyperlink ref="V31" r:id="rId147" display="http://pbs.twimg.com/profile_images/1176838971533463552/N6o5dzin_normal.jpg"/>
    <hyperlink ref="V32" r:id="rId148" display="http://pbs.twimg.com/profile_images/460410643179245569/O6G2kJGT_normal.jpeg"/>
    <hyperlink ref="V33" r:id="rId149" display="http://pbs.twimg.com/profile_images/1184397001716391937/ylWjAJCo_normal.jpg"/>
    <hyperlink ref="V34" r:id="rId150" display="http://pbs.twimg.com/profile_images/1182589235850858501/ADCsVomE_normal.jpg"/>
    <hyperlink ref="V35" r:id="rId151" display="http://pbs.twimg.com/profile_images/989588220345106432/LJSFf4dE_normal.jpg"/>
    <hyperlink ref="V36" r:id="rId152" display="http://pbs.twimg.com/profile_images/877670345657860097/Q4UFgzpn_normal.jpg"/>
    <hyperlink ref="V37" r:id="rId153" display="http://pbs.twimg.com/profile_images/877670345657860097/Q4UFgzpn_normal.jpg"/>
    <hyperlink ref="V38" r:id="rId154" display="http://pbs.twimg.com/profile_images/877670345657860097/Q4UFgzpn_normal.jpg"/>
    <hyperlink ref="V39" r:id="rId155" display="http://pbs.twimg.com/profile_images/877670345657860097/Q4UFgzpn_normal.jpg"/>
    <hyperlink ref="V40" r:id="rId156" display="http://pbs.twimg.com/profile_images/877670345657860097/Q4UFgzpn_normal.jpg"/>
    <hyperlink ref="V41" r:id="rId157" display="http://pbs.twimg.com/profile_images/877670345657860097/Q4UFgzpn_normal.jpg"/>
    <hyperlink ref="V42" r:id="rId158" display="http://pbs.twimg.com/profile_images/877670345657860097/Q4UFgzpn_normal.jpg"/>
    <hyperlink ref="V43" r:id="rId159" display="http://pbs.twimg.com/profile_images/877670345657860097/Q4UFgzpn_normal.jpg"/>
    <hyperlink ref="V44" r:id="rId160" display="http://pbs.twimg.com/profile_images/877670345657860097/Q4UFgzpn_normal.jpg"/>
    <hyperlink ref="V45" r:id="rId161" display="http://pbs.twimg.com/profile_images/877670345657860097/Q4UFgzpn_normal.jpg"/>
    <hyperlink ref="V46" r:id="rId162" display="http://pbs.twimg.com/profile_images/877670345657860097/Q4UFgzpn_normal.jpg"/>
    <hyperlink ref="V47" r:id="rId163" display="http://pbs.twimg.com/profile_images/877670345657860097/Q4UFgzpn_normal.jpg"/>
    <hyperlink ref="V48" r:id="rId164" display="http://pbs.twimg.com/profile_images/877670345657860097/Q4UFgzpn_normal.jpg"/>
    <hyperlink ref="V49" r:id="rId165" display="http://pbs.twimg.com/profile_images/877670345657860097/Q4UFgzpn_normal.jpg"/>
    <hyperlink ref="V50" r:id="rId166" display="http://pbs.twimg.com/profile_images/877670345657860097/Q4UFgzpn_normal.jpg"/>
    <hyperlink ref="V51" r:id="rId167" display="http://pbs.twimg.com/profile_images/877670345657860097/Q4UFgzpn_normal.jpg"/>
    <hyperlink ref="V52" r:id="rId168" display="http://pbs.twimg.com/profile_images/877670345657860097/Q4UFgzpn_normal.jpg"/>
    <hyperlink ref="V53" r:id="rId169" display="http://pbs.twimg.com/profile_images/877670345657860097/Q4UFgzpn_normal.jpg"/>
    <hyperlink ref="V54" r:id="rId170" display="http://pbs.twimg.com/profile_images/877670345657860097/Q4UFgzpn_normal.jpg"/>
    <hyperlink ref="V55" r:id="rId171" display="http://pbs.twimg.com/profile_images/877670345657860097/Q4UFgzpn_normal.jpg"/>
    <hyperlink ref="V56" r:id="rId172" display="http://pbs.twimg.com/profile_images/877670345657860097/Q4UFgzpn_normal.jpg"/>
    <hyperlink ref="V57" r:id="rId173" display="http://pbs.twimg.com/profile_images/877670345657860097/Q4UFgzpn_normal.jpg"/>
    <hyperlink ref="V58" r:id="rId174" display="http://pbs.twimg.com/profile_images/1180016483969228800/8lJr4sVp_normal.jpg"/>
    <hyperlink ref="V59" r:id="rId175" display="http://pbs.twimg.com/profile_images/989588220345106432/LJSFf4dE_normal.jpg"/>
    <hyperlink ref="V60" r:id="rId176" display="http://pbs.twimg.com/profile_images/492962854979395584/Hd8rp_en_normal.jpeg"/>
    <hyperlink ref="V61" r:id="rId177" display="http://pbs.twimg.com/profile_images/1045455833646039041/_0fE8_c5_normal.jpg"/>
    <hyperlink ref="V62" r:id="rId178" display="http://pbs.twimg.com/profile_images/1180016483969228800/8lJr4sVp_normal.jpg"/>
    <hyperlink ref="V63" r:id="rId179" display="http://pbs.twimg.com/profile_images/989588220345106432/LJSFf4dE_normal.jpg"/>
    <hyperlink ref="V64" r:id="rId180" display="http://pbs.twimg.com/profile_images/492962854979395584/Hd8rp_en_normal.jpeg"/>
    <hyperlink ref="V65" r:id="rId181" display="http://pbs.twimg.com/profile_images/492962854979395584/Hd8rp_en_normal.jpeg"/>
    <hyperlink ref="V66" r:id="rId182" display="http://pbs.twimg.com/profile_images/492962854979395584/Hd8rp_en_normal.jpeg"/>
    <hyperlink ref="V67" r:id="rId183" display="http://pbs.twimg.com/profile_images/492962854979395584/Hd8rp_en_normal.jpeg"/>
    <hyperlink ref="V68" r:id="rId184" display="http://pbs.twimg.com/profile_images/492962854979395584/Hd8rp_en_normal.jpeg"/>
    <hyperlink ref="V69" r:id="rId185" display="http://pbs.twimg.com/profile_images/492962854979395584/Hd8rp_en_normal.jpeg"/>
    <hyperlink ref="V70" r:id="rId186" display="http://pbs.twimg.com/profile_images/492962854979395584/Hd8rp_en_normal.jpeg"/>
    <hyperlink ref="V71" r:id="rId187" display="http://pbs.twimg.com/profile_images/492962854979395584/Hd8rp_en_normal.jpeg"/>
    <hyperlink ref="V72" r:id="rId188" display="http://pbs.twimg.com/profile_images/492962854979395584/Hd8rp_en_normal.jpeg"/>
    <hyperlink ref="V73" r:id="rId189" display="http://pbs.twimg.com/profile_images/1045455833646039041/_0fE8_c5_normal.jpg"/>
    <hyperlink ref="V74" r:id="rId190" display="http://pbs.twimg.com/profile_images/1180016483969228800/8lJr4sVp_normal.jpg"/>
    <hyperlink ref="V75" r:id="rId191" display="http://pbs.twimg.com/profile_images/1180016483969228800/8lJr4sVp_normal.jpg"/>
    <hyperlink ref="V76" r:id="rId192" display="http://pbs.twimg.com/profile_images/1180016483969228800/8lJr4sVp_normal.jpg"/>
    <hyperlink ref="V77" r:id="rId193" display="http://pbs.twimg.com/profile_images/1180016483969228800/8lJr4sVp_normal.jpg"/>
    <hyperlink ref="V78" r:id="rId194" display="http://pbs.twimg.com/profile_images/1180016483969228800/8lJr4sVp_normal.jpg"/>
    <hyperlink ref="V79" r:id="rId195" display="http://pbs.twimg.com/profile_images/1180016483969228800/8lJr4sVp_normal.jpg"/>
    <hyperlink ref="V80" r:id="rId196" display="http://pbs.twimg.com/profile_images/1180016483969228800/8lJr4sVp_normal.jpg"/>
    <hyperlink ref="V81" r:id="rId197" display="http://pbs.twimg.com/profile_images/989588220345106432/LJSFf4dE_normal.jpg"/>
    <hyperlink ref="V82" r:id="rId198" display="http://pbs.twimg.com/profile_images/1045455833646039041/_0fE8_c5_normal.jpg"/>
    <hyperlink ref="V83" r:id="rId199" display="http://pbs.twimg.com/profile_images/989588220345106432/LJSFf4dE_normal.jpg"/>
    <hyperlink ref="V84" r:id="rId200" display="http://pbs.twimg.com/profile_images/989588220345106432/LJSFf4dE_normal.jpg"/>
    <hyperlink ref="V85" r:id="rId201" display="http://pbs.twimg.com/profile_images/989588220345106432/LJSFf4dE_normal.jpg"/>
    <hyperlink ref="V86" r:id="rId202" display="http://pbs.twimg.com/profile_images/989588220345106432/LJSFf4dE_normal.jpg"/>
    <hyperlink ref="V87" r:id="rId203" display="http://pbs.twimg.com/profile_images/989588220345106432/LJSFf4dE_normal.jpg"/>
    <hyperlink ref="V88" r:id="rId204" display="http://pbs.twimg.com/profile_images/989588220345106432/LJSFf4dE_normal.jpg"/>
    <hyperlink ref="V89" r:id="rId205" display="http://pbs.twimg.com/profile_images/989588220345106432/LJSFf4dE_normal.jpg"/>
    <hyperlink ref="V90" r:id="rId206" display="http://pbs.twimg.com/profile_images/989588220345106432/LJSFf4dE_normal.jpg"/>
    <hyperlink ref="V91" r:id="rId207" display="http://pbs.twimg.com/profile_images/989588220345106432/LJSFf4dE_normal.jpg"/>
    <hyperlink ref="V92" r:id="rId208" display="http://pbs.twimg.com/profile_images/989588220345106432/LJSFf4dE_normal.jpg"/>
    <hyperlink ref="V93" r:id="rId209" display="http://pbs.twimg.com/profile_images/989588220345106432/LJSFf4dE_normal.jpg"/>
    <hyperlink ref="V94" r:id="rId210" display="http://pbs.twimg.com/profile_images/989588220345106432/LJSFf4dE_normal.jpg"/>
    <hyperlink ref="V95" r:id="rId211" display="http://pbs.twimg.com/profile_images/989588220345106432/LJSFf4dE_normal.jpg"/>
    <hyperlink ref="V96" r:id="rId212" display="http://pbs.twimg.com/profile_images/989588220345106432/LJSFf4dE_normal.jpg"/>
    <hyperlink ref="V97" r:id="rId213" display="http://pbs.twimg.com/profile_images/1045455833646039041/_0fE8_c5_normal.jpg"/>
    <hyperlink ref="V98" r:id="rId214" display="http://pbs.twimg.com/profile_images/1174811571681464320/I686qIHR_normal.jpg"/>
    <hyperlink ref="V99" r:id="rId215" display="http://pbs.twimg.com/profile_images/1045455833646039041/_0fE8_c5_normal.jpg"/>
    <hyperlink ref="V100" r:id="rId216" display="http://pbs.twimg.com/profile_images/1045455833646039041/_0fE8_c5_normal.jpg"/>
    <hyperlink ref="V101" r:id="rId217" display="http://pbs.twimg.com/profile_images/1045455833646039041/_0fE8_c5_normal.jpg"/>
    <hyperlink ref="V102" r:id="rId218" display="http://pbs.twimg.com/profile_images/1045455833646039041/_0fE8_c5_normal.jpg"/>
    <hyperlink ref="V103" r:id="rId219" display="http://pbs.twimg.com/profile_images/1045455833646039041/_0fE8_c5_normal.jpg"/>
    <hyperlink ref="V104" r:id="rId220" display="http://pbs.twimg.com/profile_images/1045455833646039041/_0fE8_c5_normal.jpg"/>
    <hyperlink ref="V105" r:id="rId221" display="http://pbs.twimg.com/profile_images/1045455833646039041/_0fE8_c5_normal.jpg"/>
    <hyperlink ref="V106" r:id="rId222" display="http://pbs.twimg.com/profile_images/808457701860601856/GkTiF9ek_normal.jpg"/>
    <hyperlink ref="V107" r:id="rId223" display="http://pbs.twimg.com/profile_images/808457701860601856/GkTiF9ek_normal.jpg"/>
    <hyperlink ref="V108" r:id="rId224" display="http://pbs.twimg.com/profile_images/808457701860601856/GkTiF9ek_normal.jpg"/>
    <hyperlink ref="V109" r:id="rId225" display="http://pbs.twimg.com/profile_images/808457701860601856/GkTiF9ek_normal.jpg"/>
    <hyperlink ref="V110" r:id="rId226" display="http://pbs.twimg.com/profile_images/993157375241674753/53dz3TL3_normal.jpg"/>
    <hyperlink ref="V111" r:id="rId227" display="http://pbs.twimg.com/profile_images/1174811571681464320/I686qIHR_normal.jpg"/>
    <hyperlink ref="V112" r:id="rId228" display="http://pbs.twimg.com/profile_images/137276315/Logo_Square_normal.jpg"/>
    <hyperlink ref="V113" r:id="rId229" display="https://pbs.twimg.com/media/EHF3s30X4AImFZH.jpg"/>
    <hyperlink ref="V114" r:id="rId230" display="http://pbs.twimg.com/profile_images/3644185273/c329f1118e127e55255dac20fead4a5b_normal.jpeg"/>
    <hyperlink ref="V115" r:id="rId231" display="http://pbs.twimg.com/profile_images/3644185273/c329f1118e127e55255dac20fead4a5b_normal.jpeg"/>
    <hyperlink ref="V116" r:id="rId232" display="http://pbs.twimg.com/profile_images/791740843723894784/AC8WRmoZ_normal.jpg"/>
    <hyperlink ref="V117" r:id="rId233" display="http://pbs.twimg.com/profile_images/1181206687111372801/oilZlnXk_normal.jpg"/>
    <hyperlink ref="V118" r:id="rId234" display="http://pbs.twimg.com/profile_images/1181206687111372801/oilZlnXk_normal.jpg"/>
    <hyperlink ref="V119" r:id="rId235" display="http://pbs.twimg.com/profile_images/1181206687111372801/oilZlnXk_normal.jpg"/>
    <hyperlink ref="V120" r:id="rId236" display="http://pbs.twimg.com/profile_images/993157375241674753/53dz3TL3_normal.jpg"/>
    <hyperlink ref="V121" r:id="rId237" display="http://pbs.twimg.com/profile_images/1174811571681464320/I686qIHR_normal.jpg"/>
    <hyperlink ref="V122" r:id="rId238" display="http://pbs.twimg.com/profile_images/1081338501507891200/HyPlnXDi_normal.jpg"/>
    <hyperlink ref="V123" r:id="rId239" display="http://pbs.twimg.com/profile_images/993157375241674753/53dz3TL3_normal.jpg"/>
    <hyperlink ref="V124" r:id="rId240" display="http://pbs.twimg.com/profile_images/993157375241674753/53dz3TL3_normal.jpg"/>
    <hyperlink ref="V125" r:id="rId241" display="http://pbs.twimg.com/profile_images/993157375241674753/53dz3TL3_normal.jpg"/>
    <hyperlink ref="V126" r:id="rId242" display="http://pbs.twimg.com/profile_images/993157375241674753/53dz3TL3_normal.jpg"/>
    <hyperlink ref="V127" r:id="rId243" display="http://pbs.twimg.com/profile_images/993157375241674753/53dz3TL3_normal.jpg"/>
    <hyperlink ref="V128" r:id="rId244" display="http://pbs.twimg.com/profile_images/993157375241674753/53dz3TL3_normal.jpg"/>
    <hyperlink ref="V129" r:id="rId245" display="http://pbs.twimg.com/profile_images/993157375241674753/53dz3TL3_normal.jpg"/>
    <hyperlink ref="V130" r:id="rId246" display="http://pbs.twimg.com/profile_images/993157375241674753/53dz3TL3_normal.jpg"/>
    <hyperlink ref="V131" r:id="rId247" display="http://pbs.twimg.com/profile_images/993157375241674753/53dz3TL3_normal.jpg"/>
    <hyperlink ref="V132" r:id="rId248" display="http://pbs.twimg.com/profile_images/993157375241674753/53dz3TL3_normal.jpg"/>
    <hyperlink ref="V133" r:id="rId249" display="http://pbs.twimg.com/profile_images/993157375241674753/53dz3TL3_normal.jpg"/>
    <hyperlink ref="V134" r:id="rId250" display="http://pbs.twimg.com/profile_images/993157375241674753/53dz3TL3_normal.jpg"/>
    <hyperlink ref="V135" r:id="rId251" display="http://pbs.twimg.com/profile_images/993157375241674753/53dz3TL3_normal.jpg"/>
    <hyperlink ref="V136" r:id="rId252" display="https://pbs.twimg.com/media/EGiu6MPW4AEdG6a.jpg"/>
    <hyperlink ref="V137" r:id="rId253" display="http://pbs.twimg.com/profile_images/993157375241674753/53dz3TL3_normal.jpg"/>
    <hyperlink ref="V138" r:id="rId254" display="http://pbs.twimg.com/profile_images/993157375241674753/53dz3TL3_normal.jpg"/>
    <hyperlink ref="V139" r:id="rId255" display="http://pbs.twimg.com/profile_images/993157375241674753/53dz3TL3_normal.jpg"/>
    <hyperlink ref="V140" r:id="rId256" display="http://pbs.twimg.com/profile_images/993157375241674753/53dz3TL3_normal.jpg"/>
    <hyperlink ref="V141" r:id="rId257" display="http://pbs.twimg.com/profile_images/1174811571681464320/I686qIHR_normal.jpg"/>
    <hyperlink ref="V142" r:id="rId258" display="http://pbs.twimg.com/profile_images/1174811571681464320/I686qIHR_normal.jpg"/>
    <hyperlink ref="V143" r:id="rId259" display="http://pbs.twimg.com/profile_images/1174811571681464320/I686qIHR_normal.jpg"/>
    <hyperlink ref="V144" r:id="rId260" display="http://pbs.twimg.com/profile_images/1081338501507891200/HyPlnXDi_normal.jpg"/>
    <hyperlink ref="V145" r:id="rId261" display="http://pbs.twimg.com/profile_images/821091469561917441/v2h9cL4a_normal.jpg"/>
    <hyperlink ref="V146" r:id="rId262" display="http://pbs.twimg.com/profile_images/821091469561917441/v2h9cL4a_normal.jpg"/>
    <hyperlink ref="V147" r:id="rId263" display="http://pbs.twimg.com/profile_images/1121065862520279041/0gGa0BuF_normal.jpg"/>
    <hyperlink ref="V148" r:id="rId264" display="http://pbs.twimg.com/profile_images/1174811571681464320/I686qIHR_normal.jpg"/>
    <hyperlink ref="V149" r:id="rId265" display="http://pbs.twimg.com/profile_images/1174811571681464320/I686qIHR_normal.jpg"/>
    <hyperlink ref="V150" r:id="rId266" display="http://pbs.twimg.com/profile_images/1174811571681464320/I686qIHR_normal.jpg"/>
    <hyperlink ref="V151" r:id="rId267" display="http://pbs.twimg.com/profile_images/1174811571681464320/I686qIHR_normal.jpg"/>
    <hyperlink ref="V152" r:id="rId268" display="http://pbs.twimg.com/profile_images/1174811571681464320/I686qIHR_normal.jpg"/>
    <hyperlink ref="V153" r:id="rId269" display="http://pbs.twimg.com/profile_images/1174811571681464320/I686qIHR_normal.jpg"/>
    <hyperlink ref="V154" r:id="rId270" display="http://pbs.twimg.com/profile_images/1174811571681464320/I686qIHR_normal.jpg"/>
    <hyperlink ref="V155" r:id="rId271" display="http://pbs.twimg.com/profile_images/1174811571681464320/I686qIHR_normal.jpg"/>
    <hyperlink ref="V156" r:id="rId272" display="https://pbs.twimg.com/media/EGiPk1IWoAAhERQ.jpg"/>
    <hyperlink ref="V157" r:id="rId273" display="http://pbs.twimg.com/profile_images/1174811571681464320/I686qIHR_normal.jpg"/>
    <hyperlink ref="V158" r:id="rId274" display="http://pbs.twimg.com/profile_images/1174811571681464320/I686qIHR_normal.jpg"/>
    <hyperlink ref="V159" r:id="rId275" display="http://pbs.twimg.com/profile_images/1174811571681464320/I686qIHR_normal.jpg"/>
    <hyperlink ref="V160" r:id="rId276" display="http://pbs.twimg.com/profile_images/1174811571681464320/I686qIHR_normal.jpg"/>
    <hyperlink ref="V161" r:id="rId277" display="http://pbs.twimg.com/profile_images/1174811571681464320/I686qIHR_normal.jpg"/>
    <hyperlink ref="V162" r:id="rId278" display="http://pbs.twimg.com/profile_images/1174811571681464320/I686qIHR_normal.jpg"/>
    <hyperlink ref="V163" r:id="rId279" display="http://pbs.twimg.com/profile_images/1174811571681464320/I686qIHR_normal.jpg"/>
    <hyperlink ref="V164" r:id="rId280" display="http://pbs.twimg.com/profile_images/1174811571681464320/I686qIHR_normal.jpg"/>
    <hyperlink ref="V165" r:id="rId281" display="http://pbs.twimg.com/profile_images/1174811571681464320/I686qIHR_normal.jpg"/>
    <hyperlink ref="V166" r:id="rId282" display="http://pbs.twimg.com/profile_images/1174811571681464320/I686qIHR_normal.jpg"/>
    <hyperlink ref="V167" r:id="rId283" display="http://pbs.twimg.com/profile_images/1174811571681464320/I686qIHR_normal.jpg"/>
    <hyperlink ref="V168" r:id="rId284" display="http://pbs.twimg.com/profile_images/1174811571681464320/I686qIHR_normal.jpg"/>
    <hyperlink ref="V169" r:id="rId285" display="http://pbs.twimg.com/profile_images/1174811571681464320/I686qIHR_normal.jpg"/>
    <hyperlink ref="V170" r:id="rId286" display="http://pbs.twimg.com/profile_images/1174811571681464320/I686qIHR_normal.jpg"/>
    <hyperlink ref="V171" r:id="rId287" display="http://pbs.twimg.com/profile_images/1174811571681464320/I686qIHR_normal.jpg"/>
    <hyperlink ref="V172" r:id="rId288" display="http://pbs.twimg.com/profile_images/1174811571681464320/I686qIHR_normal.jpg"/>
    <hyperlink ref="V173" r:id="rId289" display="http://pbs.twimg.com/profile_images/1174811571681464320/I686qIHR_normal.jpg"/>
    <hyperlink ref="V174" r:id="rId290" display="https://pbs.twimg.com/media/EGiEm7UWwAMz_xO.png"/>
    <hyperlink ref="V175" r:id="rId291" display="https://pbs.twimg.com/media/EHF2b-SX4AMpDFf.png"/>
    <hyperlink ref="V176" r:id="rId292" display="http://pbs.twimg.com/profile_images/1081338501507891200/HyPlnXDi_normal.jpg"/>
    <hyperlink ref="V177" r:id="rId293" display="http://pbs.twimg.com/profile_images/1081338501507891200/HyPlnXDi_normal.jpg"/>
    <hyperlink ref="V178" r:id="rId294" display="http://pbs.twimg.com/profile_images/821091469561917441/v2h9cL4a_normal.jpg"/>
    <hyperlink ref="V179" r:id="rId295" display="http://pbs.twimg.com/profile_images/821091469561917441/v2h9cL4a_normal.jpg"/>
    <hyperlink ref="V180" r:id="rId296" display="http://pbs.twimg.com/profile_images/821091469561917441/v2h9cL4a_normal.jpg"/>
    <hyperlink ref="V181" r:id="rId297" display="http://pbs.twimg.com/profile_images/821091469561917441/v2h9cL4a_normal.jpg"/>
    <hyperlink ref="V182" r:id="rId298" display="http://pbs.twimg.com/profile_images/1081338501507891200/HyPlnXDi_normal.jpg"/>
    <hyperlink ref="V183" r:id="rId299" display="http://pbs.twimg.com/profile_images/1081338501507891200/HyPlnXDi_normal.jpg"/>
    <hyperlink ref="V184" r:id="rId300" display="http://pbs.twimg.com/profile_images/1081338501507891200/HyPlnXDi_normal.jpg"/>
    <hyperlink ref="V185" r:id="rId301" display="http://pbs.twimg.com/profile_images/955579372961873920/kXWQh-RW_normal.jpg"/>
    <hyperlink ref="V186" r:id="rId302" display="http://pbs.twimg.com/profile_images/1184702192336490499/xiuYhert_normal.jpg"/>
    <hyperlink ref="V187" r:id="rId303" display="http://pbs.twimg.com/profile_images/955579372961873920/kXWQh-RW_normal.jpg"/>
    <hyperlink ref="V188" r:id="rId304" display="http://pbs.twimg.com/profile_images/955579372961873920/kXWQh-RW_normal.jpg"/>
    <hyperlink ref="V189" r:id="rId305" display="http://pbs.twimg.com/profile_images/955579372961873920/kXWQh-RW_normal.jpg"/>
    <hyperlink ref="V190" r:id="rId306" display="http://pbs.twimg.com/profile_images/1184702192336490499/xiuYhert_normal.jpg"/>
    <hyperlink ref="V191" r:id="rId307" display="http://pbs.twimg.com/profile_images/1082011274635030528/r7Jq-dlj_normal.jpg"/>
    <hyperlink ref="V192" r:id="rId308" display="http://pbs.twimg.com/profile_images/1082011274635030528/r7Jq-dlj_normal.jpg"/>
    <hyperlink ref="V193" r:id="rId309" display="http://pbs.twimg.com/profile_images/1082011274635030528/r7Jq-dlj_normal.jpg"/>
    <hyperlink ref="V194" r:id="rId310" display="https://pbs.twimg.com/media/EHLh8sMX0AIhttp.jpg"/>
    <hyperlink ref="V195" r:id="rId311" display="http://pbs.twimg.com/profile_images/1121065862520279041/0gGa0BuF_normal.jpg"/>
    <hyperlink ref="V196" r:id="rId312" display="http://pbs.twimg.com/profile_images/1121065862520279041/0gGa0BuF_normal.jpg"/>
    <hyperlink ref="V197" r:id="rId313" display="http://pbs.twimg.com/profile_images/1121065862520279041/0gGa0BuF_normal.jpg"/>
    <hyperlink ref="V198" r:id="rId314" display="http://pbs.twimg.com/profile_images/1121065862520279041/0gGa0BuF_normal.jpg"/>
    <hyperlink ref="V199" r:id="rId315" display="http://pbs.twimg.com/profile_images/1121065862520279041/0gGa0BuF_normal.jpg"/>
    <hyperlink ref="V200" r:id="rId316" display="http://pbs.twimg.com/profile_images/1121065862520279041/0gGa0BuF_normal.jpg"/>
    <hyperlink ref="V201" r:id="rId317" display="http://pbs.twimg.com/profile_images/1121065862520279041/0gGa0BuF_normal.jpg"/>
    <hyperlink ref="V202" r:id="rId318" display="https://pbs.twimg.com/media/EGiEm7UWwAMz_xO.png"/>
    <hyperlink ref="V203" r:id="rId319" display="https://pbs.twimg.com/media/EHF2b-SX4AMpDFf.png"/>
    <hyperlink ref="V204" r:id="rId320" display="http://pbs.twimg.com/profile_images/1081338501507891200/HyPlnXDi_normal.jpg"/>
    <hyperlink ref="V205" r:id="rId321" display="http://pbs.twimg.com/profile_images/1022958968841195520/R8ahjyV5_normal.jpg"/>
    <hyperlink ref="V206" r:id="rId322" display="http://pbs.twimg.com/profile_images/1022958968841195520/R8ahjyV5_normal.jpg"/>
    <hyperlink ref="V207" r:id="rId323" display="http://pbs.twimg.com/profile_images/1022958968841195520/R8ahjyV5_normal.jpg"/>
    <hyperlink ref="V208" r:id="rId324" display="https://pbs.twimg.com/media/EGiEm7UWwAMz_xO.png"/>
    <hyperlink ref="V209" r:id="rId325" display="https://pbs.twimg.com/media/EHF2b-SX4AMpDFf.png"/>
    <hyperlink ref="V210" r:id="rId326" display="http://pbs.twimg.com/profile_images/1081338501507891200/HyPlnXDi_normal.jpg"/>
    <hyperlink ref="V211" r:id="rId327" display="http://pbs.twimg.com/profile_images/1081338501507891200/HyPlnXDi_normal.jpg"/>
    <hyperlink ref="V212" r:id="rId328" display="http://pbs.twimg.com/profile_images/1081338501507891200/HyPlnXDi_normal.jpg"/>
    <hyperlink ref="V213" r:id="rId329" display="http://pbs.twimg.com/profile_images/1081338501507891200/HyPlnXDi_normal.jpg"/>
    <hyperlink ref="V214" r:id="rId330" display="http://pbs.twimg.com/profile_images/1081338501507891200/HyPlnXDi_normal.jpg"/>
    <hyperlink ref="V215" r:id="rId331" display="http://pbs.twimg.com/profile_images/1081338501507891200/HyPlnXDi_normal.jpg"/>
    <hyperlink ref="V216" r:id="rId332" display="http://pbs.twimg.com/profile_images/1081338501507891200/HyPlnXDi_normal.jpg"/>
    <hyperlink ref="V217" r:id="rId333" display="http://pbs.twimg.com/profile_images/1081338501507891200/HyPlnXDi_normal.jpg"/>
    <hyperlink ref="V218" r:id="rId334" display="http://pbs.twimg.com/profile_images/1081338501507891200/HyPlnXDi_normal.jpg"/>
    <hyperlink ref="V219" r:id="rId335" display="http://pbs.twimg.com/profile_images/1081338501507891200/HyPlnXDi_normal.jpg"/>
    <hyperlink ref="V220" r:id="rId336" display="http://pbs.twimg.com/profile_images/1022958968841195520/R8ahjyV5_normal.jpg"/>
    <hyperlink ref="V221" r:id="rId337" display="https://pbs.twimg.com/media/EHF1pieXkAQQHmp.jpg"/>
    <hyperlink ref="V222" r:id="rId338" display="https://pbs.twimg.com/tweet_video_thumb/EHGO-DnVUAAMCpn.jpg"/>
    <hyperlink ref="V223" r:id="rId339" display="https://pbs.twimg.com/media/EHF2L9dWoAIez8L.jpg"/>
    <hyperlink ref="V224" r:id="rId340" display="http://pbs.twimg.com/profile_images/1094388845263519745/_FHcG_-x_normal.jpg"/>
    <hyperlink ref="V225" r:id="rId341" display="https://pbs.twimg.com/media/EHF24AdWkAIuaYp.jpg"/>
    <hyperlink ref="V226" r:id="rId342" display="http://pbs.twimg.com/profile_images/1094388845263519745/_FHcG_-x_normal.jpg"/>
    <hyperlink ref="V227" r:id="rId343" display="https://pbs.twimg.com/media/EHF3E7uX0AAZ7v8.jpg"/>
    <hyperlink ref="V228" r:id="rId344" display="http://pbs.twimg.com/profile_images/1094388845263519745/_FHcG_-x_normal.jpg"/>
    <hyperlink ref="V229" r:id="rId345" display="http://pbs.twimg.com/profile_images/1094388845263519745/_FHcG_-x_normal.jpg"/>
    <hyperlink ref="V230" r:id="rId346" display="http://pbs.twimg.com/profile_images/1094388845263519745/_FHcG_-x_normal.jpg"/>
    <hyperlink ref="V231" r:id="rId347" display="http://pbs.twimg.com/profile_images/1094388845263519745/_FHcG_-x_normal.jpg"/>
    <hyperlink ref="V232" r:id="rId348" display="http://pbs.twimg.com/profile_images/1094388845263519745/_FHcG_-x_normal.jpg"/>
    <hyperlink ref="V233" r:id="rId349" display="https://pbs.twimg.com/media/EHF3e6YX0AEqifu.jpg"/>
    <hyperlink ref="V234" r:id="rId350" display="http://pbs.twimg.com/profile_images/1094388845263519745/_FHcG_-x_normal.jpg"/>
    <hyperlink ref="V235" r:id="rId351" display="http://pbs.twimg.com/profile_images/1094388845263519745/_FHcG_-x_normal.jpg"/>
    <hyperlink ref="V236" r:id="rId352" display="http://pbs.twimg.com/profile_images/1094388845263519745/_FHcG_-x_normal.jpg"/>
    <hyperlink ref="V237" r:id="rId353" display="https://pbs.twimg.com/media/EHF3s30X4AImFZH.jpg"/>
    <hyperlink ref="V238" r:id="rId354" display="http://pbs.twimg.com/profile_images/1094388845263519745/_FHcG_-x_normal.jpg"/>
    <hyperlink ref="V239" r:id="rId355" display="http://pbs.twimg.com/profile_images/1094388845263519745/_FHcG_-x_normal.jpg"/>
    <hyperlink ref="V240" r:id="rId356" display="http://pbs.twimg.com/profile_images/1094388845263519745/_FHcG_-x_normal.jpg"/>
    <hyperlink ref="V241" r:id="rId357" display="https://pbs.twimg.com/media/EHF330AWoAAAlox.jpg"/>
    <hyperlink ref="V242" r:id="rId358" display="http://pbs.twimg.com/profile_images/1094388845263519745/_FHcG_-x_normal.jpg"/>
    <hyperlink ref="V243" r:id="rId359" display="http://pbs.twimg.com/profile_images/1094388845263519745/_FHcG_-x_normal.jpg"/>
    <hyperlink ref="V244" r:id="rId360" display="http://pbs.twimg.com/profile_images/1181206687111372801/oilZlnXk_normal.jpg"/>
    <hyperlink ref="V245" r:id="rId361" display="http://pbs.twimg.com/profile_images/1181206687111372801/oilZlnXk_normal.jpg"/>
    <hyperlink ref="V246" r:id="rId362" display="http://pbs.twimg.com/profile_images/1181206687111372801/oilZlnXk_normal.jpg"/>
    <hyperlink ref="V247" r:id="rId363" display="http://pbs.twimg.com/profile_images/1022958968841195520/R8ahjyV5_normal.jpg"/>
    <hyperlink ref="V248" r:id="rId364" display="http://pbs.twimg.com/profile_images/791740843723894784/AC8WRmoZ_normal.jpg"/>
    <hyperlink ref="V249" r:id="rId365" display="http://pbs.twimg.com/profile_images/791740843723894784/AC8WRmoZ_normal.jpg"/>
    <hyperlink ref="V250" r:id="rId366" display="http://pbs.twimg.com/profile_images/1181206687111372801/oilZlnXk_normal.jpg"/>
    <hyperlink ref="V251" r:id="rId367" display="http://pbs.twimg.com/profile_images/1181206687111372801/oilZlnXk_normal.jpg"/>
    <hyperlink ref="V252" r:id="rId368" display="http://pbs.twimg.com/profile_images/1181206687111372801/oilZlnXk_normal.jpg"/>
    <hyperlink ref="V253" r:id="rId369" display="http://pbs.twimg.com/profile_images/1181206687111372801/oilZlnXk_normal.jpg"/>
    <hyperlink ref="V254" r:id="rId370" display="http://pbs.twimg.com/profile_images/1181206687111372801/oilZlnXk_normal.jpg"/>
    <hyperlink ref="V255" r:id="rId371" display="http://pbs.twimg.com/profile_images/1181206687111372801/oilZlnXk_normal.jpg"/>
    <hyperlink ref="V256" r:id="rId372" display="http://pbs.twimg.com/profile_images/1181206687111372801/oilZlnXk_normal.jpg"/>
    <hyperlink ref="V257" r:id="rId373" display="http://pbs.twimg.com/profile_images/1181206687111372801/oilZlnXk_normal.jpg"/>
    <hyperlink ref="V258" r:id="rId374" display="http://pbs.twimg.com/profile_images/1181206687111372801/oilZlnXk_normal.jpg"/>
    <hyperlink ref="V259" r:id="rId375" display="http://pbs.twimg.com/profile_images/1181206687111372801/oilZlnXk_normal.jpg"/>
    <hyperlink ref="V260" r:id="rId376" display="http://pbs.twimg.com/profile_images/1181206687111372801/oilZlnXk_normal.jpg"/>
    <hyperlink ref="V261" r:id="rId377" display="http://pbs.twimg.com/profile_images/1181206687111372801/oilZlnXk_normal.jpg"/>
    <hyperlink ref="V262" r:id="rId378" display="http://pbs.twimg.com/profile_images/1181206687111372801/oilZlnXk_normal.jpg"/>
    <hyperlink ref="V263" r:id="rId379" display="http://pbs.twimg.com/profile_images/1181206687111372801/oilZlnXk_normal.jpg"/>
    <hyperlink ref="V264" r:id="rId380" display="http://pbs.twimg.com/profile_images/1181206687111372801/oilZlnXk_normal.jpg"/>
    <hyperlink ref="V265" r:id="rId381" display="http://pbs.twimg.com/profile_images/1181206687111372801/oilZlnXk_normal.jpg"/>
    <hyperlink ref="V266" r:id="rId382" display="http://pbs.twimg.com/profile_images/1181206687111372801/oilZlnXk_normal.jpg"/>
    <hyperlink ref="V267" r:id="rId383" display="http://pbs.twimg.com/profile_images/1181206687111372801/oilZlnXk_normal.jpg"/>
    <hyperlink ref="V268" r:id="rId384" display="http://pbs.twimg.com/profile_images/1181206687111372801/oilZlnXk_normal.jpg"/>
    <hyperlink ref="V269" r:id="rId385" display="http://pbs.twimg.com/profile_images/1181206687111372801/oilZlnXk_normal.jpg"/>
    <hyperlink ref="V270" r:id="rId386" display="http://pbs.twimg.com/profile_images/1022958968841195520/R8ahjyV5_normal.jpg"/>
    <hyperlink ref="V271" r:id="rId387" display="http://pbs.twimg.com/profile_images/1022958968841195520/R8ahjyV5_normal.jpg"/>
    <hyperlink ref="V272" r:id="rId388" display="http://pbs.twimg.com/profile_images/1022958968841195520/R8ahjyV5_normal.jpg"/>
    <hyperlink ref="V273" r:id="rId389" display="http://pbs.twimg.com/profile_images/1022958968841195520/R8ahjyV5_normal.jpg"/>
    <hyperlink ref="V274" r:id="rId390" display="http://pbs.twimg.com/profile_images/1022958968841195520/R8ahjyV5_normal.jpg"/>
    <hyperlink ref="V275" r:id="rId391" display="https://pbs.twimg.com/media/EGiEm7UWwAMz_xO.png"/>
    <hyperlink ref="V276" r:id="rId392" display="https://pbs.twimg.com/media/EHF2b-SX4AMpDFf.png"/>
    <hyperlink ref="V277" r:id="rId393" display="http://pbs.twimg.com/profile_images/791740843723894784/AC8WRmoZ_normal.jpg"/>
    <hyperlink ref="V278" r:id="rId394" display="http://pbs.twimg.com/profile_images/791740843723894784/AC8WRmoZ_normal.jpg"/>
    <hyperlink ref="V279" r:id="rId395" display="http://pbs.twimg.com/profile_images/791740843723894784/AC8WRmoZ_normal.jpg"/>
    <hyperlink ref="V280" r:id="rId396" display="http://pbs.twimg.com/profile_images/791740843723894784/AC8WRmoZ_normal.jpg"/>
    <hyperlink ref="V281" r:id="rId397" display="http://pbs.twimg.com/profile_images/791740843723894784/AC8WRmoZ_normal.jpg"/>
    <hyperlink ref="V282" r:id="rId398" display="http://pbs.twimg.com/profile_images/791740843723894784/AC8WRmoZ_normal.jpg"/>
    <hyperlink ref="V283" r:id="rId399" display="http://pbs.twimg.com/profile_images/791740843723894784/AC8WRmoZ_normal.jpg"/>
    <hyperlink ref="V284" r:id="rId400" display="http://pbs.twimg.com/profile_images/791740843723894784/AC8WRmoZ_normal.jpg"/>
    <hyperlink ref="V285" r:id="rId401" display="http://pbs.twimg.com/profile_images/791740843723894784/AC8WRmoZ_normal.jpg"/>
    <hyperlink ref="V286" r:id="rId402" display="http://pbs.twimg.com/profile_images/1022958968841195520/R8ahjyV5_normal.jpg"/>
    <hyperlink ref="V287" r:id="rId403" display="http://pbs.twimg.com/profile_images/1022958968841195520/R8ahjyV5_normal.jpg"/>
    <hyperlink ref="V288" r:id="rId404" display="http://pbs.twimg.com/profile_images/1022958968841195520/R8ahjyV5_normal.jpg"/>
    <hyperlink ref="V289" r:id="rId405" display="http://pbs.twimg.com/profile_images/1022958968841195520/R8ahjyV5_normal.jpg"/>
    <hyperlink ref="V290" r:id="rId406" display="http://pbs.twimg.com/profile_images/1022958968841195520/R8ahjyV5_normal.jpg"/>
    <hyperlink ref="V291" r:id="rId407" display="http://pbs.twimg.com/profile_images/1022958968841195520/R8ahjyV5_normal.jpg"/>
    <hyperlink ref="V292" r:id="rId408" display="http://pbs.twimg.com/profile_images/1022958968841195520/R8ahjyV5_normal.jpg"/>
    <hyperlink ref="V293" r:id="rId409" display="http://pbs.twimg.com/profile_images/1022958968841195520/R8ahjyV5_normal.jpg"/>
    <hyperlink ref="V294" r:id="rId410" display="http://pbs.twimg.com/profile_images/1022958968841195520/R8ahjyV5_normal.jpg"/>
    <hyperlink ref="V295" r:id="rId411" display="http://pbs.twimg.com/profile_images/1022958968841195520/R8ahjyV5_normal.jpg"/>
    <hyperlink ref="V296" r:id="rId412" display="http://pbs.twimg.com/profile_images/1022958968841195520/R8ahjyV5_normal.jpg"/>
    <hyperlink ref="V297" r:id="rId413" display="http://pbs.twimg.com/profile_images/1022958968841195520/R8ahjyV5_normal.jpg"/>
    <hyperlink ref="V298" r:id="rId414" display="http://pbs.twimg.com/profile_images/1022958968841195520/R8ahjyV5_normal.jpg"/>
    <hyperlink ref="V299" r:id="rId415" display="http://pbs.twimg.com/profile_images/1175497411239845888/YnIUidd8_normal.jpg"/>
    <hyperlink ref="V300" r:id="rId416" display="https://pbs.twimg.com/media/EGiCzEOWwAAOKLk.jpg"/>
    <hyperlink ref="V301" r:id="rId417" display="https://pbs.twimg.com/media/EGiDug0XoAMLzEy.jpg"/>
    <hyperlink ref="V302" r:id="rId418" display="http://pbs.twimg.com/profile_images/648941293436059648/uQRNsx3e_normal.png"/>
    <hyperlink ref="V303" r:id="rId419" display="https://pbs.twimg.com/media/EGiEOaEXYAAQxTJ.jpg"/>
    <hyperlink ref="V304" r:id="rId420" display="http://pbs.twimg.com/profile_images/648941293436059648/uQRNsx3e_normal.png"/>
    <hyperlink ref="V305" r:id="rId421" display="http://pbs.twimg.com/profile_images/648941293436059648/uQRNsx3e_normal.png"/>
    <hyperlink ref="V306" r:id="rId422" display="https://pbs.twimg.com/media/EGiPUdvWsAA3g00.jpg"/>
    <hyperlink ref="V307" r:id="rId423" display="http://pbs.twimg.com/profile_images/648941293436059648/uQRNsx3e_normal.png"/>
    <hyperlink ref="V308" r:id="rId424" display="https://pbs.twimg.com/media/EGiPk1IWoAAhERQ.jpg"/>
    <hyperlink ref="V309" r:id="rId425" display="http://pbs.twimg.com/profile_images/648941293436059648/uQRNsx3e_normal.png"/>
    <hyperlink ref="V310" r:id="rId426" display="https://pbs.twimg.com/media/EGiP7qqWoAA9TbN.jpg"/>
    <hyperlink ref="V311" r:id="rId427" display="http://pbs.twimg.com/profile_images/648941293436059648/uQRNsx3e_normal.png"/>
    <hyperlink ref="V312" r:id="rId428" display="https://pbs.twimg.com/media/EGiQNEpXkAA6kCT.jpg"/>
    <hyperlink ref="V313" r:id="rId429" display="http://pbs.twimg.com/profile_images/648941293436059648/uQRNsx3e_normal.png"/>
    <hyperlink ref="V314" r:id="rId430" display="https://pbs.twimg.com/media/EGiQmU0W4AEDHln.jpg"/>
    <hyperlink ref="V315" r:id="rId431" display="http://pbs.twimg.com/profile_images/648941293436059648/uQRNsx3e_normal.png"/>
    <hyperlink ref="V316" r:id="rId432" display="https://pbs.twimg.com/media/EGiRDxmWoAAVzFN.jpg"/>
    <hyperlink ref="V317" r:id="rId433" display="http://pbs.twimg.com/profile_images/648941293436059648/uQRNsx3e_normal.png"/>
    <hyperlink ref="V318" r:id="rId434" display="http://pbs.twimg.com/profile_images/648941293436059648/uQRNsx3e_normal.png"/>
    <hyperlink ref="V319" r:id="rId435" display="https://pbs.twimg.com/media/EG1eqK9UEAAeaXr.jpg"/>
    <hyperlink ref="V320" r:id="rId436" display="https://pbs.twimg.com/media/EHF1pieXkAQQHmp.jpg"/>
    <hyperlink ref="V321" r:id="rId437" display="http://pbs.twimg.com/profile_images/648941293436059648/uQRNsx3e_normal.png"/>
    <hyperlink ref="V322" r:id="rId438" display="https://pbs.twimg.com/media/EHF2L9dWoAIez8L.jpg"/>
    <hyperlink ref="V323" r:id="rId439" display="http://pbs.twimg.com/profile_images/648941293436059648/uQRNsx3e_normal.png"/>
    <hyperlink ref="V324" r:id="rId440" display="http://pbs.twimg.com/profile_images/648941293436059648/uQRNsx3e_normal.png"/>
    <hyperlink ref="V325" r:id="rId441" display="http://pbs.twimg.com/profile_images/648941293436059648/uQRNsx3e_normal.png"/>
    <hyperlink ref="V326" r:id="rId442" display="https://pbs.twimg.com/media/EHF24AdWkAIuaYp.jpg"/>
    <hyperlink ref="V327" r:id="rId443" display="http://pbs.twimg.com/profile_images/648941293436059648/uQRNsx3e_normal.png"/>
    <hyperlink ref="V328" r:id="rId444" display="https://pbs.twimg.com/media/EHF3E7uX0AAZ7v8.jpg"/>
    <hyperlink ref="V329" r:id="rId445" display="http://pbs.twimg.com/profile_images/648941293436059648/uQRNsx3e_normal.png"/>
    <hyperlink ref="V330" r:id="rId446" display="https://pbs.twimg.com/media/EHF3RAMXUAEDI8b.jpg"/>
    <hyperlink ref="V331" r:id="rId447" display="http://pbs.twimg.com/profile_images/648941293436059648/uQRNsx3e_normal.png"/>
    <hyperlink ref="V332" r:id="rId448" display="https://pbs.twimg.com/media/EHF3e6YX0AEqifu.jpg"/>
    <hyperlink ref="V333" r:id="rId449" display="http://pbs.twimg.com/profile_images/648941293436059648/uQRNsx3e_normal.png"/>
    <hyperlink ref="V334" r:id="rId450" display="https://pbs.twimg.com/media/EHF3s30X4AImFZH.jpg"/>
    <hyperlink ref="V335" r:id="rId451" display="http://pbs.twimg.com/profile_images/648941293436059648/uQRNsx3e_normal.png"/>
    <hyperlink ref="V336" r:id="rId452" display="https://pbs.twimg.com/media/EHF330AWoAAAlox.jpg"/>
    <hyperlink ref="V337" r:id="rId453" display="http://pbs.twimg.com/profile_images/648941293436059648/uQRNsx3e_normal.png"/>
    <hyperlink ref="V338" r:id="rId454" display="http://pbs.twimg.com/profile_images/648941293436059648/uQRNsx3e_normal.png"/>
    <hyperlink ref="V339" r:id="rId455" display="http://pbs.twimg.com/profile_images/932948713236041728/ypz-uuu-_normal.jpg"/>
    <hyperlink ref="V340" r:id="rId456" display="https://pbs.twimg.com/media/EG5sER6UEAE2PZL.jpg"/>
    <hyperlink ref="V341" r:id="rId457" display="http://pbs.twimg.com/profile_images/1175497411239845888/YnIUidd8_normal.jpg"/>
    <hyperlink ref="V342" r:id="rId458" display="http://pbs.twimg.com/profile_images/925907541522911237/XTsze1Br_normal.jpg"/>
    <hyperlink ref="V343" r:id="rId459" display="http://pbs.twimg.com/profile_images/1175497411239845888/YnIUidd8_normal.jpg"/>
    <hyperlink ref="V344" r:id="rId460" display="http://pbs.twimg.com/profile_images/925907541522911237/XTsze1Br_normal.jpg"/>
    <hyperlink ref="V345" r:id="rId461" display="http://pbs.twimg.com/profile_images/466500761359503360/tz9q3b2J_normal.jpeg"/>
    <hyperlink ref="V346" r:id="rId462" display="http://pbs.twimg.com/profile_images/466500761359503360/tz9q3b2J_normal.jpeg"/>
    <hyperlink ref="V347" r:id="rId463" display="http://pbs.twimg.com/profile_images/466500761359503360/tz9q3b2J_normal.jpeg"/>
    <hyperlink ref="V348" r:id="rId464" display="http://pbs.twimg.com/profile_images/1175497411239845888/YnIUidd8_normal.jpg"/>
    <hyperlink ref="V349" r:id="rId465" display="http://pbs.twimg.com/profile_images/1175497411239845888/YnIUidd8_normal.jpg"/>
    <hyperlink ref="V350" r:id="rId466" display="http://pbs.twimg.com/profile_images/925907541522911237/XTsze1Br_normal.jpg"/>
    <hyperlink ref="V351" r:id="rId467" display="http://pbs.twimg.com/profile_images/925907541522911237/XTsze1Br_normal.jpg"/>
    <hyperlink ref="V352" r:id="rId468" display="http://pbs.twimg.com/profile_images/1043406771107385345/6eOi0CAb_normal.jpg"/>
    <hyperlink ref="V353" r:id="rId469" display="https://pbs.twimg.com/media/EG5sER6UEAE2PZL.jpg"/>
    <hyperlink ref="V354" r:id="rId470" display="http://pbs.twimg.com/profile_images/1043406771107385345/6eOi0CAb_normal.jpg"/>
    <hyperlink ref="V355" r:id="rId471" display="http://pbs.twimg.com/profile_images/1043406771107385345/6eOi0CAb_normal.jpg"/>
    <hyperlink ref="V356" r:id="rId472" display="http://pbs.twimg.com/profile_images/1043406771107385345/6eOi0CAb_normal.jpg"/>
    <hyperlink ref="V357" r:id="rId473" display="https://pbs.twimg.com/media/EG5sER6UEAE2PZL.jpg"/>
    <hyperlink ref="V358" r:id="rId474" display="http://pbs.twimg.com/profile_images/925907541522911237/XTsze1Br_normal.jpg"/>
    <hyperlink ref="V359" r:id="rId475" display="http://pbs.twimg.com/profile_images/972062363976458240/QDoIUGlf_normal.jpg"/>
    <hyperlink ref="V360" r:id="rId476" display="http://pbs.twimg.com/profile_images/972062363976458240/QDoIUGlf_normal.jpg"/>
    <hyperlink ref="V361" r:id="rId477" display="http://pbs.twimg.com/profile_images/972062363976458240/QDoIUGlf_normal.jpg"/>
    <hyperlink ref="V362" r:id="rId478" display="http://pbs.twimg.com/profile_images/925907541522911237/XTsze1Br_normal.jpg"/>
    <hyperlink ref="V363" r:id="rId479" display="http://pbs.twimg.com/profile_images/925907541522911237/XTsze1Br_normal.jpg"/>
    <hyperlink ref="V364" r:id="rId480" display="http://pbs.twimg.com/profile_images/3119861225/5ad23eba8b7647403ee993ea81abc67e_normal.jpeg"/>
    <hyperlink ref="V365" r:id="rId481" display="http://pbs.twimg.com/profile_images/925907541522911237/XTsze1Br_normal.jpg"/>
    <hyperlink ref="V366" r:id="rId482" display="http://pbs.twimg.com/profile_images/3119861225/5ad23eba8b7647403ee993ea81abc67e_normal.jpeg"/>
    <hyperlink ref="V367" r:id="rId483" display="http://pbs.twimg.com/profile_images/3119861225/5ad23eba8b7647403ee993ea81abc67e_normal.jpeg"/>
    <hyperlink ref="X3" r:id="rId484" display="https://twitter.com/#!/muhawia/status/1182538469102501888"/>
    <hyperlink ref="X4" r:id="rId485" display="https://twitter.com/#!/jennifercreinin/status/1182707804164935680"/>
    <hyperlink ref="X5" r:id="rId486" display="https://twitter.com/#!/sharonlinapearc/status/1183778041249632257"/>
    <hyperlink ref="X6" r:id="rId487" display="https://twitter.com/#!/stefboettcher/status/1184179328353013762"/>
    <hyperlink ref="X7" r:id="rId488" display="https://twitter.com/#!/jhonig1/status/1184216201221885954"/>
    <hyperlink ref="X8" r:id="rId489" display="https://twitter.com/#!/lndconnect/status/1182559989749223424"/>
    <hyperlink ref="X9" r:id="rId490" display="https://twitter.com/#!/lndconnect/status/1182559989749223424"/>
    <hyperlink ref="X10" r:id="rId491" display="https://twitter.com/#!/srjf/status/1182559775210508293"/>
    <hyperlink ref="X11" r:id="rId492" display="https://twitter.com/#!/srjf/status/1182559775210508293"/>
    <hyperlink ref="X12" r:id="rId493" display="https://twitter.com/#!/srjf/status/1183006804864851968"/>
    <hyperlink ref="X13" r:id="rId494" display="https://twitter.com/#!/srjf/status/1183006804864851968"/>
    <hyperlink ref="X14" r:id="rId495" display="https://twitter.com/#!/srjf/status/1183006804864851968"/>
    <hyperlink ref="X15" r:id="rId496" display="https://twitter.com/#!/srjf/status/1183006804864851968"/>
    <hyperlink ref="X16" r:id="rId497" display="https://twitter.com/#!/srjf/status/1183006804864851968"/>
    <hyperlink ref="X17" r:id="rId498" display="https://twitter.com/#!/srjf/status/1183006804864851968"/>
    <hyperlink ref="X18" r:id="rId499" display="https://twitter.com/#!/srjf/status/1183006804864851968"/>
    <hyperlink ref="X19" r:id="rId500" display="https://twitter.com/#!/srjf/status/1183006804864851968"/>
    <hyperlink ref="X20" r:id="rId501" display="https://twitter.com/#!/srjf/status/1183006804864851968"/>
    <hyperlink ref="X21" r:id="rId502" display="https://twitter.com/#!/srjf/status/1183006804864851968"/>
    <hyperlink ref="X22" r:id="rId503" display="https://twitter.com/#!/danieldekay/status/1183996534154768384"/>
    <hyperlink ref="X23" r:id="rId504" display="https://twitter.com/#!/srjf/status/1183006804864851968"/>
    <hyperlink ref="X24" r:id="rId505" display="https://twitter.com/#!/srjf/status/1184019896478453761"/>
    <hyperlink ref="X25" r:id="rId506" display="https://twitter.com/#!/srjf/status/1184136474662522880"/>
    <hyperlink ref="X26" r:id="rId507" display="https://twitter.com/#!/srjf/status/1184494394591895552"/>
    <hyperlink ref="X27" r:id="rId508" display="https://twitter.com/#!/valuesday/status/1184500048958296064"/>
    <hyperlink ref="X28" r:id="rId509" display="https://twitter.com/#!/rainerbartl/status/1184543637105008642"/>
    <hyperlink ref="X29" r:id="rId510" display="https://twitter.com/#!/kolseb/status/1184545245700247552"/>
    <hyperlink ref="X30" r:id="rId511" display="https://twitter.com/#!/kolseb/status/1184545245700247552"/>
    <hyperlink ref="X31" r:id="rId512" display="https://twitter.com/#!/kolseb/status/1184545245700247552"/>
    <hyperlink ref="X32" r:id="rId513" display="https://twitter.com/#!/joellegirton/status/1184551205772480512"/>
    <hyperlink ref="X33" r:id="rId514" display="https://twitter.com/#!/ferdina86443258/status/1184844510423126016"/>
    <hyperlink ref="X34" r:id="rId515" display="https://twitter.com/#!/balanceroman/status/1184844769282920454"/>
    <hyperlink ref="X35" r:id="rId516" display="https://twitter.com/#!/jennifercreinin/status/1182707947111178241"/>
    <hyperlink ref="X36" r:id="rId517" display="https://twitter.com/#!/talentedlearn/status/1181540003102388229"/>
    <hyperlink ref="X37" r:id="rId518" display="https://twitter.com/#!/talentedlearn/status/1181540003102388229"/>
    <hyperlink ref="X38" r:id="rId519" display="https://twitter.com/#!/talentedlearn/status/1181540003102388229"/>
    <hyperlink ref="X39" r:id="rId520" display="https://twitter.com/#!/talentedlearn/status/1181540003102388229"/>
    <hyperlink ref="X40" r:id="rId521" display="https://twitter.com/#!/talentedlearn/status/1181540003102388229"/>
    <hyperlink ref="X41" r:id="rId522" display="https://twitter.com/#!/talentedlearn/status/1181540003102388229"/>
    <hyperlink ref="X42" r:id="rId523" display="https://twitter.com/#!/talentedlearn/status/1181540003102388229"/>
    <hyperlink ref="X43" r:id="rId524" display="https://twitter.com/#!/talentedlearn/status/1181540003102388229"/>
    <hyperlink ref="X44" r:id="rId525" display="https://twitter.com/#!/talentedlearn/status/1181540003102388229"/>
    <hyperlink ref="X45" r:id="rId526" display="https://twitter.com/#!/talentedlearn/status/1181540003102388229"/>
    <hyperlink ref="X46" r:id="rId527" display="https://twitter.com/#!/talentedlearn/status/1181945633436884992"/>
    <hyperlink ref="X47" r:id="rId528" display="https://twitter.com/#!/talentedlearn/status/1182743380553424896"/>
    <hyperlink ref="X48" r:id="rId529" display="https://twitter.com/#!/talentedlearn/status/1182743380553424896"/>
    <hyperlink ref="X49" r:id="rId530" display="https://twitter.com/#!/talentedlearn/status/1182743380553424896"/>
    <hyperlink ref="X50" r:id="rId531" display="https://twitter.com/#!/talentedlearn/status/1182743380553424896"/>
    <hyperlink ref="X51" r:id="rId532" display="https://twitter.com/#!/talentedlearn/status/1182743380553424896"/>
    <hyperlink ref="X52" r:id="rId533" display="https://twitter.com/#!/talentedlearn/status/1182743380553424896"/>
    <hyperlink ref="X53" r:id="rId534" display="https://twitter.com/#!/talentedlearn/status/1182743380553424896"/>
    <hyperlink ref="X54" r:id="rId535" display="https://twitter.com/#!/talentedlearn/status/1182743380553424896"/>
    <hyperlink ref="X55" r:id="rId536" display="https://twitter.com/#!/talentedlearn/status/1182743380553424896"/>
    <hyperlink ref="X56" r:id="rId537" display="https://twitter.com/#!/talentedlearn/status/1183853391547469825"/>
    <hyperlink ref="X57" r:id="rId538" display="https://twitter.com/#!/talentedlearn/status/1184847339460022272"/>
    <hyperlink ref="X58" r:id="rId539" display="https://twitter.com/#!/andikopp2/status/1181432435814338560"/>
    <hyperlink ref="X59" r:id="rId540" display="https://twitter.com/#!/jennifercreinin/status/1181320085736173569"/>
    <hyperlink ref="X60" r:id="rId541" display="https://twitter.com/#!/kkruse/status/1181525691638013953"/>
    <hyperlink ref="X61" r:id="rId542" display="https://twitter.com/#!/johnleh/status/1181948892641841153"/>
    <hyperlink ref="X62" r:id="rId543" display="https://twitter.com/#!/andikopp2/status/1181432435814338560"/>
    <hyperlink ref="X63" r:id="rId544" display="https://twitter.com/#!/jennifercreinin/status/1181320085736173569"/>
    <hyperlink ref="X64" r:id="rId545" display="https://twitter.com/#!/kkruse/status/1181525691638013953"/>
    <hyperlink ref="X65" r:id="rId546" display="https://twitter.com/#!/kkruse/status/1181525691638013953"/>
    <hyperlink ref="X66" r:id="rId547" display="https://twitter.com/#!/kkruse/status/1181525691638013953"/>
    <hyperlink ref="X67" r:id="rId548" display="https://twitter.com/#!/kkruse/status/1181525691638013953"/>
    <hyperlink ref="X68" r:id="rId549" display="https://twitter.com/#!/kkruse/status/1181525691638013953"/>
    <hyperlink ref="X69" r:id="rId550" display="https://twitter.com/#!/kkruse/status/1181525691638013953"/>
    <hyperlink ref="X70" r:id="rId551" display="https://twitter.com/#!/kkruse/status/1181525691638013953"/>
    <hyperlink ref="X71" r:id="rId552" display="https://twitter.com/#!/kkruse/status/1181525691638013953"/>
    <hyperlink ref="X72" r:id="rId553" display="https://twitter.com/#!/kkruse/status/1184841533289160705"/>
    <hyperlink ref="X73" r:id="rId554" display="https://twitter.com/#!/johnleh/status/1181948892641841153"/>
    <hyperlink ref="X74" r:id="rId555" display="https://twitter.com/#!/andikopp2/status/1181432435814338560"/>
    <hyperlink ref="X75" r:id="rId556" display="https://twitter.com/#!/andikopp2/status/1181432435814338560"/>
    <hyperlink ref="X76" r:id="rId557" display="https://twitter.com/#!/andikopp2/status/1181432435814338560"/>
    <hyperlink ref="X77" r:id="rId558" display="https://twitter.com/#!/andikopp2/status/1181432435814338560"/>
    <hyperlink ref="X78" r:id="rId559" display="https://twitter.com/#!/andikopp2/status/1181432435814338560"/>
    <hyperlink ref="X79" r:id="rId560" display="https://twitter.com/#!/andikopp2/status/1181432435814338560"/>
    <hyperlink ref="X80" r:id="rId561" display="https://twitter.com/#!/andikopp2/status/1181432435814338560"/>
    <hyperlink ref="X81" r:id="rId562" display="https://twitter.com/#!/jennifercreinin/status/1181320085736173569"/>
    <hyperlink ref="X82" r:id="rId563" display="https://twitter.com/#!/johnleh/status/1181948892641841153"/>
    <hyperlink ref="X83" r:id="rId564" display="https://twitter.com/#!/jennifercreinin/status/1181320085736173569"/>
    <hyperlink ref="X84" r:id="rId565" display="https://twitter.com/#!/jennifercreinin/status/1181320085736173569"/>
    <hyperlink ref="X85" r:id="rId566" display="https://twitter.com/#!/jennifercreinin/status/1181320085736173569"/>
    <hyperlink ref="X86" r:id="rId567" display="https://twitter.com/#!/jennifercreinin/status/1181320085736173569"/>
    <hyperlink ref="X87" r:id="rId568" display="https://twitter.com/#!/jennifercreinin/status/1181320085736173569"/>
    <hyperlink ref="X88" r:id="rId569" display="https://twitter.com/#!/jennifercreinin/status/1181320085736173569"/>
    <hyperlink ref="X89" r:id="rId570" display="https://twitter.com/#!/jennifercreinin/status/1182707947111178241"/>
    <hyperlink ref="X90" r:id="rId571" display="https://twitter.com/#!/jennifercreinin/status/1182707947111178241"/>
    <hyperlink ref="X91" r:id="rId572" display="https://twitter.com/#!/jennifercreinin/status/1182707947111178241"/>
    <hyperlink ref="X92" r:id="rId573" display="https://twitter.com/#!/jennifercreinin/status/1182707947111178241"/>
    <hyperlink ref="X93" r:id="rId574" display="https://twitter.com/#!/jennifercreinin/status/1182707947111178241"/>
    <hyperlink ref="X94" r:id="rId575" display="https://twitter.com/#!/jennifercreinin/status/1182707947111178241"/>
    <hyperlink ref="X95" r:id="rId576" display="https://twitter.com/#!/jennifercreinin/status/1182707947111178241"/>
    <hyperlink ref="X96" r:id="rId577" display="https://twitter.com/#!/jennifercreinin/status/1182707947111178241"/>
    <hyperlink ref="X97" r:id="rId578" display="https://twitter.com/#!/johnleh/status/1181948892641841153"/>
    <hyperlink ref="X98" r:id="rId579" display="https://twitter.com/#!/rainerbartl/status/1184543637105008642"/>
    <hyperlink ref="X99" r:id="rId580" display="https://twitter.com/#!/johnleh/status/1182742060652089344"/>
    <hyperlink ref="X100" r:id="rId581" display="https://twitter.com/#!/johnleh/status/1181948892641841153"/>
    <hyperlink ref="X101" r:id="rId582" display="https://twitter.com/#!/johnleh/status/1181948892641841153"/>
    <hyperlink ref="X102" r:id="rId583" display="https://twitter.com/#!/johnleh/status/1181948892641841153"/>
    <hyperlink ref="X103" r:id="rId584" display="https://twitter.com/#!/johnleh/status/1181948892641841153"/>
    <hyperlink ref="X104" r:id="rId585" display="https://twitter.com/#!/johnleh/status/1181948892641841153"/>
    <hyperlink ref="X105" r:id="rId586" display="https://twitter.com/#!/johnleh/status/1184860296629739525"/>
    <hyperlink ref="X106" r:id="rId587" display="https://twitter.com/#!/techstrasolns/status/1182294714789187584"/>
    <hyperlink ref="X107" r:id="rId588" display="https://twitter.com/#!/techstrasolns/status/1182355114520018947"/>
    <hyperlink ref="X108" r:id="rId589" display="https://twitter.com/#!/techstrasolns/status/1184831432163639296"/>
    <hyperlink ref="X109" r:id="rId590" display="https://twitter.com/#!/techstrasolns/status/1184891828920823808"/>
    <hyperlink ref="X110" r:id="rId591" display="https://twitter.com/#!/srjf/status/1182373148576112640"/>
    <hyperlink ref="X111" r:id="rId592" display="https://twitter.com/#!/rainerbartl/status/1182371163751829505"/>
    <hyperlink ref="X112" r:id="rId593" display="https://twitter.com/#!/thecr/status/1183832577179815936"/>
    <hyperlink ref="X113" r:id="rId594" display="https://twitter.com/#!/thecr/status/1184902528414162944"/>
    <hyperlink ref="X114" r:id="rId595" display="https://twitter.com/#!/socialnetweaver/status/1184904901320675329"/>
    <hyperlink ref="X115" r:id="rId596" display="https://twitter.com/#!/socialnetweaver/status/1184904096706387969"/>
    <hyperlink ref="X116" r:id="rId597" display="https://twitter.com/#!/dennis_pearce/status/1184905724108914689"/>
    <hyperlink ref="X117" r:id="rId598" display="https://twitter.com/#!/slatts/status/1184905362291515392"/>
    <hyperlink ref="X118" r:id="rId599" display="https://twitter.com/#!/slatts/status/1184905633377804289"/>
    <hyperlink ref="X119" r:id="rId600" display="https://twitter.com/#!/slatts/status/1184907448232087552"/>
    <hyperlink ref="X120" r:id="rId601" display="https://twitter.com/#!/srjf/status/1182365964760965120"/>
    <hyperlink ref="X121" r:id="rId602" display="https://twitter.com/#!/rainerbartl/status/1182368214090702850"/>
    <hyperlink ref="X122" r:id="rId603" display="https://twitter.com/#!/ritazonius/status/1182366346622853120"/>
    <hyperlink ref="X123" r:id="rId604" display="https://twitter.com/#!/srjf/status/1181893238401183745"/>
    <hyperlink ref="X124" r:id="rId605" display="https://twitter.com/#!/srjf/status/1182365964760965120"/>
    <hyperlink ref="X125" r:id="rId606" display="https://twitter.com/#!/srjf/status/1182366725679013889"/>
    <hyperlink ref="X126" r:id="rId607" display="https://twitter.com/#!/srjf/status/1182367254991773696"/>
    <hyperlink ref="X127" r:id="rId608" display="https://twitter.com/#!/srjf/status/1182367755493883905"/>
    <hyperlink ref="X128" r:id="rId609" display="https://twitter.com/#!/srjf/status/1182368894557786112"/>
    <hyperlink ref="X129" r:id="rId610" display="https://twitter.com/#!/srjf/status/1182369531408334848"/>
    <hyperlink ref="X130" r:id="rId611" display="https://twitter.com/#!/srjf/status/1182370583008423936"/>
    <hyperlink ref="X131" r:id="rId612" display="https://twitter.com/#!/srjf/status/1182370865759096833"/>
    <hyperlink ref="X132" r:id="rId613" display="https://twitter.com/#!/srjf/status/1182371787427987456"/>
    <hyperlink ref="X133" r:id="rId614" display="https://twitter.com/#!/srjf/status/1182373148576112640"/>
    <hyperlink ref="X134" r:id="rId615" display="https://twitter.com/#!/srjf/status/1182373148576112640"/>
    <hyperlink ref="X135" r:id="rId616" display="https://twitter.com/#!/srjf/status/1182373148576112640"/>
    <hyperlink ref="X136" r:id="rId617" display="https://twitter.com/#!/srjf/status/1182387221644619776"/>
    <hyperlink ref="X137" r:id="rId618" display="https://twitter.com/#!/srjf/status/1183006804864851968"/>
    <hyperlink ref="X138" r:id="rId619" display="https://twitter.com/#!/srjf/status/1183006804864851968"/>
    <hyperlink ref="X139" r:id="rId620" display="https://twitter.com/#!/srjf/status/1183006804864851968"/>
    <hyperlink ref="X140" r:id="rId621" display="https://twitter.com/#!/srjf/status/1183707683196674049"/>
    <hyperlink ref="X141" r:id="rId622" display="https://twitter.com/#!/rainerbartl/status/1182368214090702850"/>
    <hyperlink ref="X142" r:id="rId623" display="https://twitter.com/#!/rainerbartl/status/1182369903313076224"/>
    <hyperlink ref="X143" r:id="rId624" display="https://twitter.com/#!/rainerbartl/status/1182372760254910464"/>
    <hyperlink ref="X144" r:id="rId625" display="https://twitter.com/#!/ritazonius/status/1182366346622853120"/>
    <hyperlink ref="X145" r:id="rId626" display="https://twitter.com/#!/ahschlueter/status/1182364979745492992"/>
    <hyperlink ref="X146" r:id="rId627" display="https://twitter.com/#!/ahschlueter/status/1182366930856038401"/>
    <hyperlink ref="X147" r:id="rId628" display="https://twitter.com/#!/lorilea/status/1182368432223899649"/>
    <hyperlink ref="X148" r:id="rId629" display="https://twitter.com/#!/rainerbartl/status/1182336478011113478"/>
    <hyperlink ref="X149" r:id="rId630" display="https://twitter.com/#!/rainerbartl/status/1182356404872585219"/>
    <hyperlink ref="X150" r:id="rId631" display="https://twitter.com/#!/rainerbartl/status/1182356652416274432"/>
    <hyperlink ref="X151" r:id="rId632" display="https://twitter.com/#!/rainerbartl/status/1182356652416274432"/>
    <hyperlink ref="X152" r:id="rId633" display="https://twitter.com/#!/rainerbartl/status/1182358234897752064"/>
    <hyperlink ref="X153" r:id="rId634" display="https://twitter.com/#!/rainerbartl/status/1182358763115819009"/>
    <hyperlink ref="X154" r:id="rId635" display="https://twitter.com/#!/rainerbartl/status/1182359225328123905"/>
    <hyperlink ref="X155" r:id="rId636" display="https://twitter.com/#!/rainerbartl/status/1182359328306745344"/>
    <hyperlink ref="X156" r:id="rId637" display="https://twitter.com/#!/rainerbartl/status/1182359376897679361"/>
    <hyperlink ref="X157" r:id="rId638" display="https://twitter.com/#!/rainerbartl/status/1182360563432808451"/>
    <hyperlink ref="X158" r:id="rId639" display="https://twitter.com/#!/rainerbartl/status/1182361098940485633"/>
    <hyperlink ref="X159" r:id="rId640" display="https://twitter.com/#!/rainerbartl/status/1182362685847080961"/>
    <hyperlink ref="X160" r:id="rId641" display="https://twitter.com/#!/rainerbartl/status/1182363678584266752"/>
    <hyperlink ref="X161" r:id="rId642" display="https://twitter.com/#!/rainerbartl/status/1182364983323250688"/>
    <hyperlink ref="X162" r:id="rId643" display="https://twitter.com/#!/rainerbartl/status/1182365945521721346"/>
    <hyperlink ref="X163" r:id="rId644" display="https://twitter.com/#!/rainerbartl/status/1182367725034921984"/>
    <hyperlink ref="X164" r:id="rId645" display="https://twitter.com/#!/rainerbartl/status/1182367921168883712"/>
    <hyperlink ref="X165" r:id="rId646" display="https://twitter.com/#!/rainerbartl/status/1182368371427418112"/>
    <hyperlink ref="X166" r:id="rId647" display="https://twitter.com/#!/rainerbartl/status/1182368371427418112"/>
    <hyperlink ref="X167" r:id="rId648" display="https://twitter.com/#!/rainerbartl/status/1182368607679987712"/>
    <hyperlink ref="X168" r:id="rId649" display="https://twitter.com/#!/rainerbartl/status/1182369903313076224"/>
    <hyperlink ref="X169" r:id="rId650" display="https://twitter.com/#!/rainerbartl/status/1182370462837497857"/>
    <hyperlink ref="X170" r:id="rId651" display="https://twitter.com/#!/rainerbartl/status/1182370462837497857"/>
    <hyperlink ref="X171" r:id="rId652" display="https://twitter.com/#!/rainerbartl/status/1182371163751829505"/>
    <hyperlink ref="X172" r:id="rId653" display="https://twitter.com/#!/rainerbartl/status/1182371163751829505"/>
    <hyperlink ref="X173" r:id="rId654" display="https://twitter.com/#!/rainerbartl/status/1184172889156792320"/>
    <hyperlink ref="X174" r:id="rId655" display="https://twitter.com/#!/esnchat/status/1182355362931990528"/>
    <hyperlink ref="X175" r:id="rId656" display="https://twitter.com/#!/esnchat/status/1184892078028972041"/>
    <hyperlink ref="X176" r:id="rId657" display="https://twitter.com/#!/ritazonius/status/1182366752446877696"/>
    <hyperlink ref="X177" r:id="rId658" display="https://twitter.com/#!/ritazonius/status/1182367575541305344"/>
    <hyperlink ref="X178" r:id="rId659" display="https://twitter.com/#!/ahschlueter/status/1182355837408415744"/>
    <hyperlink ref="X179" r:id="rId660" display="https://twitter.com/#!/ahschlueter/status/1182362126071017472"/>
    <hyperlink ref="X180" r:id="rId661" display="https://twitter.com/#!/ahschlueter/status/1182372100813795329"/>
    <hyperlink ref="X181" r:id="rId662" display="https://twitter.com/#!/ahschlueter/status/1182372100813795329"/>
    <hyperlink ref="X182" r:id="rId663" display="https://twitter.com/#!/ritazonius/status/1182366752446877696"/>
    <hyperlink ref="X183" r:id="rId664" display="https://twitter.com/#!/ritazonius/status/1182367296007704577"/>
    <hyperlink ref="X184" r:id="rId665" display="https://twitter.com/#!/ritazonius/status/1182367575541305344"/>
    <hyperlink ref="X185" r:id="rId666" display="https://twitter.com/#!/erich13/status/1184903532127801345"/>
    <hyperlink ref="X186" r:id="rId667" display="https://twitter.com/#!/vivianfrancos/status/1184917097593409536"/>
    <hyperlink ref="X187" r:id="rId668" display="https://twitter.com/#!/erich13/status/1182357593177518080"/>
    <hyperlink ref="X188" r:id="rId669" display="https://twitter.com/#!/erich13/status/1182357750031929344"/>
    <hyperlink ref="X189" r:id="rId670" display="https://twitter.com/#!/erich13/status/1183897323954298880"/>
    <hyperlink ref="X190" r:id="rId671" display="https://twitter.com/#!/vivianfrancos/status/1184917097593409536"/>
    <hyperlink ref="X191" r:id="rId672" display="https://twitter.com/#!/sorokti/status/1182500469832331264"/>
    <hyperlink ref="X192" r:id="rId673" display="https://twitter.com/#!/sorokti/status/1182500469832331264"/>
    <hyperlink ref="X193" r:id="rId674" display="https://twitter.com/#!/sorokti/status/1185005067822358528"/>
    <hyperlink ref="X194" r:id="rId675" display="https://twitter.com/#!/iconohash/status/1185258086421925889"/>
    <hyperlink ref="X195" r:id="rId676" display="https://twitter.com/#!/lorilea/status/1182356179785342977"/>
    <hyperlink ref="X196" r:id="rId677" display="https://twitter.com/#!/lorilea/status/1182357262725201920"/>
    <hyperlink ref="X197" r:id="rId678" display="https://twitter.com/#!/lorilea/status/1182359850422063104"/>
    <hyperlink ref="X198" r:id="rId679" display="https://twitter.com/#!/lorilea/status/1182360749831806977"/>
    <hyperlink ref="X199" r:id="rId680" display="https://twitter.com/#!/lorilea/status/1182362941603155968"/>
    <hyperlink ref="X200" r:id="rId681" display="https://twitter.com/#!/lorilea/status/1182368993295949824"/>
    <hyperlink ref="X201" r:id="rId682" display="https://twitter.com/#!/lorilea/status/1183896770406993921"/>
    <hyperlink ref="X202" r:id="rId683" display="https://twitter.com/#!/esnchat/status/1182355362931990528"/>
    <hyperlink ref="X203" r:id="rId684" display="https://twitter.com/#!/esnchat/status/1184892078028972041"/>
    <hyperlink ref="X204" r:id="rId685" display="https://twitter.com/#!/ritazonius/status/1182369279410241537"/>
    <hyperlink ref="X205" r:id="rId686" display="https://twitter.com/#!/cmgrchi/status/1182478277216276480"/>
    <hyperlink ref="X206" r:id="rId687" display="https://twitter.com/#!/cmgrchi/status/1183002548023779330"/>
    <hyperlink ref="X207" r:id="rId688" display="https://twitter.com/#!/cmgrchi/status/1183003426705293317"/>
    <hyperlink ref="X208" r:id="rId689" display="https://twitter.com/#!/esnchat/status/1182355362931990528"/>
    <hyperlink ref="X209" r:id="rId690" display="https://twitter.com/#!/esnchat/status/1184892078028972041"/>
    <hyperlink ref="X210" r:id="rId691" display="https://twitter.com/#!/ritazonius/status/1182357379754553345"/>
    <hyperlink ref="X211" r:id="rId692" display="https://twitter.com/#!/ritazonius/status/1182358744073531392"/>
    <hyperlink ref="X212" r:id="rId693" display="https://twitter.com/#!/ritazonius/status/1182362893028753408"/>
    <hyperlink ref="X213" r:id="rId694" display="https://twitter.com/#!/ritazonius/status/1182365114969681920"/>
    <hyperlink ref="X214" r:id="rId695" display="https://twitter.com/#!/ritazonius/status/1182368506811043840"/>
    <hyperlink ref="X215" r:id="rId696" display="https://twitter.com/#!/ritazonius/status/1182369279410241537"/>
    <hyperlink ref="X216" r:id="rId697" display="https://twitter.com/#!/ritazonius/status/1182369645719801856"/>
    <hyperlink ref="X217" r:id="rId698" display="https://twitter.com/#!/ritazonius/status/1183706937487020033"/>
    <hyperlink ref="X218" r:id="rId699" display="https://twitter.com/#!/ritazonius/status/1184896677544546304"/>
    <hyperlink ref="X219" r:id="rId700" display="https://twitter.com/#!/ritazonius/status/1184916325660913665"/>
    <hyperlink ref="X220" r:id="rId701" display="https://twitter.com/#!/cmgrchi/status/1183003520120901632"/>
    <hyperlink ref="X221" r:id="rId702" display="https://twitter.com/#!/_rebeccajackson/status/1184885005148778496"/>
    <hyperlink ref="X222" r:id="rId703" display="https://twitter.com/#!/_rebeccajackson/status/1184885406925377538"/>
    <hyperlink ref="X223" r:id="rId704" display="https://twitter.com/#!/_rebeccajackson/status/1184892644737966080"/>
    <hyperlink ref="X224" r:id="rId705" display="https://twitter.com/#!/_rebeccajackson/status/1184893165188218880"/>
    <hyperlink ref="X225" r:id="rId706" display="https://twitter.com/#!/_rebeccajackson/status/1184893261804011522"/>
    <hyperlink ref="X226" r:id="rId707" display="https://twitter.com/#!/_rebeccajackson/status/1184893687471337472"/>
    <hyperlink ref="X227" r:id="rId708" display="https://twitter.com/#!/_rebeccajackson/status/1184896284194295808"/>
    <hyperlink ref="X228" r:id="rId709" display="https://twitter.com/#!/_rebeccajackson/status/1184896632422203392"/>
    <hyperlink ref="X229" r:id="rId710" display="https://twitter.com/#!/_rebeccajackson/status/1184898647944679424"/>
    <hyperlink ref="X230" r:id="rId711" display="https://twitter.com/#!/_rebeccajackson/status/1184899150573256704"/>
    <hyperlink ref="X231" r:id="rId712" display="https://twitter.com/#!/_rebeccajackson/status/1184899505763667969"/>
    <hyperlink ref="X232" r:id="rId713" display="https://twitter.com/#!/_rebeccajackson/status/1184900646048165888"/>
    <hyperlink ref="X233" r:id="rId714" display="https://twitter.com/#!/_rebeccajackson/status/1184900741170745344"/>
    <hyperlink ref="X234" r:id="rId715" display="https://twitter.com/#!/_rebeccajackson/status/1184901628119306240"/>
    <hyperlink ref="X235" r:id="rId716" display="https://twitter.com/#!/_rebeccajackson/status/1184902016469880832"/>
    <hyperlink ref="X236" r:id="rId717" display="https://twitter.com/#!/_rebeccajackson/status/1184903701107888128"/>
    <hyperlink ref="X237" r:id="rId718" display="https://twitter.com/#!/_rebeccajackson/status/1184903721521565696"/>
    <hyperlink ref="X238" r:id="rId719" display="https://twitter.com/#!/_rebeccajackson/status/1184904061713149954"/>
    <hyperlink ref="X239" r:id="rId720" display="https://twitter.com/#!/_rebeccajackson/status/1184904061713149954"/>
    <hyperlink ref="X240" r:id="rId721" display="https://twitter.com/#!/_rebeccajackson/status/1184905211103440897"/>
    <hyperlink ref="X241" r:id="rId722" display="https://twitter.com/#!/_rebeccajackson/status/1184905815028719616"/>
    <hyperlink ref="X242" r:id="rId723" display="https://twitter.com/#!/_rebeccajackson/status/1184906366718078976"/>
    <hyperlink ref="X243" r:id="rId724" display="https://twitter.com/#!/_rebeccajackson/status/1184907057138266117"/>
    <hyperlink ref="X244" r:id="rId725" display="https://twitter.com/#!/slatts/status/1184897250398539777"/>
    <hyperlink ref="X245" r:id="rId726" display="https://twitter.com/#!/slatts/status/1184899915618705409"/>
    <hyperlink ref="X246" r:id="rId727" display="https://twitter.com/#!/slatts/status/1184904499296645120"/>
    <hyperlink ref="X247" r:id="rId728" display="https://twitter.com/#!/cmgrchi/status/1185408544696426496"/>
    <hyperlink ref="X248" r:id="rId729" display="https://twitter.com/#!/dennis_pearce/status/1184900445166280704"/>
    <hyperlink ref="X249" r:id="rId730" display="https://twitter.com/#!/dennis_pearce/status/1184907331865403392"/>
    <hyperlink ref="X250" r:id="rId731" display="https://twitter.com/#!/slatts/status/1184869490577809408"/>
    <hyperlink ref="X251" r:id="rId732" display="https://twitter.com/#!/slatts/status/1184892994819940352"/>
    <hyperlink ref="X252" r:id="rId733" display="https://twitter.com/#!/slatts/status/1184894025758846982"/>
    <hyperlink ref="X253" r:id="rId734" display="https://twitter.com/#!/slatts/status/1184894702803398658"/>
    <hyperlink ref="X254" r:id="rId735" display="https://twitter.com/#!/slatts/status/1184895509854593024"/>
    <hyperlink ref="X255" r:id="rId736" display="https://twitter.com/#!/slatts/status/1184896360027475973"/>
    <hyperlink ref="X256" r:id="rId737" display="https://twitter.com/#!/slatts/status/1184896815667339264"/>
    <hyperlink ref="X257" r:id="rId738" display="https://twitter.com/#!/slatts/status/1184898159618732032"/>
    <hyperlink ref="X258" r:id="rId739" display="https://twitter.com/#!/slatts/status/1184898952346423296"/>
    <hyperlink ref="X259" r:id="rId740" display="https://twitter.com/#!/slatts/status/1184899391175430144"/>
    <hyperlink ref="X260" r:id="rId741" display="https://twitter.com/#!/slatts/status/1184900365029957634"/>
    <hyperlink ref="X261" r:id="rId742" display="https://twitter.com/#!/slatts/status/1184901740958797825"/>
    <hyperlink ref="X262" r:id="rId743" display="https://twitter.com/#!/slatts/status/1184902068856918018"/>
    <hyperlink ref="X263" r:id="rId744" display="https://twitter.com/#!/slatts/status/1184902068856918018"/>
    <hyperlink ref="X264" r:id="rId745" display="https://twitter.com/#!/slatts/status/1184903211381133313"/>
    <hyperlink ref="X265" r:id="rId746" display="https://twitter.com/#!/slatts/status/1184906525279772675"/>
    <hyperlink ref="X266" r:id="rId747" display="https://twitter.com/#!/slatts/status/1184907013924491264"/>
    <hyperlink ref="X267" r:id="rId748" display="https://twitter.com/#!/slatts/status/1184907448232087552"/>
    <hyperlink ref="X268" r:id="rId749" display="https://twitter.com/#!/slatts/status/1184907985518321664"/>
    <hyperlink ref="X269" r:id="rId750" display="https://twitter.com/#!/slatts/status/1184907985518321664"/>
    <hyperlink ref="X270" r:id="rId751" display="https://twitter.com/#!/cmgrchi/status/1185408158547808256"/>
    <hyperlink ref="X271" r:id="rId752" display="https://twitter.com/#!/cmgrchi/status/1185408219440652288"/>
    <hyperlink ref="X272" r:id="rId753" display="https://twitter.com/#!/cmgrchi/status/1185408544696426496"/>
    <hyperlink ref="X273" r:id="rId754" display="https://twitter.com/#!/cmgrchi/status/1185408803082256384"/>
    <hyperlink ref="X274" r:id="rId755" display="https://twitter.com/#!/cmgrchi/status/1185408941267804160"/>
    <hyperlink ref="X275" r:id="rId756" display="https://twitter.com/#!/esnchat/status/1182355362931990528"/>
    <hyperlink ref="X276" r:id="rId757" display="https://twitter.com/#!/esnchat/status/1184892078028972041"/>
    <hyperlink ref="X277" r:id="rId758" display="https://twitter.com/#!/dennis_pearce/status/1183725458019508224"/>
    <hyperlink ref="X278" r:id="rId759" display="https://twitter.com/#!/dennis_pearce/status/1184892921998401536"/>
    <hyperlink ref="X279" r:id="rId760" display="https://twitter.com/#!/dennis_pearce/status/1184893862201954306"/>
    <hyperlink ref="X280" r:id="rId761" display="https://twitter.com/#!/dennis_pearce/status/1184895036334526464"/>
    <hyperlink ref="X281" r:id="rId762" display="https://twitter.com/#!/dennis_pearce/status/1184896416860250113"/>
    <hyperlink ref="X282" r:id="rId763" display="https://twitter.com/#!/dennis_pearce/status/1184897389536169984"/>
    <hyperlink ref="X283" r:id="rId764" display="https://twitter.com/#!/dennis_pearce/status/1184898663753179137"/>
    <hyperlink ref="X284" r:id="rId765" display="https://twitter.com/#!/dennis_pearce/status/1184903285007900672"/>
    <hyperlink ref="X285" r:id="rId766" display="https://twitter.com/#!/dennis_pearce/status/1184907331865403392"/>
    <hyperlink ref="X286" r:id="rId767" display="https://twitter.com/#!/cmgrchi/status/1185408158547808256"/>
    <hyperlink ref="X287" r:id="rId768" display="https://twitter.com/#!/cmgrchi/status/1185408995160408065"/>
    <hyperlink ref="X288" r:id="rId769" display="https://twitter.com/#!/cmgrchi/status/1183003426705293317"/>
    <hyperlink ref="X289" r:id="rId770" display="https://twitter.com/#!/cmgrchi/status/1184959938931646464"/>
    <hyperlink ref="X290" r:id="rId771" display="https://twitter.com/#!/cmgrchi/status/1185408067405598720"/>
    <hyperlink ref="X291" r:id="rId772" display="https://twitter.com/#!/cmgrchi/status/1185408067405598720"/>
    <hyperlink ref="X292" r:id="rId773" display="https://twitter.com/#!/cmgrchi/status/1185408067405598720"/>
    <hyperlink ref="X293" r:id="rId774" display="https://twitter.com/#!/cmgrchi/status/1185408067405598720"/>
    <hyperlink ref="X294" r:id="rId775" display="https://twitter.com/#!/cmgrchi/status/1185408067405598720"/>
    <hyperlink ref="X295" r:id="rId776" display="https://twitter.com/#!/cmgrchi/status/1185408158547808256"/>
    <hyperlink ref="X296" r:id="rId777" display="https://twitter.com/#!/cmgrchi/status/1185408219440652288"/>
    <hyperlink ref="X297" r:id="rId778" display="https://twitter.com/#!/cmgrchi/status/1185408803082256384"/>
    <hyperlink ref="X298" r:id="rId779" display="https://twitter.com/#!/cmgrchi/status/1185408941267804160"/>
    <hyperlink ref="X299" r:id="rId780" display="https://twitter.com/#!/jeffkross/status/1183946551888097281"/>
    <hyperlink ref="X300" r:id="rId781" display="https://twitter.com/#!/esnchat/status/1182347563086819328"/>
    <hyperlink ref="X301" r:id="rId782" display="https://twitter.com/#!/esnchat/status/1182354607772590080"/>
    <hyperlink ref="X302" r:id="rId783" display="https://twitter.com/#!/esnchat/status/1182355111042879490"/>
    <hyperlink ref="X303" r:id="rId784" display="https://twitter.com/#!/esnchat/status/1182355112884203520"/>
    <hyperlink ref="X304" r:id="rId785" display="https://twitter.com/#!/esnchat/status/1182355614606843905"/>
    <hyperlink ref="X305" r:id="rId786" display="https://twitter.com/#!/esnchat/status/1182356119378751488"/>
    <hyperlink ref="X306" r:id="rId787" display="https://twitter.com/#!/esnchat/status/1182356369711783937"/>
    <hyperlink ref="X307" r:id="rId788" display="https://twitter.com/#!/esnchat/status/1182358382642003968"/>
    <hyperlink ref="X308" r:id="rId789" display="https://twitter.com/#!/esnchat/status/1182358634329587712"/>
    <hyperlink ref="X309" r:id="rId790" display="https://twitter.com/#!/esnchat/status/1182360647784370176"/>
    <hyperlink ref="X310" r:id="rId791" display="https://twitter.com/#!/esnchat/status/1182360899287502849"/>
    <hyperlink ref="X311" r:id="rId792" display="https://twitter.com/#!/esnchat/status/1182362912586960896"/>
    <hyperlink ref="X312" r:id="rId793" display="https://twitter.com/#!/esnchat/status/1182363164366778370"/>
    <hyperlink ref="X313" r:id="rId794" display="https://twitter.com/#!/esnchat/status/1182365177569824768"/>
    <hyperlink ref="X314" r:id="rId795" display="https://twitter.com/#!/esnchat/status/1182365429156597760"/>
    <hyperlink ref="X315" r:id="rId796" display="https://twitter.com/#!/esnchat/status/1182367442439430146"/>
    <hyperlink ref="X316" r:id="rId797" display="https://twitter.com/#!/esnchat/status/1182367694085087237"/>
    <hyperlink ref="X317" r:id="rId798" display="https://twitter.com/#!/esnchat/status/1182369204055339008"/>
    <hyperlink ref="X318" r:id="rId799" display="https://twitter.com/#!/esnchat/status/1182370210499592193"/>
    <hyperlink ref="X319" r:id="rId800" display="https://twitter.com/#!/esnchat/status/1183706489531187200"/>
    <hyperlink ref="X320" r:id="rId801" display="https://twitter.com/#!/esnchat/status/1184884277101518848"/>
    <hyperlink ref="X321" r:id="rId802" display="https://twitter.com/#!/esnchat/status/1184891322785660929"/>
    <hyperlink ref="X322" r:id="rId803" display="https://twitter.com/#!/esnchat/status/1184891827742105600"/>
    <hyperlink ref="X323" r:id="rId804" display="https://twitter.com/#!/esnchat/status/1184891829021478912"/>
    <hyperlink ref="X324" r:id="rId805" display="https://twitter.com/#!/esnchat/status/1184892329712214016"/>
    <hyperlink ref="X325" r:id="rId806" display="https://twitter.com/#!/esnchat/status/1184892832860884992"/>
    <hyperlink ref="X326" r:id="rId807" display="https://twitter.com/#!/esnchat/status/1184893084674482176"/>
    <hyperlink ref="X327" r:id="rId808" display="https://twitter.com/#!/esnchat/status/1184895097797787648"/>
    <hyperlink ref="X328" r:id="rId809" display="https://twitter.com/#!/esnchat/status/1184895349443514369"/>
    <hyperlink ref="X329" r:id="rId810" display="https://twitter.com/#!/esnchat/status/1184897362650513408"/>
    <hyperlink ref="X330" r:id="rId811" display="https://twitter.com/#!/esnchat/status/1184897614367612929"/>
    <hyperlink ref="X331" r:id="rId812" display="https://twitter.com/#!/esnchat/status/1184899627813867523"/>
    <hyperlink ref="X332" r:id="rId813" display="https://twitter.com/#!/esnchat/status/1184899879279190017"/>
    <hyperlink ref="X333" r:id="rId814" display="https://twitter.com/#!/esnchat/status/1184901892586885121"/>
    <hyperlink ref="X334" r:id="rId815" display="https://twitter.com/#!/esnchat/status/1184902144136138753"/>
    <hyperlink ref="X335" r:id="rId816" display="https://twitter.com/#!/esnchat/status/1184904157683171329"/>
    <hyperlink ref="X336" r:id="rId817" display="https://twitter.com/#!/esnchat/status/1184904409286791168"/>
    <hyperlink ref="X337" r:id="rId818" display="https://twitter.com/#!/esnchat/status/1184905919035039744"/>
    <hyperlink ref="X338" r:id="rId819" display="https://twitter.com/#!/esnchat/status/1184906926221447168"/>
    <hyperlink ref="X339" r:id="rId820" display="https://twitter.com/#!/cronycle/status/1185474239119450112"/>
    <hyperlink ref="X340" r:id="rId821" display="https://twitter.com/#!/swoopanalytics/status/1184002579404976129"/>
    <hyperlink ref="X341" r:id="rId822" display="https://twitter.com/#!/jeffkross/status/1184892358573395968"/>
    <hyperlink ref="X342" r:id="rId823" display="https://twitter.com/#!/swoopanalytics/status/1184950460576194565"/>
    <hyperlink ref="X343" r:id="rId824" display="https://twitter.com/#!/jeffkross/status/1184892358573395968"/>
    <hyperlink ref="X344" r:id="rId825" display="https://twitter.com/#!/swoopanalytics/status/1184950460576194565"/>
    <hyperlink ref="X345" r:id="rId826" display="https://twitter.com/#!/nfgoetz/status/1186195948290084864"/>
    <hyperlink ref="X346" r:id="rId827" display="https://twitter.com/#!/nfgoetz/status/1186195948290084864"/>
    <hyperlink ref="X347" r:id="rId828" display="https://twitter.com/#!/nfgoetz/status/1186195948290084864"/>
    <hyperlink ref="X348" r:id="rId829" display="https://twitter.com/#!/jeffkross/status/1184892358573395968"/>
    <hyperlink ref="X349" r:id="rId830" display="https://twitter.com/#!/jeffkross/status/1184892358573395968"/>
    <hyperlink ref="X350" r:id="rId831" display="https://twitter.com/#!/swoopanalytics/status/1184950460576194565"/>
    <hyperlink ref="X351" r:id="rId832" display="https://twitter.com/#!/swoopanalytics/status/1184950489294630912"/>
    <hyperlink ref="X352" r:id="rId833" display="https://twitter.com/#!/caikjaer/status/1185240090278273026"/>
    <hyperlink ref="X353" r:id="rId834" display="https://twitter.com/#!/swoopanalytics/status/1184002579404976129"/>
    <hyperlink ref="X354" r:id="rId835" display="https://twitter.com/#!/caikjaer/status/1186202535771557888"/>
    <hyperlink ref="X355" r:id="rId836" display="https://twitter.com/#!/caikjaer/status/1186202535771557888"/>
    <hyperlink ref="X356" r:id="rId837" display="https://twitter.com/#!/caikjaer/status/1186202535771557888"/>
    <hyperlink ref="X357" r:id="rId838" display="https://twitter.com/#!/swoopanalytics/status/1184002579404976129"/>
    <hyperlink ref="X358" r:id="rId839" display="https://twitter.com/#!/swoopanalytics/status/1186088283299696642"/>
    <hyperlink ref="X359" r:id="rId840" display="https://twitter.com/#!/simplycomm/status/1186210985612320769"/>
    <hyperlink ref="X360" r:id="rId841" display="https://twitter.com/#!/simplycomm/status/1186210985612320769"/>
    <hyperlink ref="X361" r:id="rId842" display="https://twitter.com/#!/simplycomm/status/1186210985612320769"/>
    <hyperlink ref="X362" r:id="rId843" display="https://twitter.com/#!/swoopanalytics/status/1184950460576194565"/>
    <hyperlink ref="X363" r:id="rId844" display="https://twitter.com/#!/swoopanalytics/status/1186088283299696642"/>
    <hyperlink ref="X364" r:id="rId845" display="https://twitter.com/#!/peterstaal/status/1186224067852095489"/>
    <hyperlink ref="X365" r:id="rId846" display="https://twitter.com/#!/swoopanalytics/status/1186088283299696642"/>
    <hyperlink ref="X366" r:id="rId847" display="https://twitter.com/#!/peterstaal/status/1186224067852095489"/>
    <hyperlink ref="X367" r:id="rId848" display="https://twitter.com/#!/peterstaal/status/1186224067852095489"/>
    <hyperlink ref="AZ219" r:id="rId849" display="https://api.twitter.com/1.1/geo/id/01864a8a64df9dc4.json"/>
  </hyperlinks>
  <printOptions/>
  <pageMargins left="0.7" right="0.7" top="0.75" bottom="0.75" header="0.3" footer="0.3"/>
  <pageSetup horizontalDpi="600" verticalDpi="600" orientation="portrait" r:id="rId853"/>
  <legacyDrawing r:id="rId851"/>
  <tableParts>
    <tablePart r:id="rId8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2509</v>
      </c>
      <c r="B1" s="13" t="s">
        <v>2510</v>
      </c>
      <c r="C1" s="13" t="s">
        <v>2503</v>
      </c>
      <c r="D1" s="13" t="s">
        <v>2504</v>
      </c>
      <c r="E1" s="13" t="s">
        <v>2511</v>
      </c>
      <c r="F1" s="13" t="s">
        <v>144</v>
      </c>
      <c r="G1" s="13" t="s">
        <v>2512</v>
      </c>
      <c r="H1" s="13" t="s">
        <v>2513</v>
      </c>
      <c r="I1" s="13" t="s">
        <v>2514</v>
      </c>
      <c r="J1" s="13" t="s">
        <v>2515</v>
      </c>
      <c r="K1" s="13" t="s">
        <v>2516</v>
      </c>
      <c r="L1" s="13" t="s">
        <v>2517</v>
      </c>
    </row>
    <row r="2" spans="1:12" ht="15">
      <c r="A2" s="84" t="s">
        <v>2025</v>
      </c>
      <c r="B2" s="84" t="s">
        <v>1761</v>
      </c>
      <c r="C2" s="84">
        <v>19</v>
      </c>
      <c r="D2" s="118">
        <v>0.006026839840870795</v>
      </c>
      <c r="E2" s="118">
        <v>1.8698046109948745</v>
      </c>
      <c r="F2" s="84" t="s">
        <v>2505</v>
      </c>
      <c r="G2" s="84" t="b">
        <v>0</v>
      </c>
      <c r="H2" s="84" t="b">
        <v>0</v>
      </c>
      <c r="I2" s="84" t="b">
        <v>0</v>
      </c>
      <c r="J2" s="84" t="b">
        <v>0</v>
      </c>
      <c r="K2" s="84" t="b">
        <v>0</v>
      </c>
      <c r="L2" s="84" t="b">
        <v>0</v>
      </c>
    </row>
    <row r="3" spans="1:12" ht="15">
      <c r="A3" s="84" t="s">
        <v>2024</v>
      </c>
      <c r="B3" s="84" t="s">
        <v>1777</v>
      </c>
      <c r="C3" s="84">
        <v>18</v>
      </c>
      <c r="D3" s="118">
        <v>0.005833006023402418</v>
      </c>
      <c r="E3" s="118">
        <v>2.0949654413496446</v>
      </c>
      <c r="F3" s="84" t="s">
        <v>2505</v>
      </c>
      <c r="G3" s="84" t="b">
        <v>0</v>
      </c>
      <c r="H3" s="84" t="b">
        <v>0</v>
      </c>
      <c r="I3" s="84" t="b">
        <v>0</v>
      </c>
      <c r="J3" s="84" t="b">
        <v>0</v>
      </c>
      <c r="K3" s="84" t="b">
        <v>0</v>
      </c>
      <c r="L3" s="84" t="b">
        <v>0</v>
      </c>
    </row>
    <row r="4" spans="1:12" ht="15">
      <c r="A4" s="84" t="s">
        <v>1777</v>
      </c>
      <c r="B4" s="84" t="s">
        <v>1772</v>
      </c>
      <c r="C4" s="84">
        <v>18</v>
      </c>
      <c r="D4" s="118">
        <v>0.005833006023402418</v>
      </c>
      <c r="E4" s="118">
        <v>2.055456900065971</v>
      </c>
      <c r="F4" s="84" t="s">
        <v>2505</v>
      </c>
      <c r="G4" s="84" t="b">
        <v>0</v>
      </c>
      <c r="H4" s="84" t="b">
        <v>0</v>
      </c>
      <c r="I4" s="84" t="b">
        <v>0</v>
      </c>
      <c r="J4" s="84" t="b">
        <v>0</v>
      </c>
      <c r="K4" s="84" t="b">
        <v>0</v>
      </c>
      <c r="L4" s="84" t="b">
        <v>0</v>
      </c>
    </row>
    <row r="5" spans="1:12" ht="15">
      <c r="A5" s="84" t="s">
        <v>1772</v>
      </c>
      <c r="B5" s="84" t="s">
        <v>2026</v>
      </c>
      <c r="C5" s="84">
        <v>18</v>
      </c>
      <c r="D5" s="118">
        <v>0.005833006023402418</v>
      </c>
      <c r="E5" s="118">
        <v>2.142607075784871</v>
      </c>
      <c r="F5" s="84" t="s">
        <v>2505</v>
      </c>
      <c r="G5" s="84" t="b">
        <v>0</v>
      </c>
      <c r="H5" s="84" t="b">
        <v>0</v>
      </c>
      <c r="I5" s="84" t="b">
        <v>0</v>
      </c>
      <c r="J5" s="84" t="b">
        <v>0</v>
      </c>
      <c r="K5" s="84" t="b">
        <v>0</v>
      </c>
      <c r="L5" s="84" t="b">
        <v>0</v>
      </c>
    </row>
    <row r="6" spans="1:12" ht="15">
      <c r="A6" s="84" t="s">
        <v>2026</v>
      </c>
      <c r="B6" s="84" t="s">
        <v>2027</v>
      </c>
      <c r="C6" s="84">
        <v>18</v>
      </c>
      <c r="D6" s="118">
        <v>0.005833006023402418</v>
      </c>
      <c r="E6" s="118">
        <v>2.2490624066991582</v>
      </c>
      <c r="F6" s="84" t="s">
        <v>2505</v>
      </c>
      <c r="G6" s="84" t="b">
        <v>0</v>
      </c>
      <c r="H6" s="84" t="b">
        <v>0</v>
      </c>
      <c r="I6" s="84" t="b">
        <v>0</v>
      </c>
      <c r="J6" s="84" t="b">
        <v>0</v>
      </c>
      <c r="K6" s="84" t="b">
        <v>1</v>
      </c>
      <c r="L6" s="84" t="b">
        <v>0</v>
      </c>
    </row>
    <row r="7" spans="1:12" ht="15">
      <c r="A7" s="84" t="s">
        <v>2027</v>
      </c>
      <c r="B7" s="84" t="s">
        <v>2028</v>
      </c>
      <c r="C7" s="84">
        <v>18</v>
      </c>
      <c r="D7" s="118">
        <v>0.005833006023402418</v>
      </c>
      <c r="E7" s="118">
        <v>2.2490624066991582</v>
      </c>
      <c r="F7" s="84" t="s">
        <v>2505</v>
      </c>
      <c r="G7" s="84" t="b">
        <v>0</v>
      </c>
      <c r="H7" s="84" t="b">
        <v>1</v>
      </c>
      <c r="I7" s="84" t="b">
        <v>0</v>
      </c>
      <c r="J7" s="84" t="b">
        <v>0</v>
      </c>
      <c r="K7" s="84" t="b">
        <v>0</v>
      </c>
      <c r="L7" s="84" t="b">
        <v>0</v>
      </c>
    </row>
    <row r="8" spans="1:12" ht="15">
      <c r="A8" s="84" t="s">
        <v>2028</v>
      </c>
      <c r="B8" s="84" t="s">
        <v>1775</v>
      </c>
      <c r="C8" s="84">
        <v>18</v>
      </c>
      <c r="D8" s="118">
        <v>0.005833006023402418</v>
      </c>
      <c r="E8" s="118">
        <v>2.041936913903508</v>
      </c>
      <c r="F8" s="84" t="s">
        <v>2505</v>
      </c>
      <c r="G8" s="84" t="b">
        <v>0</v>
      </c>
      <c r="H8" s="84" t="b">
        <v>0</v>
      </c>
      <c r="I8" s="84" t="b">
        <v>0</v>
      </c>
      <c r="J8" s="84" t="b">
        <v>1</v>
      </c>
      <c r="K8" s="84" t="b">
        <v>0</v>
      </c>
      <c r="L8" s="84" t="b">
        <v>0</v>
      </c>
    </row>
    <row r="9" spans="1:12" ht="15">
      <c r="A9" s="84" t="s">
        <v>1775</v>
      </c>
      <c r="B9" s="84" t="s">
        <v>1774</v>
      </c>
      <c r="C9" s="84">
        <v>18</v>
      </c>
      <c r="D9" s="118">
        <v>0.005833006023402418</v>
      </c>
      <c r="E9" s="118">
        <v>1.7920594406869081</v>
      </c>
      <c r="F9" s="84" t="s">
        <v>2505</v>
      </c>
      <c r="G9" s="84" t="b">
        <v>1</v>
      </c>
      <c r="H9" s="84" t="b">
        <v>0</v>
      </c>
      <c r="I9" s="84" t="b">
        <v>0</v>
      </c>
      <c r="J9" s="84" t="b">
        <v>0</v>
      </c>
      <c r="K9" s="84" t="b">
        <v>0</v>
      </c>
      <c r="L9" s="84" t="b">
        <v>0</v>
      </c>
    </row>
    <row r="10" spans="1:12" ht="15">
      <c r="A10" s="84" t="s">
        <v>1774</v>
      </c>
      <c r="B10" s="84" t="s">
        <v>2029</v>
      </c>
      <c r="C10" s="84">
        <v>18</v>
      </c>
      <c r="D10" s="118">
        <v>0.005833006023402418</v>
      </c>
      <c r="E10" s="118">
        <v>1.9991849334825582</v>
      </c>
      <c r="F10" s="84" t="s">
        <v>2505</v>
      </c>
      <c r="G10" s="84" t="b">
        <v>0</v>
      </c>
      <c r="H10" s="84" t="b">
        <v>0</v>
      </c>
      <c r="I10" s="84" t="b">
        <v>0</v>
      </c>
      <c r="J10" s="84" t="b">
        <v>0</v>
      </c>
      <c r="K10" s="84" t="b">
        <v>0</v>
      </c>
      <c r="L10" s="84" t="b">
        <v>0</v>
      </c>
    </row>
    <row r="11" spans="1:12" ht="15">
      <c r="A11" s="84" t="s">
        <v>2029</v>
      </c>
      <c r="B11" s="84" t="s">
        <v>2025</v>
      </c>
      <c r="C11" s="84">
        <v>18</v>
      </c>
      <c r="D11" s="118">
        <v>0.005833006023402418</v>
      </c>
      <c r="E11" s="118">
        <v>2.1821156170685447</v>
      </c>
      <c r="F11" s="84" t="s">
        <v>2505</v>
      </c>
      <c r="G11" s="84" t="b">
        <v>0</v>
      </c>
      <c r="H11" s="84" t="b">
        <v>0</v>
      </c>
      <c r="I11" s="84" t="b">
        <v>0</v>
      </c>
      <c r="J11" s="84" t="b">
        <v>0</v>
      </c>
      <c r="K11" s="84" t="b">
        <v>0</v>
      </c>
      <c r="L11" s="84" t="b">
        <v>0</v>
      </c>
    </row>
    <row r="12" spans="1:12" ht="15">
      <c r="A12" s="84" t="s">
        <v>1761</v>
      </c>
      <c r="B12" s="84" t="s">
        <v>1770</v>
      </c>
      <c r="C12" s="84">
        <v>18</v>
      </c>
      <c r="D12" s="118">
        <v>0.005833006023402418</v>
      </c>
      <c r="E12" s="118">
        <v>1.788331568167665</v>
      </c>
      <c r="F12" s="84" t="s">
        <v>2505</v>
      </c>
      <c r="G12" s="84" t="b">
        <v>0</v>
      </c>
      <c r="H12" s="84" t="b">
        <v>0</v>
      </c>
      <c r="I12" s="84" t="b">
        <v>0</v>
      </c>
      <c r="J12" s="84" t="b">
        <v>0</v>
      </c>
      <c r="K12" s="84" t="b">
        <v>0</v>
      </c>
      <c r="L12" s="84" t="b">
        <v>0</v>
      </c>
    </row>
    <row r="13" spans="1:12" ht="15">
      <c r="A13" s="84" t="s">
        <v>1770</v>
      </c>
      <c r="B13" s="84" t="s">
        <v>2030</v>
      </c>
      <c r="C13" s="84">
        <v>18</v>
      </c>
      <c r="D13" s="118">
        <v>0.005833006023402418</v>
      </c>
      <c r="E13" s="118">
        <v>2.1241236700908583</v>
      </c>
      <c r="F13" s="84" t="s">
        <v>2505</v>
      </c>
      <c r="G13" s="84" t="b">
        <v>0</v>
      </c>
      <c r="H13" s="84" t="b">
        <v>0</v>
      </c>
      <c r="I13" s="84" t="b">
        <v>0</v>
      </c>
      <c r="J13" s="84" t="b">
        <v>0</v>
      </c>
      <c r="K13" s="84" t="b">
        <v>0</v>
      </c>
      <c r="L13" s="84" t="b">
        <v>0</v>
      </c>
    </row>
    <row r="14" spans="1:12" ht="15">
      <c r="A14" s="84" t="s">
        <v>238</v>
      </c>
      <c r="B14" s="84" t="s">
        <v>2024</v>
      </c>
      <c r="C14" s="84">
        <v>17</v>
      </c>
      <c r="D14" s="118">
        <v>0.0056321261178384815</v>
      </c>
      <c r="E14" s="118">
        <v>1.6778789818442654</v>
      </c>
      <c r="F14" s="84" t="s">
        <v>2505</v>
      </c>
      <c r="G14" s="84" t="b">
        <v>0</v>
      </c>
      <c r="H14" s="84" t="b">
        <v>0</v>
      </c>
      <c r="I14" s="84" t="b">
        <v>0</v>
      </c>
      <c r="J14" s="84" t="b">
        <v>0</v>
      </c>
      <c r="K14" s="84" t="b">
        <v>0</v>
      </c>
      <c r="L14" s="84" t="b">
        <v>0</v>
      </c>
    </row>
    <row r="15" spans="1:12" ht="15">
      <c r="A15" s="84" t="s">
        <v>2030</v>
      </c>
      <c r="B15" s="84" t="s">
        <v>2031</v>
      </c>
      <c r="C15" s="84">
        <v>17</v>
      </c>
      <c r="D15" s="118">
        <v>0.0056321261178384815</v>
      </c>
      <c r="E15" s="118">
        <v>2.224238822974126</v>
      </c>
      <c r="F15" s="84" t="s">
        <v>2505</v>
      </c>
      <c r="G15" s="84" t="b">
        <v>0</v>
      </c>
      <c r="H15" s="84" t="b">
        <v>0</v>
      </c>
      <c r="I15" s="84" t="b">
        <v>0</v>
      </c>
      <c r="J15" s="84" t="b">
        <v>0</v>
      </c>
      <c r="K15" s="84" t="b">
        <v>0</v>
      </c>
      <c r="L15" s="84" t="b">
        <v>0</v>
      </c>
    </row>
    <row r="16" spans="1:12" ht="15">
      <c r="A16" s="84" t="s">
        <v>1759</v>
      </c>
      <c r="B16" s="84" t="s">
        <v>1760</v>
      </c>
      <c r="C16" s="84">
        <v>16</v>
      </c>
      <c r="D16" s="118">
        <v>0.0054237851826502035</v>
      </c>
      <c r="E16" s="118">
        <v>1.1883645663455464</v>
      </c>
      <c r="F16" s="84" t="s">
        <v>2505</v>
      </c>
      <c r="G16" s="84" t="b">
        <v>0</v>
      </c>
      <c r="H16" s="84" t="b">
        <v>0</v>
      </c>
      <c r="I16" s="84" t="b">
        <v>0</v>
      </c>
      <c r="J16" s="84" t="b">
        <v>0</v>
      </c>
      <c r="K16" s="84" t="b">
        <v>0</v>
      </c>
      <c r="L16" s="84" t="b">
        <v>0</v>
      </c>
    </row>
    <row r="17" spans="1:12" ht="15">
      <c r="A17" s="84" t="s">
        <v>1763</v>
      </c>
      <c r="B17" s="84" t="s">
        <v>1758</v>
      </c>
      <c r="C17" s="84">
        <v>9</v>
      </c>
      <c r="D17" s="118">
        <v>0.0037072998479463436</v>
      </c>
      <c r="E17" s="118">
        <v>0.7993269524691281</v>
      </c>
      <c r="F17" s="84" t="s">
        <v>2505</v>
      </c>
      <c r="G17" s="84" t="b">
        <v>0</v>
      </c>
      <c r="H17" s="84" t="b">
        <v>0</v>
      </c>
      <c r="I17" s="84" t="b">
        <v>0</v>
      </c>
      <c r="J17" s="84" t="b">
        <v>0</v>
      </c>
      <c r="K17" s="84" t="b">
        <v>0</v>
      </c>
      <c r="L17" s="84" t="b">
        <v>0</v>
      </c>
    </row>
    <row r="18" spans="1:12" ht="15">
      <c r="A18" s="84" t="s">
        <v>2044</v>
      </c>
      <c r="B18" s="84" t="s">
        <v>1758</v>
      </c>
      <c r="C18" s="84">
        <v>9</v>
      </c>
      <c r="D18" s="118">
        <v>0.003841676001485874</v>
      </c>
      <c r="E18" s="118">
        <v>1.2306907166281154</v>
      </c>
      <c r="F18" s="84" t="s">
        <v>2505</v>
      </c>
      <c r="G18" s="84" t="b">
        <v>0</v>
      </c>
      <c r="H18" s="84" t="b">
        <v>0</v>
      </c>
      <c r="I18" s="84" t="b">
        <v>0</v>
      </c>
      <c r="J18" s="84" t="b">
        <v>0</v>
      </c>
      <c r="K18" s="84" t="b">
        <v>0</v>
      </c>
      <c r="L18" s="84" t="b">
        <v>0</v>
      </c>
    </row>
    <row r="19" spans="1:12" ht="15">
      <c r="A19" s="84" t="s">
        <v>1760</v>
      </c>
      <c r="B19" s="84" t="s">
        <v>1758</v>
      </c>
      <c r="C19" s="84">
        <v>8</v>
      </c>
      <c r="D19" s="118">
        <v>0.003414823112431888</v>
      </c>
      <c r="E19" s="118">
        <v>0.5360855176945467</v>
      </c>
      <c r="F19" s="84" t="s">
        <v>2505</v>
      </c>
      <c r="G19" s="84" t="b">
        <v>0</v>
      </c>
      <c r="H19" s="84" t="b">
        <v>0</v>
      </c>
      <c r="I19" s="84" t="b">
        <v>0</v>
      </c>
      <c r="J19" s="84" t="b">
        <v>0</v>
      </c>
      <c r="K19" s="84" t="b">
        <v>0</v>
      </c>
      <c r="L19" s="84" t="b">
        <v>0</v>
      </c>
    </row>
    <row r="20" spans="1:12" ht="15">
      <c r="A20" s="84" t="s">
        <v>2034</v>
      </c>
      <c r="B20" s="84" t="s">
        <v>1763</v>
      </c>
      <c r="C20" s="84">
        <v>7</v>
      </c>
      <c r="D20" s="118">
        <v>0.0031064593152762697</v>
      </c>
      <c r="E20" s="118">
        <v>1.788331568167665</v>
      </c>
      <c r="F20" s="84" t="s">
        <v>2505</v>
      </c>
      <c r="G20" s="84" t="b">
        <v>0</v>
      </c>
      <c r="H20" s="84" t="b">
        <v>0</v>
      </c>
      <c r="I20" s="84" t="b">
        <v>0</v>
      </c>
      <c r="J20" s="84" t="b">
        <v>0</v>
      </c>
      <c r="K20" s="84" t="b">
        <v>0</v>
      </c>
      <c r="L20" s="84" t="b">
        <v>0</v>
      </c>
    </row>
    <row r="21" spans="1:12" ht="15">
      <c r="A21" s="84" t="s">
        <v>1761</v>
      </c>
      <c r="B21" s="84" t="s">
        <v>1759</v>
      </c>
      <c r="C21" s="84">
        <v>7</v>
      </c>
      <c r="D21" s="118">
        <v>0.0031064593152762697</v>
      </c>
      <c r="E21" s="118">
        <v>0.8833070813985218</v>
      </c>
      <c r="F21" s="84" t="s">
        <v>2505</v>
      </c>
      <c r="G21" s="84" t="b">
        <v>0</v>
      </c>
      <c r="H21" s="84" t="b">
        <v>0</v>
      </c>
      <c r="I21" s="84" t="b">
        <v>0</v>
      </c>
      <c r="J21" s="84" t="b">
        <v>0</v>
      </c>
      <c r="K21" s="84" t="b">
        <v>0</v>
      </c>
      <c r="L21" s="84" t="b">
        <v>0</v>
      </c>
    </row>
    <row r="22" spans="1:12" ht="15">
      <c r="A22" s="84" t="s">
        <v>1758</v>
      </c>
      <c r="B22" s="84" t="s">
        <v>2032</v>
      </c>
      <c r="C22" s="84">
        <v>7</v>
      </c>
      <c r="D22" s="118">
        <v>0.0031064593152762697</v>
      </c>
      <c r="E22" s="118">
        <v>1.2680856440125883</v>
      </c>
      <c r="F22" s="84" t="s">
        <v>2505</v>
      </c>
      <c r="G22" s="84" t="b">
        <v>0</v>
      </c>
      <c r="H22" s="84" t="b">
        <v>0</v>
      </c>
      <c r="I22" s="84" t="b">
        <v>0</v>
      </c>
      <c r="J22" s="84" t="b">
        <v>0</v>
      </c>
      <c r="K22" s="84" t="b">
        <v>0</v>
      </c>
      <c r="L22" s="84" t="b">
        <v>0</v>
      </c>
    </row>
    <row r="23" spans="1:12" ht="15">
      <c r="A23" s="84" t="s">
        <v>2070</v>
      </c>
      <c r="B23" s="84" t="s">
        <v>1783</v>
      </c>
      <c r="C23" s="84">
        <v>7</v>
      </c>
      <c r="D23" s="118">
        <v>0.0031064593152762697</v>
      </c>
      <c r="E23" s="118">
        <v>2.203304916138483</v>
      </c>
      <c r="F23" s="84" t="s">
        <v>2505</v>
      </c>
      <c r="G23" s="84" t="b">
        <v>0</v>
      </c>
      <c r="H23" s="84" t="b">
        <v>0</v>
      </c>
      <c r="I23" s="84" t="b">
        <v>0</v>
      </c>
      <c r="J23" s="84" t="b">
        <v>0</v>
      </c>
      <c r="K23" s="84" t="b">
        <v>0</v>
      </c>
      <c r="L23" s="84" t="b">
        <v>0</v>
      </c>
    </row>
    <row r="24" spans="1:12" ht="15">
      <c r="A24" s="84" t="s">
        <v>234</v>
      </c>
      <c r="B24" s="84" t="s">
        <v>238</v>
      </c>
      <c r="C24" s="84">
        <v>6</v>
      </c>
      <c r="D24" s="118">
        <v>0.0027799242285591174</v>
      </c>
      <c r="E24" s="118">
        <v>2.0949654413496446</v>
      </c>
      <c r="F24" s="84" t="s">
        <v>2505</v>
      </c>
      <c r="G24" s="84" t="b">
        <v>0</v>
      </c>
      <c r="H24" s="84" t="b">
        <v>0</v>
      </c>
      <c r="I24" s="84" t="b">
        <v>0</v>
      </c>
      <c r="J24" s="84" t="b">
        <v>0</v>
      </c>
      <c r="K24" s="84" t="b">
        <v>0</v>
      </c>
      <c r="L24" s="84" t="b">
        <v>0</v>
      </c>
    </row>
    <row r="25" spans="1:12" ht="15">
      <c r="A25" s="84" t="s">
        <v>1759</v>
      </c>
      <c r="B25" s="84" t="s">
        <v>1758</v>
      </c>
      <c r="C25" s="84">
        <v>6</v>
      </c>
      <c r="D25" s="118">
        <v>0.0027799242285591174</v>
      </c>
      <c r="E25" s="118">
        <v>0.21575036683517892</v>
      </c>
      <c r="F25" s="84" t="s">
        <v>2505</v>
      </c>
      <c r="G25" s="84" t="b">
        <v>0</v>
      </c>
      <c r="H25" s="84" t="b">
        <v>0</v>
      </c>
      <c r="I25" s="84" t="b">
        <v>0</v>
      </c>
      <c r="J25" s="84" t="b">
        <v>0</v>
      </c>
      <c r="K25" s="84" t="b">
        <v>0</v>
      </c>
      <c r="L25" s="84" t="b">
        <v>0</v>
      </c>
    </row>
    <row r="26" spans="1:12" ht="15">
      <c r="A26" s="84" t="s">
        <v>245</v>
      </c>
      <c r="B26" s="84" t="s">
        <v>231</v>
      </c>
      <c r="C26" s="84">
        <v>6</v>
      </c>
      <c r="D26" s="118">
        <v>0.0027799242285591174</v>
      </c>
      <c r="E26" s="118">
        <v>2.0949654413496446</v>
      </c>
      <c r="F26" s="84" t="s">
        <v>2505</v>
      </c>
      <c r="G26" s="84" t="b">
        <v>0</v>
      </c>
      <c r="H26" s="84" t="b">
        <v>0</v>
      </c>
      <c r="I26" s="84" t="b">
        <v>0</v>
      </c>
      <c r="J26" s="84" t="b">
        <v>0</v>
      </c>
      <c r="K26" s="84" t="b">
        <v>0</v>
      </c>
      <c r="L26" s="84" t="b">
        <v>0</v>
      </c>
    </row>
    <row r="27" spans="1:12" ht="15">
      <c r="A27" s="84" t="s">
        <v>2045</v>
      </c>
      <c r="B27" s="84" t="s">
        <v>1759</v>
      </c>
      <c r="C27" s="84">
        <v>6</v>
      </c>
      <c r="D27" s="118">
        <v>0.0027799242285591174</v>
      </c>
      <c r="E27" s="118">
        <v>1.4074248987944078</v>
      </c>
      <c r="F27" s="84" t="s">
        <v>2505</v>
      </c>
      <c r="G27" s="84" t="b">
        <v>0</v>
      </c>
      <c r="H27" s="84" t="b">
        <v>0</v>
      </c>
      <c r="I27" s="84" t="b">
        <v>0</v>
      </c>
      <c r="J27" s="84" t="b">
        <v>0</v>
      </c>
      <c r="K27" s="84" t="b">
        <v>0</v>
      </c>
      <c r="L27" s="84" t="b">
        <v>0</v>
      </c>
    </row>
    <row r="28" spans="1:12" ht="15">
      <c r="A28" s="84" t="s">
        <v>1780</v>
      </c>
      <c r="B28" s="84" t="s">
        <v>275</v>
      </c>
      <c r="C28" s="84">
        <v>5</v>
      </c>
      <c r="D28" s="118">
        <v>0.0024321628437753663</v>
      </c>
      <c r="E28" s="118">
        <v>2.3903915594956273</v>
      </c>
      <c r="F28" s="84" t="s">
        <v>2505</v>
      </c>
      <c r="G28" s="84" t="b">
        <v>0</v>
      </c>
      <c r="H28" s="84" t="b">
        <v>0</v>
      </c>
      <c r="I28" s="84" t="b">
        <v>0</v>
      </c>
      <c r="J28" s="84" t="b">
        <v>0</v>
      </c>
      <c r="K28" s="84" t="b">
        <v>0</v>
      </c>
      <c r="L28" s="84" t="b">
        <v>0</v>
      </c>
    </row>
    <row r="29" spans="1:12" ht="15">
      <c r="A29" s="84" t="s">
        <v>275</v>
      </c>
      <c r="B29" s="84" t="s">
        <v>1782</v>
      </c>
      <c r="C29" s="84">
        <v>5</v>
      </c>
      <c r="D29" s="118">
        <v>0.0024321628437753663</v>
      </c>
      <c r="E29" s="118">
        <v>2.8053649074664455</v>
      </c>
      <c r="F29" s="84" t="s">
        <v>2505</v>
      </c>
      <c r="G29" s="84" t="b">
        <v>0</v>
      </c>
      <c r="H29" s="84" t="b">
        <v>0</v>
      </c>
      <c r="I29" s="84" t="b">
        <v>0</v>
      </c>
      <c r="J29" s="84" t="b">
        <v>0</v>
      </c>
      <c r="K29" s="84" t="b">
        <v>0</v>
      </c>
      <c r="L29" s="84" t="b">
        <v>0</v>
      </c>
    </row>
    <row r="30" spans="1:12" ht="15">
      <c r="A30" s="84" t="s">
        <v>1782</v>
      </c>
      <c r="B30" s="84" t="s">
        <v>1783</v>
      </c>
      <c r="C30" s="84">
        <v>5</v>
      </c>
      <c r="D30" s="118">
        <v>0.0024321628437753663</v>
      </c>
      <c r="E30" s="118">
        <v>2.203304916138483</v>
      </c>
      <c r="F30" s="84" t="s">
        <v>2505</v>
      </c>
      <c r="G30" s="84" t="b">
        <v>0</v>
      </c>
      <c r="H30" s="84" t="b">
        <v>0</v>
      </c>
      <c r="I30" s="84" t="b">
        <v>0</v>
      </c>
      <c r="J30" s="84" t="b">
        <v>0</v>
      </c>
      <c r="K30" s="84" t="b">
        <v>0</v>
      </c>
      <c r="L30" s="84" t="b">
        <v>0</v>
      </c>
    </row>
    <row r="31" spans="1:12" ht="15">
      <c r="A31" s="84" t="s">
        <v>1783</v>
      </c>
      <c r="B31" s="84" t="s">
        <v>270</v>
      </c>
      <c r="C31" s="84">
        <v>5</v>
      </c>
      <c r="D31" s="118">
        <v>0.0024321628437753663</v>
      </c>
      <c r="E31" s="118">
        <v>1.948032411035177</v>
      </c>
      <c r="F31" s="84" t="s">
        <v>2505</v>
      </c>
      <c r="G31" s="84" t="b">
        <v>0</v>
      </c>
      <c r="H31" s="84" t="b">
        <v>0</v>
      </c>
      <c r="I31" s="84" t="b">
        <v>0</v>
      </c>
      <c r="J31" s="84" t="b">
        <v>0</v>
      </c>
      <c r="K31" s="84" t="b">
        <v>0</v>
      </c>
      <c r="L31" s="84" t="b">
        <v>0</v>
      </c>
    </row>
    <row r="32" spans="1:12" ht="15">
      <c r="A32" s="84" t="s">
        <v>270</v>
      </c>
      <c r="B32" s="84" t="s">
        <v>1779</v>
      </c>
      <c r="C32" s="84">
        <v>5</v>
      </c>
      <c r="D32" s="118">
        <v>0.0024321628437753663</v>
      </c>
      <c r="E32" s="118">
        <v>1.924551315185654</v>
      </c>
      <c r="F32" s="84" t="s">
        <v>2505</v>
      </c>
      <c r="G32" s="84" t="b">
        <v>0</v>
      </c>
      <c r="H32" s="84" t="b">
        <v>0</v>
      </c>
      <c r="I32" s="84" t="b">
        <v>0</v>
      </c>
      <c r="J32" s="84" t="b">
        <v>0</v>
      </c>
      <c r="K32" s="84" t="b">
        <v>0</v>
      </c>
      <c r="L32" s="84" t="b">
        <v>0</v>
      </c>
    </row>
    <row r="33" spans="1:12" ht="15">
      <c r="A33" s="84" t="s">
        <v>1779</v>
      </c>
      <c r="B33" s="84" t="s">
        <v>1784</v>
      </c>
      <c r="C33" s="84">
        <v>5</v>
      </c>
      <c r="D33" s="118">
        <v>0.0024321628437753663</v>
      </c>
      <c r="E33" s="118">
        <v>2.225581310849635</v>
      </c>
      <c r="F33" s="84" t="s">
        <v>2505</v>
      </c>
      <c r="G33" s="84" t="b">
        <v>0</v>
      </c>
      <c r="H33" s="84" t="b">
        <v>0</v>
      </c>
      <c r="I33" s="84" t="b">
        <v>0</v>
      </c>
      <c r="J33" s="84" t="b">
        <v>0</v>
      </c>
      <c r="K33" s="84" t="b">
        <v>0</v>
      </c>
      <c r="L33" s="84" t="b">
        <v>0</v>
      </c>
    </row>
    <row r="34" spans="1:12" ht="15">
      <c r="A34" s="84" t="s">
        <v>1784</v>
      </c>
      <c r="B34" s="84" t="s">
        <v>1785</v>
      </c>
      <c r="C34" s="84">
        <v>5</v>
      </c>
      <c r="D34" s="118">
        <v>0.0024321628437753663</v>
      </c>
      <c r="E34" s="118">
        <v>2.8053649074664455</v>
      </c>
      <c r="F34" s="84" t="s">
        <v>2505</v>
      </c>
      <c r="G34" s="84" t="b">
        <v>0</v>
      </c>
      <c r="H34" s="84" t="b">
        <v>0</v>
      </c>
      <c r="I34" s="84" t="b">
        <v>0</v>
      </c>
      <c r="J34" s="84" t="b">
        <v>0</v>
      </c>
      <c r="K34" s="84" t="b">
        <v>0</v>
      </c>
      <c r="L34" s="84" t="b">
        <v>0</v>
      </c>
    </row>
    <row r="35" spans="1:12" ht="15">
      <c r="A35" s="84" t="s">
        <v>1785</v>
      </c>
      <c r="B35" s="84" t="s">
        <v>1781</v>
      </c>
      <c r="C35" s="84">
        <v>5</v>
      </c>
      <c r="D35" s="118">
        <v>0.0024321628437753663</v>
      </c>
      <c r="E35" s="118">
        <v>2.5043349118024643</v>
      </c>
      <c r="F35" s="84" t="s">
        <v>2505</v>
      </c>
      <c r="G35" s="84" t="b">
        <v>0</v>
      </c>
      <c r="H35" s="84" t="b">
        <v>0</v>
      </c>
      <c r="I35" s="84" t="b">
        <v>0</v>
      </c>
      <c r="J35" s="84" t="b">
        <v>0</v>
      </c>
      <c r="K35" s="84" t="b">
        <v>0</v>
      </c>
      <c r="L35" s="84" t="b">
        <v>0</v>
      </c>
    </row>
    <row r="36" spans="1:12" ht="15">
      <c r="A36" s="84" t="s">
        <v>1781</v>
      </c>
      <c r="B36" s="84" t="s">
        <v>2091</v>
      </c>
      <c r="C36" s="84">
        <v>5</v>
      </c>
      <c r="D36" s="118">
        <v>0.0024321628437753663</v>
      </c>
      <c r="E36" s="118">
        <v>2.5043349118024643</v>
      </c>
      <c r="F36" s="84" t="s">
        <v>2505</v>
      </c>
      <c r="G36" s="84" t="b">
        <v>0</v>
      </c>
      <c r="H36" s="84" t="b">
        <v>0</v>
      </c>
      <c r="I36" s="84" t="b">
        <v>0</v>
      </c>
      <c r="J36" s="84" t="b">
        <v>0</v>
      </c>
      <c r="K36" s="84" t="b">
        <v>0</v>
      </c>
      <c r="L36" s="84" t="b">
        <v>0</v>
      </c>
    </row>
    <row r="37" spans="1:12" ht="15">
      <c r="A37" s="84" t="s">
        <v>2091</v>
      </c>
      <c r="B37" s="84" t="s">
        <v>247</v>
      </c>
      <c r="C37" s="84">
        <v>5</v>
      </c>
      <c r="D37" s="118">
        <v>0.0024321628437753663</v>
      </c>
      <c r="E37" s="118">
        <v>2.7261836614188204</v>
      </c>
      <c r="F37" s="84" t="s">
        <v>2505</v>
      </c>
      <c r="G37" s="84" t="b">
        <v>0</v>
      </c>
      <c r="H37" s="84" t="b">
        <v>0</v>
      </c>
      <c r="I37" s="84" t="b">
        <v>0</v>
      </c>
      <c r="J37" s="84" t="b">
        <v>0</v>
      </c>
      <c r="K37" s="84" t="b">
        <v>0</v>
      </c>
      <c r="L37" s="84" t="b">
        <v>0</v>
      </c>
    </row>
    <row r="38" spans="1:12" ht="15">
      <c r="A38" s="84" t="s">
        <v>247</v>
      </c>
      <c r="B38" s="84" t="s">
        <v>2092</v>
      </c>
      <c r="C38" s="84">
        <v>5</v>
      </c>
      <c r="D38" s="118">
        <v>0.0024321628437753663</v>
      </c>
      <c r="E38" s="118">
        <v>2.462942226644239</v>
      </c>
      <c r="F38" s="84" t="s">
        <v>2505</v>
      </c>
      <c r="G38" s="84" t="b">
        <v>0</v>
      </c>
      <c r="H38" s="84" t="b">
        <v>0</v>
      </c>
      <c r="I38" s="84" t="b">
        <v>0</v>
      </c>
      <c r="J38" s="84" t="b">
        <v>0</v>
      </c>
      <c r="K38" s="84" t="b">
        <v>0</v>
      </c>
      <c r="L38" s="84" t="b">
        <v>0</v>
      </c>
    </row>
    <row r="39" spans="1:12" ht="15">
      <c r="A39" s="84" t="s">
        <v>2052</v>
      </c>
      <c r="B39" s="84" t="s">
        <v>2034</v>
      </c>
      <c r="C39" s="84">
        <v>5</v>
      </c>
      <c r="D39" s="118">
        <v>0.0024321628437753663</v>
      </c>
      <c r="E39" s="118">
        <v>2.1540868934683015</v>
      </c>
      <c r="F39" s="84" t="s">
        <v>2505</v>
      </c>
      <c r="G39" s="84" t="b">
        <v>0</v>
      </c>
      <c r="H39" s="84" t="b">
        <v>0</v>
      </c>
      <c r="I39" s="84" t="b">
        <v>0</v>
      </c>
      <c r="J39" s="84" t="b">
        <v>0</v>
      </c>
      <c r="K39" s="84" t="b">
        <v>0</v>
      </c>
      <c r="L39" s="84" t="b">
        <v>0</v>
      </c>
    </row>
    <row r="40" spans="1:12" ht="15">
      <c r="A40" s="84" t="s">
        <v>1758</v>
      </c>
      <c r="B40" s="84" t="s">
        <v>2095</v>
      </c>
      <c r="C40" s="84">
        <v>5</v>
      </c>
      <c r="D40" s="118">
        <v>0.0024321628437753663</v>
      </c>
      <c r="E40" s="118">
        <v>1.6782601091016376</v>
      </c>
      <c r="F40" s="84" t="s">
        <v>2505</v>
      </c>
      <c r="G40" s="84" t="b">
        <v>0</v>
      </c>
      <c r="H40" s="84" t="b">
        <v>0</v>
      </c>
      <c r="I40" s="84" t="b">
        <v>0</v>
      </c>
      <c r="J40" s="84" t="b">
        <v>0</v>
      </c>
      <c r="K40" s="84" t="b">
        <v>0</v>
      </c>
      <c r="L40" s="84" t="b">
        <v>0</v>
      </c>
    </row>
    <row r="41" spans="1:12" ht="15">
      <c r="A41" s="84" t="s">
        <v>2095</v>
      </c>
      <c r="B41" s="84" t="s">
        <v>2060</v>
      </c>
      <c r="C41" s="84">
        <v>5</v>
      </c>
      <c r="D41" s="118">
        <v>0.0024321628437753663</v>
      </c>
      <c r="E41" s="118">
        <v>2.6592368717882073</v>
      </c>
      <c r="F41" s="84" t="s">
        <v>2505</v>
      </c>
      <c r="G41" s="84" t="b">
        <v>0</v>
      </c>
      <c r="H41" s="84" t="b">
        <v>0</v>
      </c>
      <c r="I41" s="84" t="b">
        <v>0</v>
      </c>
      <c r="J41" s="84" t="b">
        <v>0</v>
      </c>
      <c r="K41" s="84" t="b">
        <v>0</v>
      </c>
      <c r="L41" s="84" t="b">
        <v>0</v>
      </c>
    </row>
    <row r="42" spans="1:12" ht="15">
      <c r="A42" s="84" t="s">
        <v>2060</v>
      </c>
      <c r="B42" s="84" t="s">
        <v>2071</v>
      </c>
      <c r="C42" s="84">
        <v>5</v>
      </c>
      <c r="D42" s="118">
        <v>0.0024321628437753663</v>
      </c>
      <c r="E42" s="118">
        <v>2.5800556257405827</v>
      </c>
      <c r="F42" s="84" t="s">
        <v>2505</v>
      </c>
      <c r="G42" s="84" t="b">
        <v>0</v>
      </c>
      <c r="H42" s="84" t="b">
        <v>0</v>
      </c>
      <c r="I42" s="84" t="b">
        <v>0</v>
      </c>
      <c r="J42" s="84" t="b">
        <v>0</v>
      </c>
      <c r="K42" s="84" t="b">
        <v>0</v>
      </c>
      <c r="L42" s="84" t="b">
        <v>0</v>
      </c>
    </row>
    <row r="43" spans="1:12" ht="15">
      <c r="A43" s="84" t="s">
        <v>2071</v>
      </c>
      <c r="B43" s="84" t="s">
        <v>2096</v>
      </c>
      <c r="C43" s="84">
        <v>5</v>
      </c>
      <c r="D43" s="118">
        <v>0.0024321628437753663</v>
      </c>
      <c r="E43" s="118">
        <v>2.7261836614188204</v>
      </c>
      <c r="F43" s="84" t="s">
        <v>2505</v>
      </c>
      <c r="G43" s="84" t="b">
        <v>0</v>
      </c>
      <c r="H43" s="84" t="b">
        <v>0</v>
      </c>
      <c r="I43" s="84" t="b">
        <v>0</v>
      </c>
      <c r="J43" s="84" t="b">
        <v>0</v>
      </c>
      <c r="K43" s="84" t="b">
        <v>0</v>
      </c>
      <c r="L43" s="84" t="b">
        <v>0</v>
      </c>
    </row>
    <row r="44" spans="1:12" ht="15">
      <c r="A44" s="84" t="s">
        <v>2096</v>
      </c>
      <c r="B44" s="84" t="s">
        <v>2061</v>
      </c>
      <c r="C44" s="84">
        <v>5</v>
      </c>
      <c r="D44" s="118">
        <v>0.0024321628437753663</v>
      </c>
      <c r="E44" s="118">
        <v>2.6592368717882073</v>
      </c>
      <c r="F44" s="84" t="s">
        <v>2505</v>
      </c>
      <c r="G44" s="84" t="b">
        <v>0</v>
      </c>
      <c r="H44" s="84" t="b">
        <v>0</v>
      </c>
      <c r="I44" s="84" t="b">
        <v>0</v>
      </c>
      <c r="J44" s="84" t="b">
        <v>0</v>
      </c>
      <c r="K44" s="84" t="b">
        <v>0</v>
      </c>
      <c r="L44" s="84" t="b">
        <v>0</v>
      </c>
    </row>
    <row r="45" spans="1:12" ht="15">
      <c r="A45" s="84" t="s">
        <v>2061</v>
      </c>
      <c r="B45" s="84" t="s">
        <v>2097</v>
      </c>
      <c r="C45" s="84">
        <v>5</v>
      </c>
      <c r="D45" s="118">
        <v>0.0024321628437753663</v>
      </c>
      <c r="E45" s="118">
        <v>2.6592368717882073</v>
      </c>
      <c r="F45" s="84" t="s">
        <v>2505</v>
      </c>
      <c r="G45" s="84" t="b">
        <v>0</v>
      </c>
      <c r="H45" s="84" t="b">
        <v>0</v>
      </c>
      <c r="I45" s="84" t="b">
        <v>0</v>
      </c>
      <c r="J45" s="84" t="b">
        <v>0</v>
      </c>
      <c r="K45" s="84" t="b">
        <v>0</v>
      </c>
      <c r="L45" s="84" t="b">
        <v>0</v>
      </c>
    </row>
    <row r="46" spans="1:12" ht="15">
      <c r="A46" s="84" t="s">
        <v>2097</v>
      </c>
      <c r="B46" s="84" t="s">
        <v>2098</v>
      </c>
      <c r="C46" s="84">
        <v>5</v>
      </c>
      <c r="D46" s="118">
        <v>0.0024321628437753663</v>
      </c>
      <c r="E46" s="118">
        <v>2.8053649074664455</v>
      </c>
      <c r="F46" s="84" t="s">
        <v>2505</v>
      </c>
      <c r="G46" s="84" t="b">
        <v>0</v>
      </c>
      <c r="H46" s="84" t="b">
        <v>0</v>
      </c>
      <c r="I46" s="84" t="b">
        <v>0</v>
      </c>
      <c r="J46" s="84" t="b">
        <v>1</v>
      </c>
      <c r="K46" s="84" t="b">
        <v>0</v>
      </c>
      <c r="L46" s="84" t="b">
        <v>0</v>
      </c>
    </row>
    <row r="47" spans="1:12" ht="15">
      <c r="A47" s="84" t="s">
        <v>2098</v>
      </c>
      <c r="B47" s="84" t="s">
        <v>1735</v>
      </c>
      <c r="C47" s="84">
        <v>5</v>
      </c>
      <c r="D47" s="118">
        <v>0.0024321628437753663</v>
      </c>
      <c r="E47" s="118">
        <v>2.7261836614188204</v>
      </c>
      <c r="F47" s="84" t="s">
        <v>2505</v>
      </c>
      <c r="G47" s="84" t="b">
        <v>1</v>
      </c>
      <c r="H47" s="84" t="b">
        <v>0</v>
      </c>
      <c r="I47" s="84" t="b">
        <v>0</v>
      </c>
      <c r="J47" s="84" t="b">
        <v>0</v>
      </c>
      <c r="K47" s="84" t="b">
        <v>0</v>
      </c>
      <c r="L47" s="84" t="b">
        <v>0</v>
      </c>
    </row>
    <row r="48" spans="1:12" ht="15">
      <c r="A48" s="84" t="s">
        <v>1735</v>
      </c>
      <c r="B48" s="84" t="s">
        <v>1771</v>
      </c>
      <c r="C48" s="84">
        <v>5</v>
      </c>
      <c r="D48" s="118">
        <v>0.0024321628437753663</v>
      </c>
      <c r="E48" s="118">
        <v>2.3837609805966142</v>
      </c>
      <c r="F48" s="84" t="s">
        <v>2505</v>
      </c>
      <c r="G48" s="84" t="b">
        <v>0</v>
      </c>
      <c r="H48" s="84" t="b">
        <v>0</v>
      </c>
      <c r="I48" s="84" t="b">
        <v>0</v>
      </c>
      <c r="J48" s="84" t="b">
        <v>0</v>
      </c>
      <c r="K48" s="84" t="b">
        <v>0</v>
      </c>
      <c r="L48" s="84" t="b">
        <v>0</v>
      </c>
    </row>
    <row r="49" spans="1:12" ht="15">
      <c r="A49" s="84" t="s">
        <v>1771</v>
      </c>
      <c r="B49" s="84" t="s">
        <v>2099</v>
      </c>
      <c r="C49" s="84">
        <v>5</v>
      </c>
      <c r="D49" s="118">
        <v>0.0024321628437753663</v>
      </c>
      <c r="E49" s="118">
        <v>2.5043349118024643</v>
      </c>
      <c r="F49" s="84" t="s">
        <v>2505</v>
      </c>
      <c r="G49" s="84" t="b">
        <v>0</v>
      </c>
      <c r="H49" s="84" t="b">
        <v>0</v>
      </c>
      <c r="I49" s="84" t="b">
        <v>0</v>
      </c>
      <c r="J49" s="84" t="b">
        <v>0</v>
      </c>
      <c r="K49" s="84" t="b">
        <v>0</v>
      </c>
      <c r="L49" s="84" t="b">
        <v>0</v>
      </c>
    </row>
    <row r="50" spans="1:12" ht="15">
      <c r="A50" s="84" t="s">
        <v>2099</v>
      </c>
      <c r="B50" s="84" t="s">
        <v>1780</v>
      </c>
      <c r="C50" s="84">
        <v>5</v>
      </c>
      <c r="D50" s="118">
        <v>0.0024321628437753663</v>
      </c>
      <c r="E50" s="118">
        <v>2.425153665754839</v>
      </c>
      <c r="F50" s="84" t="s">
        <v>2505</v>
      </c>
      <c r="G50" s="84" t="b">
        <v>0</v>
      </c>
      <c r="H50" s="84" t="b">
        <v>0</v>
      </c>
      <c r="I50" s="84" t="b">
        <v>0</v>
      </c>
      <c r="J50" s="84" t="b">
        <v>0</v>
      </c>
      <c r="K50" s="84" t="b">
        <v>0</v>
      </c>
      <c r="L50" s="84" t="b">
        <v>0</v>
      </c>
    </row>
    <row r="51" spans="1:12" ht="15">
      <c r="A51" s="84" t="s">
        <v>1780</v>
      </c>
      <c r="B51" s="84" t="s">
        <v>1779</v>
      </c>
      <c r="C51" s="84">
        <v>5</v>
      </c>
      <c r="D51" s="118">
        <v>0.0024321628437753663</v>
      </c>
      <c r="E51" s="118">
        <v>1.8106079628788172</v>
      </c>
      <c r="F51" s="84" t="s">
        <v>2505</v>
      </c>
      <c r="G51" s="84" t="b">
        <v>0</v>
      </c>
      <c r="H51" s="84" t="b">
        <v>0</v>
      </c>
      <c r="I51" s="84" t="b">
        <v>0</v>
      </c>
      <c r="J51" s="84" t="b">
        <v>0</v>
      </c>
      <c r="K51" s="84" t="b">
        <v>0</v>
      </c>
      <c r="L51" s="84" t="b">
        <v>0</v>
      </c>
    </row>
    <row r="52" spans="1:12" ht="15">
      <c r="A52" s="84" t="s">
        <v>1779</v>
      </c>
      <c r="B52" s="84" t="s">
        <v>2100</v>
      </c>
      <c r="C52" s="84">
        <v>5</v>
      </c>
      <c r="D52" s="118">
        <v>0.0024321628437753663</v>
      </c>
      <c r="E52" s="118">
        <v>2.225581310849635</v>
      </c>
      <c r="F52" s="84" t="s">
        <v>2505</v>
      </c>
      <c r="G52" s="84" t="b">
        <v>0</v>
      </c>
      <c r="H52" s="84" t="b">
        <v>0</v>
      </c>
      <c r="I52" s="84" t="b">
        <v>0</v>
      </c>
      <c r="J52" s="84" t="b">
        <v>0</v>
      </c>
      <c r="K52" s="84" t="b">
        <v>0</v>
      </c>
      <c r="L52" s="84" t="b">
        <v>0</v>
      </c>
    </row>
    <row r="53" spans="1:12" ht="15">
      <c r="A53" s="84" t="s">
        <v>2033</v>
      </c>
      <c r="B53" s="84" t="s">
        <v>2064</v>
      </c>
      <c r="C53" s="84">
        <v>5</v>
      </c>
      <c r="D53" s="118">
        <v>0.0024321628437753663</v>
      </c>
      <c r="E53" s="118">
        <v>2.1540868934683015</v>
      </c>
      <c r="F53" s="84" t="s">
        <v>2505</v>
      </c>
      <c r="G53" s="84" t="b">
        <v>1</v>
      </c>
      <c r="H53" s="84" t="b">
        <v>0</v>
      </c>
      <c r="I53" s="84" t="b">
        <v>0</v>
      </c>
      <c r="J53" s="84" t="b">
        <v>0</v>
      </c>
      <c r="K53" s="84" t="b">
        <v>0</v>
      </c>
      <c r="L53" s="84" t="b">
        <v>0</v>
      </c>
    </row>
    <row r="54" spans="1:12" ht="15">
      <c r="A54" s="84" t="s">
        <v>2040</v>
      </c>
      <c r="B54" s="84" t="s">
        <v>2117</v>
      </c>
      <c r="C54" s="84">
        <v>5</v>
      </c>
      <c r="D54" s="118">
        <v>0.0024321628437753663</v>
      </c>
      <c r="E54" s="118">
        <v>2.5043349118024643</v>
      </c>
      <c r="F54" s="84" t="s">
        <v>2505</v>
      </c>
      <c r="G54" s="84" t="b">
        <v>0</v>
      </c>
      <c r="H54" s="84" t="b">
        <v>0</v>
      </c>
      <c r="I54" s="84" t="b">
        <v>0</v>
      </c>
      <c r="J54" s="84" t="b">
        <v>0</v>
      </c>
      <c r="K54" s="84" t="b">
        <v>0</v>
      </c>
      <c r="L54" s="84" t="b">
        <v>0</v>
      </c>
    </row>
    <row r="55" spans="1:12" ht="15">
      <c r="A55" s="84" t="s">
        <v>2117</v>
      </c>
      <c r="B55" s="84" t="s">
        <v>2118</v>
      </c>
      <c r="C55" s="84">
        <v>5</v>
      </c>
      <c r="D55" s="118">
        <v>0.0024321628437753663</v>
      </c>
      <c r="E55" s="118">
        <v>2.8053649074664455</v>
      </c>
      <c r="F55" s="84" t="s">
        <v>2505</v>
      </c>
      <c r="G55" s="84" t="b">
        <v>0</v>
      </c>
      <c r="H55" s="84" t="b">
        <v>0</v>
      </c>
      <c r="I55" s="84" t="b">
        <v>0</v>
      </c>
      <c r="J55" s="84" t="b">
        <v>0</v>
      </c>
      <c r="K55" s="84" t="b">
        <v>0</v>
      </c>
      <c r="L55" s="84" t="b">
        <v>0</v>
      </c>
    </row>
    <row r="56" spans="1:12" ht="15">
      <c r="A56" s="84" t="s">
        <v>2118</v>
      </c>
      <c r="B56" s="84" t="s">
        <v>1760</v>
      </c>
      <c r="C56" s="84">
        <v>5</v>
      </c>
      <c r="D56" s="118">
        <v>0.0024321628437753663</v>
      </c>
      <c r="E56" s="118">
        <v>1.8230936744268769</v>
      </c>
      <c r="F56" s="84" t="s">
        <v>2505</v>
      </c>
      <c r="G56" s="84" t="b">
        <v>0</v>
      </c>
      <c r="H56" s="84" t="b">
        <v>0</v>
      </c>
      <c r="I56" s="84" t="b">
        <v>0</v>
      </c>
      <c r="J56" s="84" t="b">
        <v>0</v>
      </c>
      <c r="K56" s="84" t="b">
        <v>0</v>
      </c>
      <c r="L56" s="84" t="b">
        <v>0</v>
      </c>
    </row>
    <row r="57" spans="1:12" ht="15">
      <c r="A57" s="84" t="s">
        <v>1760</v>
      </c>
      <c r="B57" s="84" t="s">
        <v>245</v>
      </c>
      <c r="C57" s="84">
        <v>5</v>
      </c>
      <c r="D57" s="118">
        <v>0.0024321628437753663</v>
      </c>
      <c r="E57" s="118">
        <v>1.3557322569963708</v>
      </c>
      <c r="F57" s="84" t="s">
        <v>2505</v>
      </c>
      <c r="G57" s="84" t="b">
        <v>0</v>
      </c>
      <c r="H57" s="84" t="b">
        <v>0</v>
      </c>
      <c r="I57" s="84" t="b">
        <v>0</v>
      </c>
      <c r="J57" s="84" t="b">
        <v>0</v>
      </c>
      <c r="K57" s="84" t="b">
        <v>0</v>
      </c>
      <c r="L57" s="84" t="b">
        <v>0</v>
      </c>
    </row>
    <row r="58" spans="1:12" ht="15">
      <c r="A58" s="84" t="s">
        <v>245</v>
      </c>
      <c r="B58" s="84" t="s">
        <v>2119</v>
      </c>
      <c r="C58" s="84">
        <v>5</v>
      </c>
      <c r="D58" s="118">
        <v>0.0024321628437753663</v>
      </c>
      <c r="E58" s="118">
        <v>2.161912230980258</v>
      </c>
      <c r="F58" s="84" t="s">
        <v>2505</v>
      </c>
      <c r="G58" s="84" t="b">
        <v>0</v>
      </c>
      <c r="H58" s="84" t="b">
        <v>0</v>
      </c>
      <c r="I58" s="84" t="b">
        <v>0</v>
      </c>
      <c r="J58" s="84" t="b">
        <v>1</v>
      </c>
      <c r="K58" s="84" t="b">
        <v>0</v>
      </c>
      <c r="L58" s="84" t="b">
        <v>0</v>
      </c>
    </row>
    <row r="59" spans="1:12" ht="15">
      <c r="A59" s="84" t="s">
        <v>2119</v>
      </c>
      <c r="B59" s="84" t="s">
        <v>2080</v>
      </c>
      <c r="C59" s="84">
        <v>5</v>
      </c>
      <c r="D59" s="118">
        <v>0.0024321628437753663</v>
      </c>
      <c r="E59" s="118">
        <v>2.7261836614188204</v>
      </c>
      <c r="F59" s="84" t="s">
        <v>2505</v>
      </c>
      <c r="G59" s="84" t="b">
        <v>1</v>
      </c>
      <c r="H59" s="84" t="b">
        <v>0</v>
      </c>
      <c r="I59" s="84" t="b">
        <v>0</v>
      </c>
      <c r="J59" s="84" t="b">
        <v>0</v>
      </c>
      <c r="K59" s="84" t="b">
        <v>0</v>
      </c>
      <c r="L59" s="84" t="b">
        <v>0</v>
      </c>
    </row>
    <row r="60" spans="1:12" ht="15">
      <c r="A60" s="84" t="s">
        <v>2080</v>
      </c>
      <c r="B60" s="84" t="s">
        <v>2042</v>
      </c>
      <c r="C60" s="84">
        <v>5</v>
      </c>
      <c r="D60" s="118">
        <v>0.0024321628437753663</v>
      </c>
      <c r="E60" s="118">
        <v>2.425153665754839</v>
      </c>
      <c r="F60" s="84" t="s">
        <v>2505</v>
      </c>
      <c r="G60" s="84" t="b">
        <v>0</v>
      </c>
      <c r="H60" s="84" t="b">
        <v>0</v>
      </c>
      <c r="I60" s="84" t="b">
        <v>0</v>
      </c>
      <c r="J60" s="84" t="b">
        <v>0</v>
      </c>
      <c r="K60" s="84" t="b">
        <v>0</v>
      </c>
      <c r="L60" s="84" t="b">
        <v>0</v>
      </c>
    </row>
    <row r="61" spans="1:12" ht="15">
      <c r="A61" s="84" t="s">
        <v>2042</v>
      </c>
      <c r="B61" s="84" t="s">
        <v>2120</v>
      </c>
      <c r="C61" s="84">
        <v>5</v>
      </c>
      <c r="D61" s="118">
        <v>0.0024321628437753663</v>
      </c>
      <c r="E61" s="118">
        <v>2.5043349118024643</v>
      </c>
      <c r="F61" s="84" t="s">
        <v>2505</v>
      </c>
      <c r="G61" s="84" t="b">
        <v>0</v>
      </c>
      <c r="H61" s="84" t="b">
        <v>0</v>
      </c>
      <c r="I61" s="84" t="b">
        <v>0</v>
      </c>
      <c r="J61" s="84" t="b">
        <v>1</v>
      </c>
      <c r="K61" s="84" t="b">
        <v>0</v>
      </c>
      <c r="L61" s="84" t="b">
        <v>0</v>
      </c>
    </row>
    <row r="62" spans="1:12" ht="15">
      <c r="A62" s="84" t="s">
        <v>2120</v>
      </c>
      <c r="B62" s="84" t="s">
        <v>2121</v>
      </c>
      <c r="C62" s="84">
        <v>5</v>
      </c>
      <c r="D62" s="118">
        <v>0.0024321628437753663</v>
      </c>
      <c r="E62" s="118">
        <v>2.8053649074664455</v>
      </c>
      <c r="F62" s="84" t="s">
        <v>2505</v>
      </c>
      <c r="G62" s="84" t="b">
        <v>1</v>
      </c>
      <c r="H62" s="84" t="b">
        <v>0</v>
      </c>
      <c r="I62" s="84" t="b">
        <v>0</v>
      </c>
      <c r="J62" s="84" t="b">
        <v>0</v>
      </c>
      <c r="K62" s="84" t="b">
        <v>0</v>
      </c>
      <c r="L62" s="84" t="b">
        <v>0</v>
      </c>
    </row>
    <row r="63" spans="1:12" ht="15">
      <c r="A63" s="84" t="s">
        <v>2072</v>
      </c>
      <c r="B63" s="84" t="s">
        <v>1758</v>
      </c>
      <c r="C63" s="84">
        <v>5</v>
      </c>
      <c r="D63" s="118">
        <v>0.0024321628437753663</v>
      </c>
      <c r="E63" s="118">
        <v>1.1972669611411657</v>
      </c>
      <c r="F63" s="84" t="s">
        <v>2505</v>
      </c>
      <c r="G63" s="84" t="b">
        <v>0</v>
      </c>
      <c r="H63" s="84" t="b">
        <v>0</v>
      </c>
      <c r="I63" s="84" t="b">
        <v>0</v>
      </c>
      <c r="J63" s="84" t="b">
        <v>0</v>
      </c>
      <c r="K63" s="84" t="b">
        <v>0</v>
      </c>
      <c r="L63" s="84" t="b">
        <v>0</v>
      </c>
    </row>
    <row r="64" spans="1:12" ht="15">
      <c r="A64" s="84" t="s">
        <v>2038</v>
      </c>
      <c r="B64" s="84" t="s">
        <v>1758</v>
      </c>
      <c r="C64" s="84">
        <v>5</v>
      </c>
      <c r="D64" s="118">
        <v>0.0024321628437753663</v>
      </c>
      <c r="E64" s="118">
        <v>0.8962369654771846</v>
      </c>
      <c r="F64" s="84" t="s">
        <v>2505</v>
      </c>
      <c r="G64" s="84" t="b">
        <v>0</v>
      </c>
      <c r="H64" s="84" t="b">
        <v>0</v>
      </c>
      <c r="I64" s="84" t="b">
        <v>0</v>
      </c>
      <c r="J64" s="84" t="b">
        <v>0</v>
      </c>
      <c r="K64" s="84" t="b">
        <v>0</v>
      </c>
      <c r="L64" s="84" t="b">
        <v>0</v>
      </c>
    </row>
    <row r="65" spans="1:12" ht="15">
      <c r="A65" s="84" t="s">
        <v>2041</v>
      </c>
      <c r="B65" s="84" t="s">
        <v>2127</v>
      </c>
      <c r="C65" s="84">
        <v>5</v>
      </c>
      <c r="D65" s="118">
        <v>0.0024321628437753663</v>
      </c>
      <c r="E65" s="118">
        <v>2.5043349118024643</v>
      </c>
      <c r="F65" s="84" t="s">
        <v>2505</v>
      </c>
      <c r="G65" s="84" t="b">
        <v>0</v>
      </c>
      <c r="H65" s="84" t="b">
        <v>0</v>
      </c>
      <c r="I65" s="84" t="b">
        <v>0</v>
      </c>
      <c r="J65" s="84" t="b">
        <v>0</v>
      </c>
      <c r="K65" s="84" t="b">
        <v>0</v>
      </c>
      <c r="L65" s="84" t="b">
        <v>0</v>
      </c>
    </row>
    <row r="66" spans="1:12" ht="15">
      <c r="A66" s="84" t="s">
        <v>227</v>
      </c>
      <c r="B66" s="84" t="s">
        <v>245</v>
      </c>
      <c r="C66" s="84">
        <v>5</v>
      </c>
      <c r="D66" s="118">
        <v>0.0024321628437753663</v>
      </c>
      <c r="E66" s="118">
        <v>2.3002149291465392</v>
      </c>
      <c r="F66" s="84" t="s">
        <v>2505</v>
      </c>
      <c r="G66" s="84" t="b">
        <v>0</v>
      </c>
      <c r="H66" s="84" t="b">
        <v>0</v>
      </c>
      <c r="I66" s="84" t="b">
        <v>0</v>
      </c>
      <c r="J66" s="84" t="b">
        <v>0</v>
      </c>
      <c r="K66" s="84" t="b">
        <v>0</v>
      </c>
      <c r="L66" s="84" t="b">
        <v>0</v>
      </c>
    </row>
    <row r="67" spans="1:12" ht="15">
      <c r="A67" s="84" t="s">
        <v>231</v>
      </c>
      <c r="B67" s="84" t="s">
        <v>228</v>
      </c>
      <c r="C67" s="84">
        <v>5</v>
      </c>
      <c r="D67" s="118">
        <v>0.0024321628437753663</v>
      </c>
      <c r="E67" s="118">
        <v>2.6592368717882073</v>
      </c>
      <c r="F67" s="84" t="s">
        <v>2505</v>
      </c>
      <c r="G67" s="84" t="b">
        <v>0</v>
      </c>
      <c r="H67" s="84" t="b">
        <v>0</v>
      </c>
      <c r="I67" s="84" t="b">
        <v>0</v>
      </c>
      <c r="J67" s="84" t="b">
        <v>0</v>
      </c>
      <c r="K67" s="84" t="b">
        <v>0</v>
      </c>
      <c r="L67" s="84" t="b">
        <v>0</v>
      </c>
    </row>
    <row r="68" spans="1:12" ht="15">
      <c r="A68" s="84" t="s">
        <v>228</v>
      </c>
      <c r="B68" s="84" t="s">
        <v>229</v>
      </c>
      <c r="C68" s="84">
        <v>5</v>
      </c>
      <c r="D68" s="118">
        <v>0.0024321628437753663</v>
      </c>
      <c r="E68" s="118">
        <v>2.8053649074664455</v>
      </c>
      <c r="F68" s="84" t="s">
        <v>2505</v>
      </c>
      <c r="G68" s="84" t="b">
        <v>0</v>
      </c>
      <c r="H68" s="84" t="b">
        <v>0</v>
      </c>
      <c r="I68" s="84" t="b">
        <v>0</v>
      </c>
      <c r="J68" s="84" t="b">
        <v>0</v>
      </c>
      <c r="K68" s="84" t="b">
        <v>0</v>
      </c>
      <c r="L68" s="84" t="b">
        <v>0</v>
      </c>
    </row>
    <row r="69" spans="1:12" ht="15">
      <c r="A69" s="84" t="s">
        <v>229</v>
      </c>
      <c r="B69" s="84" t="s">
        <v>267</v>
      </c>
      <c r="C69" s="84">
        <v>5</v>
      </c>
      <c r="D69" s="118">
        <v>0.0024321628437753663</v>
      </c>
      <c r="E69" s="118">
        <v>2.8053649074664455</v>
      </c>
      <c r="F69" s="84" t="s">
        <v>2505</v>
      </c>
      <c r="G69" s="84" t="b">
        <v>0</v>
      </c>
      <c r="H69" s="84" t="b">
        <v>0</v>
      </c>
      <c r="I69" s="84" t="b">
        <v>0</v>
      </c>
      <c r="J69" s="84" t="b">
        <v>0</v>
      </c>
      <c r="K69" s="84" t="b">
        <v>0</v>
      </c>
      <c r="L69" s="84" t="b">
        <v>0</v>
      </c>
    </row>
    <row r="70" spans="1:12" ht="15">
      <c r="A70" s="84" t="s">
        <v>267</v>
      </c>
      <c r="B70" s="84" t="s">
        <v>236</v>
      </c>
      <c r="C70" s="84">
        <v>5</v>
      </c>
      <c r="D70" s="118">
        <v>0.0024321628437753663</v>
      </c>
      <c r="E70" s="118">
        <v>2.5500924023631395</v>
      </c>
      <c r="F70" s="84" t="s">
        <v>2505</v>
      </c>
      <c r="G70" s="84" t="b">
        <v>0</v>
      </c>
      <c r="H70" s="84" t="b">
        <v>0</v>
      </c>
      <c r="I70" s="84" t="b">
        <v>0</v>
      </c>
      <c r="J70" s="84" t="b">
        <v>0</v>
      </c>
      <c r="K70" s="84" t="b">
        <v>0</v>
      </c>
      <c r="L70" s="84" t="b">
        <v>0</v>
      </c>
    </row>
    <row r="71" spans="1:12" ht="15">
      <c r="A71" s="84" t="s">
        <v>236</v>
      </c>
      <c r="B71" s="84" t="s">
        <v>230</v>
      </c>
      <c r="C71" s="84">
        <v>5</v>
      </c>
      <c r="D71" s="118">
        <v>0.0024321628437753663</v>
      </c>
      <c r="E71" s="118">
        <v>2.2120788404459883</v>
      </c>
      <c r="F71" s="84" t="s">
        <v>2505</v>
      </c>
      <c r="G71" s="84" t="b">
        <v>0</v>
      </c>
      <c r="H71" s="84" t="b">
        <v>0</v>
      </c>
      <c r="I71" s="84" t="b">
        <v>0</v>
      </c>
      <c r="J71" s="84" t="b">
        <v>0</v>
      </c>
      <c r="K71" s="84" t="b">
        <v>0</v>
      </c>
      <c r="L71" s="84" t="b">
        <v>0</v>
      </c>
    </row>
    <row r="72" spans="1:12" ht="15">
      <c r="A72" s="84" t="s">
        <v>230</v>
      </c>
      <c r="B72" s="84" t="s">
        <v>233</v>
      </c>
      <c r="C72" s="84">
        <v>5</v>
      </c>
      <c r="D72" s="118">
        <v>0.0024321628437753663</v>
      </c>
      <c r="E72" s="118">
        <v>2.4551168891322823</v>
      </c>
      <c r="F72" s="84" t="s">
        <v>2505</v>
      </c>
      <c r="G72" s="84" t="b">
        <v>0</v>
      </c>
      <c r="H72" s="84" t="b">
        <v>0</v>
      </c>
      <c r="I72" s="84" t="b">
        <v>0</v>
      </c>
      <c r="J72" s="84" t="b">
        <v>0</v>
      </c>
      <c r="K72" s="84" t="b">
        <v>0</v>
      </c>
      <c r="L72" s="84" t="b">
        <v>0</v>
      </c>
    </row>
    <row r="73" spans="1:12" ht="15">
      <c r="A73" s="84" t="s">
        <v>233</v>
      </c>
      <c r="B73" s="84" t="s">
        <v>2041</v>
      </c>
      <c r="C73" s="84">
        <v>5</v>
      </c>
      <c r="D73" s="118">
        <v>0.0024321628437753663</v>
      </c>
      <c r="E73" s="118">
        <v>2.089361563831646</v>
      </c>
      <c r="F73" s="84" t="s">
        <v>2505</v>
      </c>
      <c r="G73" s="84" t="b">
        <v>0</v>
      </c>
      <c r="H73" s="84" t="b">
        <v>0</v>
      </c>
      <c r="I73" s="84" t="b">
        <v>0</v>
      </c>
      <c r="J73" s="84" t="b">
        <v>0</v>
      </c>
      <c r="K73" s="84" t="b">
        <v>0</v>
      </c>
      <c r="L73" s="84" t="b">
        <v>0</v>
      </c>
    </row>
    <row r="74" spans="1:12" ht="15">
      <c r="A74" s="84" t="s">
        <v>2033</v>
      </c>
      <c r="B74" s="84" t="s">
        <v>2129</v>
      </c>
      <c r="C74" s="84">
        <v>5</v>
      </c>
      <c r="D74" s="118">
        <v>0.0024321628437753663</v>
      </c>
      <c r="E74" s="118">
        <v>2.3002149291465392</v>
      </c>
      <c r="F74" s="84" t="s">
        <v>2505</v>
      </c>
      <c r="G74" s="84" t="b">
        <v>1</v>
      </c>
      <c r="H74" s="84" t="b">
        <v>0</v>
      </c>
      <c r="I74" s="84" t="b">
        <v>0</v>
      </c>
      <c r="J74" s="84" t="b">
        <v>0</v>
      </c>
      <c r="K74" s="84" t="b">
        <v>0</v>
      </c>
      <c r="L74" s="84" t="b">
        <v>0</v>
      </c>
    </row>
    <row r="75" spans="1:12" ht="15">
      <c r="A75" s="84" t="s">
        <v>2049</v>
      </c>
      <c r="B75" s="84" t="s">
        <v>2044</v>
      </c>
      <c r="C75" s="84">
        <v>5</v>
      </c>
      <c r="D75" s="118">
        <v>0.0024321628437753663</v>
      </c>
      <c r="E75" s="118">
        <v>2.3459724197072145</v>
      </c>
      <c r="F75" s="84" t="s">
        <v>2505</v>
      </c>
      <c r="G75" s="84" t="b">
        <v>0</v>
      </c>
      <c r="H75" s="84" t="b">
        <v>0</v>
      </c>
      <c r="I75" s="84" t="b">
        <v>0</v>
      </c>
      <c r="J75" s="84" t="b">
        <v>0</v>
      </c>
      <c r="K75" s="84" t="b">
        <v>0</v>
      </c>
      <c r="L75" s="84" t="b">
        <v>0</v>
      </c>
    </row>
    <row r="76" spans="1:12" ht="15">
      <c r="A76" s="84" t="s">
        <v>2059</v>
      </c>
      <c r="B76" s="84" t="s">
        <v>2132</v>
      </c>
      <c r="C76" s="84">
        <v>5</v>
      </c>
      <c r="D76" s="118">
        <v>0.0024321628437753663</v>
      </c>
      <c r="E76" s="118">
        <v>2.6012449248105205</v>
      </c>
      <c r="F76" s="84" t="s">
        <v>2505</v>
      </c>
      <c r="G76" s="84" t="b">
        <v>0</v>
      </c>
      <c r="H76" s="84" t="b">
        <v>0</v>
      </c>
      <c r="I76" s="84" t="b">
        <v>0</v>
      </c>
      <c r="J76" s="84" t="b">
        <v>0</v>
      </c>
      <c r="K76" s="84" t="b">
        <v>0</v>
      </c>
      <c r="L76" s="84" t="b">
        <v>0</v>
      </c>
    </row>
    <row r="77" spans="1:12" ht="15">
      <c r="A77" s="84" t="s">
        <v>247</v>
      </c>
      <c r="B77" s="84" t="s">
        <v>1780</v>
      </c>
      <c r="C77" s="84">
        <v>4</v>
      </c>
      <c r="D77" s="118">
        <v>0.0020588768167693373</v>
      </c>
      <c r="E77" s="118">
        <v>1.9858209719245765</v>
      </c>
      <c r="F77" s="84" t="s">
        <v>2505</v>
      </c>
      <c r="G77" s="84" t="b">
        <v>0</v>
      </c>
      <c r="H77" s="84" t="b">
        <v>0</v>
      </c>
      <c r="I77" s="84" t="b">
        <v>0</v>
      </c>
      <c r="J77" s="84" t="b">
        <v>0</v>
      </c>
      <c r="K77" s="84" t="b">
        <v>0</v>
      </c>
      <c r="L77" s="84" t="b">
        <v>0</v>
      </c>
    </row>
    <row r="78" spans="1:12" ht="15">
      <c r="A78" s="84" t="s">
        <v>2092</v>
      </c>
      <c r="B78" s="84" t="s">
        <v>2133</v>
      </c>
      <c r="C78" s="84">
        <v>4</v>
      </c>
      <c r="D78" s="118">
        <v>0.0020588768167693373</v>
      </c>
      <c r="E78" s="118">
        <v>2.8053649074664455</v>
      </c>
      <c r="F78" s="84" t="s">
        <v>2505</v>
      </c>
      <c r="G78" s="84" t="b">
        <v>0</v>
      </c>
      <c r="H78" s="84" t="b">
        <v>0</v>
      </c>
      <c r="I78" s="84" t="b">
        <v>0</v>
      </c>
      <c r="J78" s="84" t="b">
        <v>0</v>
      </c>
      <c r="K78" s="84" t="b">
        <v>0</v>
      </c>
      <c r="L78" s="84" t="b">
        <v>0</v>
      </c>
    </row>
    <row r="79" spans="1:12" ht="15">
      <c r="A79" s="84" t="s">
        <v>245</v>
      </c>
      <c r="B79" s="84" t="s">
        <v>2052</v>
      </c>
      <c r="C79" s="84">
        <v>4</v>
      </c>
      <c r="D79" s="118">
        <v>0.0020588768167693373</v>
      </c>
      <c r="E79" s="118">
        <v>1.9188741822939634</v>
      </c>
      <c r="F79" s="84" t="s">
        <v>2505</v>
      </c>
      <c r="G79" s="84" t="b">
        <v>0</v>
      </c>
      <c r="H79" s="84" t="b">
        <v>0</v>
      </c>
      <c r="I79" s="84" t="b">
        <v>0</v>
      </c>
      <c r="J79" s="84" t="b">
        <v>0</v>
      </c>
      <c r="K79" s="84" t="b">
        <v>0</v>
      </c>
      <c r="L79" s="84" t="b">
        <v>0</v>
      </c>
    </row>
    <row r="80" spans="1:12" ht="15">
      <c r="A80" s="84" t="s">
        <v>2100</v>
      </c>
      <c r="B80" s="84" t="s">
        <v>2135</v>
      </c>
      <c r="C80" s="84">
        <v>4</v>
      </c>
      <c r="D80" s="118">
        <v>0.0020588768167693373</v>
      </c>
      <c r="E80" s="118">
        <v>2.8053649074664455</v>
      </c>
      <c r="F80" s="84" t="s">
        <v>2505</v>
      </c>
      <c r="G80" s="84" t="b">
        <v>0</v>
      </c>
      <c r="H80" s="84" t="b">
        <v>0</v>
      </c>
      <c r="I80" s="84" t="b">
        <v>0</v>
      </c>
      <c r="J80" s="84" t="b">
        <v>0</v>
      </c>
      <c r="K80" s="84" t="b">
        <v>0</v>
      </c>
      <c r="L80" s="84" t="b">
        <v>0</v>
      </c>
    </row>
    <row r="81" spans="1:12" ht="15">
      <c r="A81" s="84" t="s">
        <v>2147</v>
      </c>
      <c r="B81" s="84" t="s">
        <v>2054</v>
      </c>
      <c r="C81" s="84">
        <v>4</v>
      </c>
      <c r="D81" s="118">
        <v>0.0020588768167693373</v>
      </c>
      <c r="E81" s="118">
        <v>2.6012449248105205</v>
      </c>
      <c r="F81" s="84" t="s">
        <v>2505</v>
      </c>
      <c r="G81" s="84" t="b">
        <v>0</v>
      </c>
      <c r="H81" s="84" t="b">
        <v>0</v>
      </c>
      <c r="I81" s="84" t="b">
        <v>0</v>
      </c>
      <c r="J81" s="84" t="b">
        <v>0</v>
      </c>
      <c r="K81" s="84" t="b">
        <v>0</v>
      </c>
      <c r="L81" s="84" t="b">
        <v>0</v>
      </c>
    </row>
    <row r="82" spans="1:12" ht="15">
      <c r="A82" s="84" t="s">
        <v>2075</v>
      </c>
      <c r="B82" s="84" t="s">
        <v>2055</v>
      </c>
      <c r="C82" s="84">
        <v>4</v>
      </c>
      <c r="D82" s="118">
        <v>0.0020588768167693373</v>
      </c>
      <c r="E82" s="118">
        <v>2.425153665754839</v>
      </c>
      <c r="F82" s="84" t="s">
        <v>2505</v>
      </c>
      <c r="G82" s="84" t="b">
        <v>0</v>
      </c>
      <c r="H82" s="84" t="b">
        <v>0</v>
      </c>
      <c r="I82" s="84" t="b">
        <v>0</v>
      </c>
      <c r="J82" s="84" t="b">
        <v>1</v>
      </c>
      <c r="K82" s="84" t="b">
        <v>0</v>
      </c>
      <c r="L82" s="84" t="b">
        <v>0</v>
      </c>
    </row>
    <row r="83" spans="1:12" ht="15">
      <c r="A83" s="84" t="s">
        <v>2152</v>
      </c>
      <c r="B83" s="84" t="s">
        <v>1758</v>
      </c>
      <c r="C83" s="84">
        <v>4</v>
      </c>
      <c r="D83" s="118">
        <v>0.0020588768167693373</v>
      </c>
      <c r="E83" s="118">
        <v>1.2764482071887906</v>
      </c>
      <c r="F83" s="84" t="s">
        <v>2505</v>
      </c>
      <c r="G83" s="84" t="b">
        <v>0</v>
      </c>
      <c r="H83" s="84" t="b">
        <v>0</v>
      </c>
      <c r="I83" s="84" t="b">
        <v>0</v>
      </c>
      <c r="J83" s="84" t="b">
        <v>0</v>
      </c>
      <c r="K83" s="84" t="b">
        <v>0</v>
      </c>
      <c r="L83" s="84" t="b">
        <v>0</v>
      </c>
    </row>
    <row r="84" spans="1:12" ht="15">
      <c r="A84" s="84" t="s">
        <v>1758</v>
      </c>
      <c r="B84" s="84" t="s">
        <v>2113</v>
      </c>
      <c r="C84" s="84">
        <v>4</v>
      </c>
      <c r="D84" s="118">
        <v>0.0020588768167693373</v>
      </c>
      <c r="E84" s="118">
        <v>1.5813500960935813</v>
      </c>
      <c r="F84" s="84" t="s">
        <v>2505</v>
      </c>
      <c r="G84" s="84" t="b">
        <v>0</v>
      </c>
      <c r="H84" s="84" t="b">
        <v>0</v>
      </c>
      <c r="I84" s="84" t="b">
        <v>0</v>
      </c>
      <c r="J84" s="84" t="b">
        <v>0</v>
      </c>
      <c r="K84" s="84" t="b">
        <v>0</v>
      </c>
      <c r="L84" s="84" t="b">
        <v>0</v>
      </c>
    </row>
    <row r="85" spans="1:12" ht="15">
      <c r="A85" s="84" t="s">
        <v>2113</v>
      </c>
      <c r="B85" s="84" t="s">
        <v>2033</v>
      </c>
      <c r="C85" s="84">
        <v>4</v>
      </c>
      <c r="D85" s="118">
        <v>0.0020588768167693373</v>
      </c>
      <c r="E85" s="118">
        <v>2.2313336397387267</v>
      </c>
      <c r="F85" s="84" t="s">
        <v>2505</v>
      </c>
      <c r="G85" s="84" t="b">
        <v>0</v>
      </c>
      <c r="H85" s="84" t="b">
        <v>0</v>
      </c>
      <c r="I85" s="84" t="b">
        <v>0</v>
      </c>
      <c r="J85" s="84" t="b">
        <v>1</v>
      </c>
      <c r="K85" s="84" t="b">
        <v>0</v>
      </c>
      <c r="L85" s="84" t="b">
        <v>0</v>
      </c>
    </row>
    <row r="86" spans="1:12" ht="15">
      <c r="A86" s="84" t="s">
        <v>2032</v>
      </c>
      <c r="B86" s="84" t="s">
        <v>2161</v>
      </c>
      <c r="C86" s="84">
        <v>4</v>
      </c>
      <c r="D86" s="118">
        <v>0.0020588768167693373</v>
      </c>
      <c r="E86" s="118">
        <v>2.3002149291465392</v>
      </c>
      <c r="F86" s="84" t="s">
        <v>2505</v>
      </c>
      <c r="G86" s="84" t="b">
        <v>0</v>
      </c>
      <c r="H86" s="84" t="b">
        <v>0</v>
      </c>
      <c r="I86" s="84" t="b">
        <v>0</v>
      </c>
      <c r="J86" s="84" t="b">
        <v>0</v>
      </c>
      <c r="K86" s="84" t="b">
        <v>0</v>
      </c>
      <c r="L86" s="84" t="b">
        <v>0</v>
      </c>
    </row>
    <row r="87" spans="1:12" ht="15">
      <c r="A87" s="84" t="s">
        <v>237</v>
      </c>
      <c r="B87" s="84" t="s">
        <v>2040</v>
      </c>
      <c r="C87" s="84">
        <v>4</v>
      </c>
      <c r="D87" s="118">
        <v>0.0020588768167693373</v>
      </c>
      <c r="E87" s="118">
        <v>2.057176880460245</v>
      </c>
      <c r="F87" s="84" t="s">
        <v>2505</v>
      </c>
      <c r="G87" s="84" t="b">
        <v>0</v>
      </c>
      <c r="H87" s="84" t="b">
        <v>0</v>
      </c>
      <c r="I87" s="84" t="b">
        <v>0</v>
      </c>
      <c r="J87" s="84" t="b">
        <v>0</v>
      </c>
      <c r="K87" s="84" t="b">
        <v>0</v>
      </c>
      <c r="L87" s="84" t="b">
        <v>0</v>
      </c>
    </row>
    <row r="88" spans="1:12" ht="15">
      <c r="A88" s="84" t="s">
        <v>2121</v>
      </c>
      <c r="B88" s="84" t="s">
        <v>2164</v>
      </c>
      <c r="C88" s="84">
        <v>4</v>
      </c>
      <c r="D88" s="118">
        <v>0.0020588768167693373</v>
      </c>
      <c r="E88" s="118">
        <v>2.8053649074664455</v>
      </c>
      <c r="F88" s="84" t="s">
        <v>2505</v>
      </c>
      <c r="G88" s="84" t="b">
        <v>0</v>
      </c>
      <c r="H88" s="84" t="b">
        <v>0</v>
      </c>
      <c r="I88" s="84" t="b">
        <v>0</v>
      </c>
      <c r="J88" s="84" t="b">
        <v>0</v>
      </c>
      <c r="K88" s="84" t="b">
        <v>0</v>
      </c>
      <c r="L88" s="84" t="b">
        <v>0</v>
      </c>
    </row>
    <row r="89" spans="1:12" ht="15">
      <c r="A89" s="84" t="s">
        <v>1788</v>
      </c>
      <c r="B89" s="84" t="s">
        <v>1760</v>
      </c>
      <c r="C89" s="84">
        <v>4</v>
      </c>
      <c r="D89" s="118">
        <v>0.0020588768167693373</v>
      </c>
      <c r="E89" s="118">
        <v>1.2790256300766012</v>
      </c>
      <c r="F89" s="84" t="s">
        <v>2505</v>
      </c>
      <c r="G89" s="84" t="b">
        <v>0</v>
      </c>
      <c r="H89" s="84" t="b">
        <v>0</v>
      </c>
      <c r="I89" s="84" t="b">
        <v>0</v>
      </c>
      <c r="J89" s="84" t="b">
        <v>0</v>
      </c>
      <c r="K89" s="84" t="b">
        <v>0</v>
      </c>
      <c r="L89" s="84" t="b">
        <v>0</v>
      </c>
    </row>
    <row r="90" spans="1:12" ht="15">
      <c r="A90" s="84" t="s">
        <v>1760</v>
      </c>
      <c r="B90" s="84" t="s">
        <v>2165</v>
      </c>
      <c r="C90" s="84">
        <v>4</v>
      </c>
      <c r="D90" s="118">
        <v>0.0020588768167693373</v>
      </c>
      <c r="E90" s="118">
        <v>1.8608822353162766</v>
      </c>
      <c r="F90" s="84" t="s">
        <v>2505</v>
      </c>
      <c r="G90" s="84" t="b">
        <v>0</v>
      </c>
      <c r="H90" s="84" t="b">
        <v>0</v>
      </c>
      <c r="I90" s="84" t="b">
        <v>0</v>
      </c>
      <c r="J90" s="84" t="b">
        <v>0</v>
      </c>
      <c r="K90" s="84" t="b">
        <v>0</v>
      </c>
      <c r="L90" s="84" t="b">
        <v>0</v>
      </c>
    </row>
    <row r="91" spans="1:12" ht="15">
      <c r="A91" s="84" t="s">
        <v>2165</v>
      </c>
      <c r="B91" s="84" t="s">
        <v>2166</v>
      </c>
      <c r="C91" s="84">
        <v>4</v>
      </c>
      <c r="D91" s="118">
        <v>0.0020588768167693373</v>
      </c>
      <c r="E91" s="118">
        <v>2.9022749204745018</v>
      </c>
      <c r="F91" s="84" t="s">
        <v>2505</v>
      </c>
      <c r="G91" s="84" t="b">
        <v>0</v>
      </c>
      <c r="H91" s="84" t="b">
        <v>0</v>
      </c>
      <c r="I91" s="84" t="b">
        <v>0</v>
      </c>
      <c r="J91" s="84" t="b">
        <v>0</v>
      </c>
      <c r="K91" s="84" t="b">
        <v>0</v>
      </c>
      <c r="L91" s="84" t="b">
        <v>0</v>
      </c>
    </row>
    <row r="92" spans="1:12" ht="15">
      <c r="A92" s="84" t="s">
        <v>2166</v>
      </c>
      <c r="B92" s="84" t="s">
        <v>1759</v>
      </c>
      <c r="C92" s="84">
        <v>4</v>
      </c>
      <c r="D92" s="118">
        <v>0.0020588768167693373</v>
      </c>
      <c r="E92" s="118">
        <v>1.6292736484107642</v>
      </c>
      <c r="F92" s="84" t="s">
        <v>2505</v>
      </c>
      <c r="G92" s="84" t="b">
        <v>0</v>
      </c>
      <c r="H92" s="84" t="b">
        <v>0</v>
      </c>
      <c r="I92" s="84" t="b">
        <v>0</v>
      </c>
      <c r="J92" s="84" t="b">
        <v>0</v>
      </c>
      <c r="K92" s="84" t="b">
        <v>0</v>
      </c>
      <c r="L92" s="84" t="b">
        <v>0</v>
      </c>
    </row>
    <row r="93" spans="1:12" ht="15">
      <c r="A93" s="84" t="s">
        <v>1759</v>
      </c>
      <c r="B93" s="84" t="s">
        <v>2167</v>
      </c>
      <c r="C93" s="84">
        <v>4</v>
      </c>
      <c r="D93" s="118">
        <v>0.0020588768167693373</v>
      </c>
      <c r="E93" s="118">
        <v>1.6654858210652088</v>
      </c>
      <c r="F93" s="84" t="s">
        <v>2505</v>
      </c>
      <c r="G93" s="84" t="b">
        <v>0</v>
      </c>
      <c r="H93" s="84" t="b">
        <v>0</v>
      </c>
      <c r="I93" s="84" t="b">
        <v>0</v>
      </c>
      <c r="J93" s="84" t="b">
        <v>0</v>
      </c>
      <c r="K93" s="84" t="b">
        <v>0</v>
      </c>
      <c r="L93" s="84" t="b">
        <v>0</v>
      </c>
    </row>
    <row r="94" spans="1:12" ht="15">
      <c r="A94" s="84" t="s">
        <v>2167</v>
      </c>
      <c r="B94" s="84" t="s">
        <v>2168</v>
      </c>
      <c r="C94" s="84">
        <v>4</v>
      </c>
      <c r="D94" s="118">
        <v>0.0020588768167693373</v>
      </c>
      <c r="E94" s="118">
        <v>2.9022749204745018</v>
      </c>
      <c r="F94" s="84" t="s">
        <v>2505</v>
      </c>
      <c r="G94" s="84" t="b">
        <v>0</v>
      </c>
      <c r="H94" s="84" t="b">
        <v>0</v>
      </c>
      <c r="I94" s="84" t="b">
        <v>0</v>
      </c>
      <c r="J94" s="84" t="b">
        <v>0</v>
      </c>
      <c r="K94" s="84" t="b">
        <v>0</v>
      </c>
      <c r="L94" s="84" t="b">
        <v>0</v>
      </c>
    </row>
    <row r="95" spans="1:12" ht="15">
      <c r="A95" s="84" t="s">
        <v>2168</v>
      </c>
      <c r="B95" s="84" t="s">
        <v>2169</v>
      </c>
      <c r="C95" s="84">
        <v>4</v>
      </c>
      <c r="D95" s="118">
        <v>0.0020588768167693373</v>
      </c>
      <c r="E95" s="118">
        <v>2.9022749204745018</v>
      </c>
      <c r="F95" s="84" t="s">
        <v>2505</v>
      </c>
      <c r="G95" s="84" t="b">
        <v>0</v>
      </c>
      <c r="H95" s="84" t="b">
        <v>0</v>
      </c>
      <c r="I95" s="84" t="b">
        <v>0</v>
      </c>
      <c r="J95" s="84" t="b">
        <v>0</v>
      </c>
      <c r="K95" s="84" t="b">
        <v>0</v>
      </c>
      <c r="L95" s="84" t="b">
        <v>0</v>
      </c>
    </row>
    <row r="96" spans="1:12" ht="15">
      <c r="A96" s="84" t="s">
        <v>1758</v>
      </c>
      <c r="B96" s="84" t="s">
        <v>1763</v>
      </c>
      <c r="C96" s="84">
        <v>4</v>
      </c>
      <c r="D96" s="118">
        <v>0.0020588768167693373</v>
      </c>
      <c r="E96" s="118">
        <v>0.8331620690873809</v>
      </c>
      <c r="F96" s="84" t="s">
        <v>2505</v>
      </c>
      <c r="G96" s="84" t="b">
        <v>0</v>
      </c>
      <c r="H96" s="84" t="b">
        <v>0</v>
      </c>
      <c r="I96" s="84" t="b">
        <v>0</v>
      </c>
      <c r="J96" s="84" t="b">
        <v>0</v>
      </c>
      <c r="K96" s="84" t="b">
        <v>0</v>
      </c>
      <c r="L96" s="84" t="b">
        <v>0</v>
      </c>
    </row>
    <row r="97" spans="1:12" ht="15">
      <c r="A97" s="84" t="s">
        <v>2188</v>
      </c>
      <c r="B97" s="84" t="s">
        <v>2189</v>
      </c>
      <c r="C97" s="84">
        <v>4</v>
      </c>
      <c r="D97" s="118">
        <v>0.0020588768167693373</v>
      </c>
      <c r="E97" s="118">
        <v>2.9022749204745018</v>
      </c>
      <c r="F97" s="84" t="s">
        <v>2505</v>
      </c>
      <c r="G97" s="84" t="b">
        <v>0</v>
      </c>
      <c r="H97" s="84" t="b">
        <v>0</v>
      </c>
      <c r="I97" s="84" t="b">
        <v>0</v>
      </c>
      <c r="J97" s="84" t="b">
        <v>0</v>
      </c>
      <c r="K97" s="84" t="b">
        <v>0</v>
      </c>
      <c r="L97" s="84" t="b">
        <v>0</v>
      </c>
    </row>
    <row r="98" spans="1:12" ht="15">
      <c r="A98" s="84" t="s">
        <v>213</v>
      </c>
      <c r="B98" s="84" t="s">
        <v>227</v>
      </c>
      <c r="C98" s="84">
        <v>4</v>
      </c>
      <c r="D98" s="118">
        <v>0.0020588768167693373</v>
      </c>
      <c r="E98" s="118">
        <v>2.7261836614188204</v>
      </c>
      <c r="F98" s="84" t="s">
        <v>2505</v>
      </c>
      <c r="G98" s="84" t="b">
        <v>0</v>
      </c>
      <c r="H98" s="84" t="b">
        <v>0</v>
      </c>
      <c r="I98" s="84" t="b">
        <v>0</v>
      </c>
      <c r="J98" s="84" t="b">
        <v>0</v>
      </c>
      <c r="K98" s="84" t="b">
        <v>0</v>
      </c>
      <c r="L98" s="84" t="b">
        <v>0</v>
      </c>
    </row>
    <row r="99" spans="1:12" ht="15">
      <c r="A99" s="84" t="s">
        <v>2191</v>
      </c>
      <c r="B99" s="84" t="s">
        <v>2033</v>
      </c>
      <c r="C99" s="84">
        <v>4</v>
      </c>
      <c r="D99" s="118">
        <v>0.0020588768167693373</v>
      </c>
      <c r="E99" s="118">
        <v>2.328243652746783</v>
      </c>
      <c r="F99" s="84" t="s">
        <v>2505</v>
      </c>
      <c r="G99" s="84" t="b">
        <v>1</v>
      </c>
      <c r="H99" s="84" t="b">
        <v>0</v>
      </c>
      <c r="I99" s="84" t="b">
        <v>0</v>
      </c>
      <c r="J99" s="84" t="b">
        <v>1</v>
      </c>
      <c r="K99" s="84" t="b">
        <v>0</v>
      </c>
      <c r="L99" s="84" t="b">
        <v>0</v>
      </c>
    </row>
    <row r="100" spans="1:12" ht="15">
      <c r="A100" s="84" t="s">
        <v>1760</v>
      </c>
      <c r="B100" s="84" t="s">
        <v>2131</v>
      </c>
      <c r="C100" s="84">
        <v>4</v>
      </c>
      <c r="D100" s="118">
        <v>0.0020588768167693373</v>
      </c>
      <c r="E100" s="118">
        <v>1.7639722223082204</v>
      </c>
      <c r="F100" s="84" t="s">
        <v>2505</v>
      </c>
      <c r="G100" s="84" t="b">
        <v>0</v>
      </c>
      <c r="H100" s="84" t="b">
        <v>0</v>
      </c>
      <c r="I100" s="84" t="b">
        <v>0</v>
      </c>
      <c r="J100" s="84" t="b">
        <v>0</v>
      </c>
      <c r="K100" s="84" t="b">
        <v>0</v>
      </c>
      <c r="L100" s="84" t="b">
        <v>0</v>
      </c>
    </row>
    <row r="101" spans="1:12" ht="15">
      <c r="A101" s="84" t="s">
        <v>1759</v>
      </c>
      <c r="B101" s="84" t="s">
        <v>2059</v>
      </c>
      <c r="C101" s="84">
        <v>4</v>
      </c>
      <c r="D101" s="118">
        <v>0.0020588768167693373</v>
      </c>
      <c r="E101" s="118">
        <v>1.3644558254012276</v>
      </c>
      <c r="F101" s="84" t="s">
        <v>2505</v>
      </c>
      <c r="G101" s="84" t="b">
        <v>0</v>
      </c>
      <c r="H101" s="84" t="b">
        <v>0</v>
      </c>
      <c r="I101" s="84" t="b">
        <v>0</v>
      </c>
      <c r="J101" s="84" t="b">
        <v>0</v>
      </c>
      <c r="K101" s="84" t="b">
        <v>0</v>
      </c>
      <c r="L101" s="84" t="b">
        <v>0</v>
      </c>
    </row>
    <row r="102" spans="1:12" ht="15">
      <c r="A102" s="84" t="s">
        <v>273</v>
      </c>
      <c r="B102" s="84" t="s">
        <v>272</v>
      </c>
      <c r="C102" s="84">
        <v>3</v>
      </c>
      <c r="D102" s="118">
        <v>0.0016535610596946037</v>
      </c>
      <c r="E102" s="118">
        <v>3.0272136570828017</v>
      </c>
      <c r="F102" s="84" t="s">
        <v>2505</v>
      </c>
      <c r="G102" s="84" t="b">
        <v>0</v>
      </c>
      <c r="H102" s="84" t="b">
        <v>0</v>
      </c>
      <c r="I102" s="84" t="b">
        <v>0</v>
      </c>
      <c r="J102" s="84" t="b">
        <v>0</v>
      </c>
      <c r="K102" s="84" t="b">
        <v>0</v>
      </c>
      <c r="L102" s="84" t="b">
        <v>0</v>
      </c>
    </row>
    <row r="103" spans="1:12" ht="15">
      <c r="A103" s="84" t="s">
        <v>272</v>
      </c>
      <c r="B103" s="84" t="s">
        <v>270</v>
      </c>
      <c r="C103" s="84">
        <v>3</v>
      </c>
      <c r="D103" s="118">
        <v>0.0016535610596946037</v>
      </c>
      <c r="E103" s="118">
        <v>2.5043349118024643</v>
      </c>
      <c r="F103" s="84" t="s">
        <v>2505</v>
      </c>
      <c r="G103" s="84" t="b">
        <v>0</v>
      </c>
      <c r="H103" s="84" t="b">
        <v>0</v>
      </c>
      <c r="I103" s="84" t="b">
        <v>0</v>
      </c>
      <c r="J103" s="84" t="b">
        <v>0</v>
      </c>
      <c r="K103" s="84" t="b">
        <v>0</v>
      </c>
      <c r="L103" s="84" t="b">
        <v>0</v>
      </c>
    </row>
    <row r="104" spans="1:12" ht="15">
      <c r="A104" s="84" t="s">
        <v>1775</v>
      </c>
      <c r="B104" s="84" t="s">
        <v>2104</v>
      </c>
      <c r="C104" s="84">
        <v>3</v>
      </c>
      <c r="D104" s="118">
        <v>0.0016535610596946037</v>
      </c>
      <c r="E104" s="118">
        <v>1.8200881642871518</v>
      </c>
      <c r="F104" s="84" t="s">
        <v>2505</v>
      </c>
      <c r="G104" s="84" t="b">
        <v>1</v>
      </c>
      <c r="H104" s="84" t="b">
        <v>0</v>
      </c>
      <c r="I104" s="84" t="b">
        <v>0</v>
      </c>
      <c r="J104" s="84" t="b">
        <v>0</v>
      </c>
      <c r="K104" s="84" t="b">
        <v>0</v>
      </c>
      <c r="L104" s="84" t="b">
        <v>0</v>
      </c>
    </row>
    <row r="105" spans="1:12" ht="15">
      <c r="A105" s="84" t="s">
        <v>2104</v>
      </c>
      <c r="B105" s="84" t="s">
        <v>2141</v>
      </c>
      <c r="C105" s="84">
        <v>3</v>
      </c>
      <c r="D105" s="118">
        <v>0.0016535610596946037</v>
      </c>
      <c r="E105" s="118">
        <v>2.6804261708581456</v>
      </c>
      <c r="F105" s="84" t="s">
        <v>2505</v>
      </c>
      <c r="G105" s="84" t="b">
        <v>0</v>
      </c>
      <c r="H105" s="84" t="b">
        <v>0</v>
      </c>
      <c r="I105" s="84" t="b">
        <v>0</v>
      </c>
      <c r="J105" s="84" t="b">
        <v>0</v>
      </c>
      <c r="K105" s="84" t="b">
        <v>0</v>
      </c>
      <c r="L105" s="84" t="b">
        <v>0</v>
      </c>
    </row>
    <row r="106" spans="1:12" ht="15">
      <c r="A106" s="84" t="s">
        <v>2202</v>
      </c>
      <c r="B106" s="84" t="s">
        <v>2037</v>
      </c>
      <c r="C106" s="84">
        <v>3</v>
      </c>
      <c r="D106" s="118">
        <v>0.0016535610596946037</v>
      </c>
      <c r="E106" s="118">
        <v>2.425153665754839</v>
      </c>
      <c r="F106" s="84" t="s">
        <v>2505</v>
      </c>
      <c r="G106" s="84" t="b">
        <v>0</v>
      </c>
      <c r="H106" s="84" t="b">
        <v>0</v>
      </c>
      <c r="I106" s="84" t="b">
        <v>0</v>
      </c>
      <c r="J106" s="84" t="b">
        <v>0</v>
      </c>
      <c r="K106" s="84" t="b">
        <v>0</v>
      </c>
      <c r="L106" s="84" t="b">
        <v>0</v>
      </c>
    </row>
    <row r="107" spans="1:12" ht="15">
      <c r="A107" s="84" t="s">
        <v>2204</v>
      </c>
      <c r="B107" s="84" t="s">
        <v>2205</v>
      </c>
      <c r="C107" s="84">
        <v>3</v>
      </c>
      <c r="D107" s="118">
        <v>0.0016535610596946037</v>
      </c>
      <c r="E107" s="118">
        <v>3.0272136570828017</v>
      </c>
      <c r="F107" s="84" t="s">
        <v>2505</v>
      </c>
      <c r="G107" s="84" t="b">
        <v>0</v>
      </c>
      <c r="H107" s="84" t="b">
        <v>0</v>
      </c>
      <c r="I107" s="84" t="b">
        <v>0</v>
      </c>
      <c r="J107" s="84" t="b">
        <v>0</v>
      </c>
      <c r="K107" s="84" t="b">
        <v>0</v>
      </c>
      <c r="L107" s="84" t="b">
        <v>0</v>
      </c>
    </row>
    <row r="108" spans="1:12" ht="15">
      <c r="A108" s="84" t="s">
        <v>2205</v>
      </c>
      <c r="B108" s="84" t="s">
        <v>2144</v>
      </c>
      <c r="C108" s="84">
        <v>3</v>
      </c>
      <c r="D108" s="118">
        <v>0.0016535610596946037</v>
      </c>
      <c r="E108" s="118">
        <v>2.9022749204745018</v>
      </c>
      <c r="F108" s="84" t="s">
        <v>2505</v>
      </c>
      <c r="G108" s="84" t="b">
        <v>0</v>
      </c>
      <c r="H108" s="84" t="b">
        <v>0</v>
      </c>
      <c r="I108" s="84" t="b">
        <v>0</v>
      </c>
      <c r="J108" s="84" t="b">
        <v>0</v>
      </c>
      <c r="K108" s="84" t="b">
        <v>0</v>
      </c>
      <c r="L108" s="84" t="b">
        <v>0</v>
      </c>
    </row>
    <row r="109" spans="1:12" ht="15">
      <c r="A109" s="84" t="s">
        <v>2144</v>
      </c>
      <c r="B109" s="84" t="s">
        <v>2032</v>
      </c>
      <c r="C109" s="84">
        <v>3</v>
      </c>
      <c r="D109" s="118">
        <v>0.0016535610596946037</v>
      </c>
      <c r="E109" s="118">
        <v>2.1241236700908583</v>
      </c>
      <c r="F109" s="84" t="s">
        <v>2505</v>
      </c>
      <c r="G109" s="84" t="b">
        <v>0</v>
      </c>
      <c r="H109" s="84" t="b">
        <v>0</v>
      </c>
      <c r="I109" s="84" t="b">
        <v>0</v>
      </c>
      <c r="J109" s="84" t="b">
        <v>0</v>
      </c>
      <c r="K109" s="84" t="b">
        <v>0</v>
      </c>
      <c r="L109" s="84" t="b">
        <v>0</v>
      </c>
    </row>
    <row r="110" spans="1:12" ht="15">
      <c r="A110" s="84" t="s">
        <v>2032</v>
      </c>
      <c r="B110" s="84" t="s">
        <v>2145</v>
      </c>
      <c r="C110" s="84">
        <v>3</v>
      </c>
      <c r="D110" s="118">
        <v>0.0016535610596946037</v>
      </c>
      <c r="E110" s="118">
        <v>2.1752761925382393</v>
      </c>
      <c r="F110" s="84" t="s">
        <v>2505</v>
      </c>
      <c r="G110" s="84" t="b">
        <v>0</v>
      </c>
      <c r="H110" s="84" t="b">
        <v>0</v>
      </c>
      <c r="I110" s="84" t="b">
        <v>0</v>
      </c>
      <c r="J110" s="84" t="b">
        <v>1</v>
      </c>
      <c r="K110" s="84" t="b">
        <v>0</v>
      </c>
      <c r="L110" s="84" t="b">
        <v>0</v>
      </c>
    </row>
    <row r="111" spans="1:12" ht="15">
      <c r="A111" s="84" t="s">
        <v>2145</v>
      </c>
      <c r="B111" s="84" t="s">
        <v>2146</v>
      </c>
      <c r="C111" s="84">
        <v>3</v>
      </c>
      <c r="D111" s="118">
        <v>0.0016535610596946037</v>
      </c>
      <c r="E111" s="118">
        <v>2.777336183866202</v>
      </c>
      <c r="F111" s="84" t="s">
        <v>2505</v>
      </c>
      <c r="G111" s="84" t="b">
        <v>1</v>
      </c>
      <c r="H111" s="84" t="b">
        <v>0</v>
      </c>
      <c r="I111" s="84" t="b">
        <v>0</v>
      </c>
      <c r="J111" s="84" t="b">
        <v>0</v>
      </c>
      <c r="K111" s="84" t="b">
        <v>0</v>
      </c>
      <c r="L111" s="84" t="b">
        <v>0</v>
      </c>
    </row>
    <row r="112" spans="1:12" ht="15">
      <c r="A112" s="84" t="s">
        <v>2146</v>
      </c>
      <c r="B112" s="84" t="s">
        <v>2147</v>
      </c>
      <c r="C112" s="84">
        <v>3</v>
      </c>
      <c r="D112" s="118">
        <v>0.0016535610596946037</v>
      </c>
      <c r="E112" s="118">
        <v>2.777336183866202</v>
      </c>
      <c r="F112" s="84" t="s">
        <v>2505</v>
      </c>
      <c r="G112" s="84" t="b">
        <v>0</v>
      </c>
      <c r="H112" s="84" t="b">
        <v>0</v>
      </c>
      <c r="I112" s="84" t="b">
        <v>0</v>
      </c>
      <c r="J112" s="84" t="b">
        <v>0</v>
      </c>
      <c r="K112" s="84" t="b">
        <v>0</v>
      </c>
      <c r="L112" s="84" t="b">
        <v>0</v>
      </c>
    </row>
    <row r="113" spans="1:12" ht="15">
      <c r="A113" s="84" t="s">
        <v>2054</v>
      </c>
      <c r="B113" s="84" t="s">
        <v>2206</v>
      </c>
      <c r="C113" s="84">
        <v>3</v>
      </c>
      <c r="D113" s="118">
        <v>0.0016535610596946037</v>
      </c>
      <c r="E113" s="118">
        <v>2.6012449248105205</v>
      </c>
      <c r="F113" s="84" t="s">
        <v>2505</v>
      </c>
      <c r="G113" s="84" t="b">
        <v>0</v>
      </c>
      <c r="H113" s="84" t="b">
        <v>0</v>
      </c>
      <c r="I113" s="84" t="b">
        <v>0</v>
      </c>
      <c r="J113" s="84" t="b">
        <v>0</v>
      </c>
      <c r="K113" s="84" t="b">
        <v>0</v>
      </c>
      <c r="L113" s="84" t="b">
        <v>0</v>
      </c>
    </row>
    <row r="114" spans="1:12" ht="15">
      <c r="A114" s="84" t="s">
        <v>2206</v>
      </c>
      <c r="B114" s="84" t="s">
        <v>2039</v>
      </c>
      <c r="C114" s="84">
        <v>3</v>
      </c>
      <c r="D114" s="118">
        <v>0.0016535610596946037</v>
      </c>
      <c r="E114" s="118">
        <v>2.5043349118024643</v>
      </c>
      <c r="F114" s="84" t="s">
        <v>2505</v>
      </c>
      <c r="G114" s="84" t="b">
        <v>0</v>
      </c>
      <c r="H114" s="84" t="b">
        <v>0</v>
      </c>
      <c r="I114" s="84" t="b">
        <v>0</v>
      </c>
      <c r="J114" s="84" t="b">
        <v>0</v>
      </c>
      <c r="K114" s="84" t="b">
        <v>0</v>
      </c>
      <c r="L114" s="84" t="b">
        <v>0</v>
      </c>
    </row>
    <row r="115" spans="1:12" ht="15">
      <c r="A115" s="84" t="s">
        <v>2076</v>
      </c>
      <c r="B115" s="84" t="s">
        <v>1766</v>
      </c>
      <c r="C115" s="84">
        <v>3</v>
      </c>
      <c r="D115" s="118">
        <v>0.0016535610596946037</v>
      </c>
      <c r="E115" s="118">
        <v>2.3002149291465392</v>
      </c>
      <c r="F115" s="84" t="s">
        <v>2505</v>
      </c>
      <c r="G115" s="84" t="b">
        <v>0</v>
      </c>
      <c r="H115" s="84" t="b">
        <v>0</v>
      </c>
      <c r="I115" s="84" t="b">
        <v>0</v>
      </c>
      <c r="J115" s="84" t="b">
        <v>0</v>
      </c>
      <c r="K115" s="84" t="b">
        <v>0</v>
      </c>
      <c r="L115" s="84" t="b">
        <v>0</v>
      </c>
    </row>
    <row r="116" spans="1:12" ht="15">
      <c r="A116" s="84" t="s">
        <v>1766</v>
      </c>
      <c r="B116" s="84" t="s">
        <v>2212</v>
      </c>
      <c r="C116" s="84">
        <v>3</v>
      </c>
      <c r="D116" s="118">
        <v>0.0016535610596946037</v>
      </c>
      <c r="E116" s="118">
        <v>2.6012449248105205</v>
      </c>
      <c r="F116" s="84" t="s">
        <v>2505</v>
      </c>
      <c r="G116" s="84" t="b">
        <v>0</v>
      </c>
      <c r="H116" s="84" t="b">
        <v>0</v>
      </c>
      <c r="I116" s="84" t="b">
        <v>0</v>
      </c>
      <c r="J116" s="84" t="b">
        <v>0</v>
      </c>
      <c r="K116" s="84" t="b">
        <v>0</v>
      </c>
      <c r="L116" s="84" t="b">
        <v>0</v>
      </c>
    </row>
    <row r="117" spans="1:12" ht="15">
      <c r="A117" s="84" t="s">
        <v>2212</v>
      </c>
      <c r="B117" s="84" t="s">
        <v>2065</v>
      </c>
      <c r="C117" s="84">
        <v>3</v>
      </c>
      <c r="D117" s="118">
        <v>0.0016535610596946037</v>
      </c>
      <c r="E117" s="118">
        <v>2.6592368717882073</v>
      </c>
      <c r="F117" s="84" t="s">
        <v>2505</v>
      </c>
      <c r="G117" s="84" t="b">
        <v>0</v>
      </c>
      <c r="H117" s="84" t="b">
        <v>0</v>
      </c>
      <c r="I117" s="84" t="b">
        <v>0</v>
      </c>
      <c r="J117" s="84" t="b">
        <v>1</v>
      </c>
      <c r="K117" s="84" t="b">
        <v>0</v>
      </c>
      <c r="L117" s="84" t="b">
        <v>0</v>
      </c>
    </row>
    <row r="118" spans="1:12" ht="15">
      <c r="A118" s="84" t="s">
        <v>2065</v>
      </c>
      <c r="B118" s="84" t="s">
        <v>2053</v>
      </c>
      <c r="C118" s="84">
        <v>3</v>
      </c>
      <c r="D118" s="118">
        <v>0.0016535610596946037</v>
      </c>
      <c r="E118" s="118">
        <v>2.233268139515926</v>
      </c>
      <c r="F118" s="84" t="s">
        <v>2505</v>
      </c>
      <c r="G118" s="84" t="b">
        <v>1</v>
      </c>
      <c r="H118" s="84" t="b">
        <v>0</v>
      </c>
      <c r="I118" s="84" t="b">
        <v>0</v>
      </c>
      <c r="J118" s="84" t="b">
        <v>1</v>
      </c>
      <c r="K118" s="84" t="b">
        <v>0</v>
      </c>
      <c r="L118" s="84" t="b">
        <v>0</v>
      </c>
    </row>
    <row r="119" spans="1:12" ht="15">
      <c r="A119" s="84" t="s">
        <v>2053</v>
      </c>
      <c r="B119" s="84" t="s">
        <v>1761</v>
      </c>
      <c r="C119" s="84">
        <v>3</v>
      </c>
      <c r="D119" s="118">
        <v>0.0016535610596946037</v>
      </c>
      <c r="E119" s="118">
        <v>1.5452935194813706</v>
      </c>
      <c r="F119" s="84" t="s">
        <v>2505</v>
      </c>
      <c r="G119" s="84" t="b">
        <v>1</v>
      </c>
      <c r="H119" s="84" t="b">
        <v>0</v>
      </c>
      <c r="I119" s="84" t="b">
        <v>0</v>
      </c>
      <c r="J119" s="84" t="b">
        <v>0</v>
      </c>
      <c r="K119" s="84" t="b">
        <v>0</v>
      </c>
      <c r="L119" s="84" t="b">
        <v>0</v>
      </c>
    </row>
    <row r="120" spans="1:12" ht="15">
      <c r="A120" s="84" t="s">
        <v>1761</v>
      </c>
      <c r="B120" s="84" t="s">
        <v>2152</v>
      </c>
      <c r="C120" s="84">
        <v>3</v>
      </c>
      <c r="D120" s="118">
        <v>0.0016535610596946037</v>
      </c>
      <c r="E120" s="118">
        <v>1.788331568167665</v>
      </c>
      <c r="F120" s="84" t="s">
        <v>2505</v>
      </c>
      <c r="G120" s="84" t="b">
        <v>0</v>
      </c>
      <c r="H120" s="84" t="b">
        <v>0</v>
      </c>
      <c r="I120" s="84" t="b">
        <v>0</v>
      </c>
      <c r="J120" s="84" t="b">
        <v>0</v>
      </c>
      <c r="K120" s="84" t="b">
        <v>0</v>
      </c>
      <c r="L120" s="84" t="b">
        <v>0</v>
      </c>
    </row>
    <row r="121" spans="1:12" ht="15">
      <c r="A121" s="84" t="s">
        <v>2064</v>
      </c>
      <c r="B121" s="84" t="s">
        <v>2032</v>
      </c>
      <c r="C121" s="84">
        <v>3</v>
      </c>
      <c r="D121" s="118">
        <v>0.0016535610596946037</v>
      </c>
      <c r="E121" s="118">
        <v>1.8810856214045637</v>
      </c>
      <c r="F121" s="84" t="s">
        <v>2505</v>
      </c>
      <c r="G121" s="84" t="b">
        <v>0</v>
      </c>
      <c r="H121" s="84" t="b">
        <v>0</v>
      </c>
      <c r="I121" s="84" t="b">
        <v>0</v>
      </c>
      <c r="J121" s="84" t="b">
        <v>0</v>
      </c>
      <c r="K121" s="84" t="b">
        <v>0</v>
      </c>
      <c r="L121" s="84" t="b">
        <v>0</v>
      </c>
    </row>
    <row r="122" spans="1:12" ht="15">
      <c r="A122" s="84" t="s">
        <v>2224</v>
      </c>
      <c r="B122" s="84" t="s">
        <v>2225</v>
      </c>
      <c r="C122" s="84">
        <v>3</v>
      </c>
      <c r="D122" s="118">
        <v>0.0016535610596946037</v>
      </c>
      <c r="E122" s="118">
        <v>3.0272136570828017</v>
      </c>
      <c r="F122" s="84" t="s">
        <v>2505</v>
      </c>
      <c r="G122" s="84" t="b">
        <v>0</v>
      </c>
      <c r="H122" s="84" t="b">
        <v>0</v>
      </c>
      <c r="I122" s="84" t="b">
        <v>0</v>
      </c>
      <c r="J122" s="84" t="b">
        <v>0</v>
      </c>
      <c r="K122" s="84" t="b">
        <v>0</v>
      </c>
      <c r="L122" s="84" t="b">
        <v>0</v>
      </c>
    </row>
    <row r="123" spans="1:12" ht="15">
      <c r="A123" s="84" t="s">
        <v>2225</v>
      </c>
      <c r="B123" s="84" t="s">
        <v>2114</v>
      </c>
      <c r="C123" s="84">
        <v>3</v>
      </c>
      <c r="D123" s="118">
        <v>0.0016535610596946037</v>
      </c>
      <c r="E123" s="118">
        <v>2.8053649074664455</v>
      </c>
      <c r="F123" s="84" t="s">
        <v>2505</v>
      </c>
      <c r="G123" s="84" t="b">
        <v>0</v>
      </c>
      <c r="H123" s="84" t="b">
        <v>0</v>
      </c>
      <c r="I123" s="84" t="b">
        <v>0</v>
      </c>
      <c r="J123" s="84" t="b">
        <v>0</v>
      </c>
      <c r="K123" s="84" t="b">
        <v>0</v>
      </c>
      <c r="L123" s="84" t="b">
        <v>0</v>
      </c>
    </row>
    <row r="124" spans="1:12" ht="15">
      <c r="A124" s="84" t="s">
        <v>2114</v>
      </c>
      <c r="B124" s="84" t="s">
        <v>2160</v>
      </c>
      <c r="C124" s="84">
        <v>3</v>
      </c>
      <c r="D124" s="118">
        <v>0.0016535610596946037</v>
      </c>
      <c r="E124" s="118">
        <v>2.6804261708581456</v>
      </c>
      <c r="F124" s="84" t="s">
        <v>2505</v>
      </c>
      <c r="G124" s="84" t="b">
        <v>0</v>
      </c>
      <c r="H124" s="84" t="b">
        <v>0</v>
      </c>
      <c r="I124" s="84" t="b">
        <v>0</v>
      </c>
      <c r="J124" s="84" t="b">
        <v>0</v>
      </c>
      <c r="K124" s="84" t="b">
        <v>0</v>
      </c>
      <c r="L124" s="84" t="b">
        <v>0</v>
      </c>
    </row>
    <row r="125" spans="1:12" ht="15">
      <c r="A125" s="84" t="s">
        <v>2160</v>
      </c>
      <c r="B125" s="84" t="s">
        <v>1758</v>
      </c>
      <c r="C125" s="84">
        <v>3</v>
      </c>
      <c r="D125" s="118">
        <v>0.0016535610596946037</v>
      </c>
      <c r="E125" s="118">
        <v>1.1515094705804907</v>
      </c>
      <c r="F125" s="84" t="s">
        <v>2505</v>
      </c>
      <c r="G125" s="84" t="b">
        <v>0</v>
      </c>
      <c r="H125" s="84" t="b">
        <v>0</v>
      </c>
      <c r="I125" s="84" t="b">
        <v>0</v>
      </c>
      <c r="J125" s="84" t="b">
        <v>0</v>
      </c>
      <c r="K125" s="84" t="b">
        <v>0</v>
      </c>
      <c r="L125" s="84" t="b">
        <v>0</v>
      </c>
    </row>
    <row r="126" spans="1:12" ht="15">
      <c r="A126" s="84" t="s">
        <v>238</v>
      </c>
      <c r="B126" s="84" t="s">
        <v>2077</v>
      </c>
      <c r="C126" s="84">
        <v>3</v>
      </c>
      <c r="D126" s="118">
        <v>0.0016535610596946037</v>
      </c>
      <c r="E126" s="118">
        <v>1.623521319521673</v>
      </c>
      <c r="F126" s="84" t="s">
        <v>2505</v>
      </c>
      <c r="G126" s="84" t="b">
        <v>0</v>
      </c>
      <c r="H126" s="84" t="b">
        <v>0</v>
      </c>
      <c r="I126" s="84" t="b">
        <v>0</v>
      </c>
      <c r="J126" s="84" t="b">
        <v>0</v>
      </c>
      <c r="K126" s="84" t="b">
        <v>0</v>
      </c>
      <c r="L126" s="84" t="b">
        <v>0</v>
      </c>
    </row>
    <row r="127" spans="1:12" ht="15">
      <c r="A127" s="84" t="s">
        <v>2226</v>
      </c>
      <c r="B127" s="84" t="s">
        <v>2227</v>
      </c>
      <c r="C127" s="84">
        <v>3</v>
      </c>
      <c r="D127" s="118">
        <v>0.0018077565579920477</v>
      </c>
      <c r="E127" s="118">
        <v>3.0272136570828017</v>
      </c>
      <c r="F127" s="84" t="s">
        <v>2505</v>
      </c>
      <c r="G127" s="84" t="b">
        <v>0</v>
      </c>
      <c r="H127" s="84" t="b">
        <v>0</v>
      </c>
      <c r="I127" s="84" t="b">
        <v>0</v>
      </c>
      <c r="J127" s="84" t="b">
        <v>0</v>
      </c>
      <c r="K127" s="84" t="b">
        <v>0</v>
      </c>
      <c r="L127" s="84" t="b">
        <v>0</v>
      </c>
    </row>
    <row r="128" spans="1:12" ht="15">
      <c r="A128" s="84" t="s">
        <v>235</v>
      </c>
      <c r="B128" s="84" t="s">
        <v>1788</v>
      </c>
      <c r="C128" s="84">
        <v>3</v>
      </c>
      <c r="D128" s="118">
        <v>0.0016535610596946037</v>
      </c>
      <c r="E128" s="118">
        <v>1.8230936744268769</v>
      </c>
      <c r="F128" s="84" t="s">
        <v>2505</v>
      </c>
      <c r="G128" s="84" t="b">
        <v>0</v>
      </c>
      <c r="H128" s="84" t="b">
        <v>0</v>
      </c>
      <c r="I128" s="84" t="b">
        <v>0</v>
      </c>
      <c r="J128" s="84" t="b">
        <v>0</v>
      </c>
      <c r="K128" s="84" t="b">
        <v>0</v>
      </c>
      <c r="L128" s="84" t="b">
        <v>0</v>
      </c>
    </row>
    <row r="129" spans="1:12" ht="15">
      <c r="A129" s="84" t="s">
        <v>2169</v>
      </c>
      <c r="B129" s="84" t="s">
        <v>2228</v>
      </c>
      <c r="C129" s="84">
        <v>3</v>
      </c>
      <c r="D129" s="118">
        <v>0.0016535610596946037</v>
      </c>
      <c r="E129" s="118">
        <v>2.9022749204745018</v>
      </c>
      <c r="F129" s="84" t="s">
        <v>2505</v>
      </c>
      <c r="G129" s="84" t="b">
        <v>0</v>
      </c>
      <c r="H129" s="84" t="b">
        <v>0</v>
      </c>
      <c r="I129" s="84" t="b">
        <v>0</v>
      </c>
      <c r="J129" s="84" t="b">
        <v>0</v>
      </c>
      <c r="K129" s="84" t="b">
        <v>0</v>
      </c>
      <c r="L129" s="84" t="b">
        <v>0</v>
      </c>
    </row>
    <row r="130" spans="1:12" ht="15">
      <c r="A130" s="84" t="s">
        <v>1763</v>
      </c>
      <c r="B130" s="84" t="s">
        <v>1787</v>
      </c>
      <c r="C130" s="84">
        <v>3</v>
      </c>
      <c r="D130" s="118">
        <v>0.0016535610596946037</v>
      </c>
      <c r="E130" s="118">
        <v>1.4361490500563026</v>
      </c>
      <c r="F130" s="84" t="s">
        <v>2505</v>
      </c>
      <c r="G130" s="84" t="b">
        <v>0</v>
      </c>
      <c r="H130" s="84" t="b">
        <v>0</v>
      </c>
      <c r="I130" s="84" t="b">
        <v>0</v>
      </c>
      <c r="J130" s="84" t="b">
        <v>0</v>
      </c>
      <c r="K130" s="84" t="b">
        <v>0</v>
      </c>
      <c r="L130" s="84" t="b">
        <v>0</v>
      </c>
    </row>
    <row r="131" spans="1:12" ht="15">
      <c r="A131" s="84" t="s">
        <v>1758</v>
      </c>
      <c r="B131" s="84" t="s">
        <v>2126</v>
      </c>
      <c r="C131" s="84">
        <v>3</v>
      </c>
      <c r="D131" s="118">
        <v>0.0016535610596946037</v>
      </c>
      <c r="E131" s="118">
        <v>1.4564113594852812</v>
      </c>
      <c r="F131" s="84" t="s">
        <v>2505</v>
      </c>
      <c r="G131" s="84" t="b">
        <v>0</v>
      </c>
      <c r="H131" s="84" t="b">
        <v>0</v>
      </c>
      <c r="I131" s="84" t="b">
        <v>0</v>
      </c>
      <c r="J131" s="84" t="b">
        <v>0</v>
      </c>
      <c r="K131" s="84" t="b">
        <v>0</v>
      </c>
      <c r="L131" s="84" t="b">
        <v>0</v>
      </c>
    </row>
    <row r="132" spans="1:12" ht="15">
      <c r="A132" s="84" t="s">
        <v>237</v>
      </c>
      <c r="B132" s="84" t="s">
        <v>245</v>
      </c>
      <c r="C132" s="84">
        <v>3</v>
      </c>
      <c r="D132" s="118">
        <v>0.0016535610596946037</v>
      </c>
      <c r="E132" s="118">
        <v>1.631208148187964</v>
      </c>
      <c r="F132" s="84" t="s">
        <v>2505</v>
      </c>
      <c r="G132" s="84" t="b">
        <v>0</v>
      </c>
      <c r="H132" s="84" t="b">
        <v>0</v>
      </c>
      <c r="I132" s="84" t="b">
        <v>0</v>
      </c>
      <c r="J132" s="84" t="b">
        <v>0</v>
      </c>
      <c r="K132" s="84" t="b">
        <v>0</v>
      </c>
      <c r="L132" s="84" t="b">
        <v>0</v>
      </c>
    </row>
    <row r="133" spans="1:12" ht="15">
      <c r="A133" s="84" t="s">
        <v>2263</v>
      </c>
      <c r="B133" s="84" t="s">
        <v>2196</v>
      </c>
      <c r="C133" s="84">
        <v>3</v>
      </c>
      <c r="D133" s="118">
        <v>0.0016535610596946037</v>
      </c>
      <c r="E133" s="118">
        <v>2.9022749204745018</v>
      </c>
      <c r="F133" s="84" t="s">
        <v>2505</v>
      </c>
      <c r="G133" s="84" t="b">
        <v>0</v>
      </c>
      <c r="H133" s="84" t="b">
        <v>0</v>
      </c>
      <c r="I133" s="84" t="b">
        <v>0</v>
      </c>
      <c r="J133" s="84" t="b">
        <v>0</v>
      </c>
      <c r="K133" s="84" t="b">
        <v>0</v>
      </c>
      <c r="L133" s="84" t="b">
        <v>0</v>
      </c>
    </row>
    <row r="134" spans="1:12" ht="15">
      <c r="A134" s="84" t="s">
        <v>2266</v>
      </c>
      <c r="B134" s="84" t="s">
        <v>2267</v>
      </c>
      <c r="C134" s="84">
        <v>3</v>
      </c>
      <c r="D134" s="118">
        <v>0.0016535610596946037</v>
      </c>
      <c r="E134" s="118">
        <v>3.0272136570828017</v>
      </c>
      <c r="F134" s="84" t="s">
        <v>2505</v>
      </c>
      <c r="G134" s="84" t="b">
        <v>0</v>
      </c>
      <c r="H134" s="84" t="b">
        <v>0</v>
      </c>
      <c r="I134" s="84" t="b">
        <v>0</v>
      </c>
      <c r="J134" s="84" t="b">
        <v>0</v>
      </c>
      <c r="K134" s="84" t="b">
        <v>0</v>
      </c>
      <c r="L134" s="84" t="b">
        <v>0</v>
      </c>
    </row>
    <row r="135" spans="1:12" ht="15">
      <c r="A135" s="84" t="s">
        <v>2267</v>
      </c>
      <c r="B135" s="84" t="s">
        <v>2268</v>
      </c>
      <c r="C135" s="84">
        <v>3</v>
      </c>
      <c r="D135" s="118">
        <v>0.0016535610596946037</v>
      </c>
      <c r="E135" s="118">
        <v>3.0272136570828017</v>
      </c>
      <c r="F135" s="84" t="s">
        <v>2505</v>
      </c>
      <c r="G135" s="84" t="b">
        <v>0</v>
      </c>
      <c r="H135" s="84" t="b">
        <v>0</v>
      </c>
      <c r="I135" s="84" t="b">
        <v>0</v>
      </c>
      <c r="J135" s="84" t="b">
        <v>0</v>
      </c>
      <c r="K135" s="84" t="b">
        <v>0</v>
      </c>
      <c r="L135" s="84" t="b">
        <v>0</v>
      </c>
    </row>
    <row r="136" spans="1:12" ht="15">
      <c r="A136" s="84" t="s">
        <v>2268</v>
      </c>
      <c r="B136" s="84" t="s">
        <v>2186</v>
      </c>
      <c r="C136" s="84">
        <v>3</v>
      </c>
      <c r="D136" s="118">
        <v>0.0016535610596946037</v>
      </c>
      <c r="E136" s="118">
        <v>2.9022749204745018</v>
      </c>
      <c r="F136" s="84" t="s">
        <v>2505</v>
      </c>
      <c r="G136" s="84" t="b">
        <v>0</v>
      </c>
      <c r="H136" s="84" t="b">
        <v>0</v>
      </c>
      <c r="I136" s="84" t="b">
        <v>0</v>
      </c>
      <c r="J136" s="84" t="b">
        <v>0</v>
      </c>
      <c r="K136" s="84" t="b">
        <v>0</v>
      </c>
      <c r="L136" s="84" t="b">
        <v>0</v>
      </c>
    </row>
    <row r="137" spans="1:12" ht="15">
      <c r="A137" s="84" t="s">
        <v>2186</v>
      </c>
      <c r="B137" s="84" t="s">
        <v>1759</v>
      </c>
      <c r="C137" s="84">
        <v>3</v>
      </c>
      <c r="D137" s="118">
        <v>0.0016535610596946037</v>
      </c>
      <c r="E137" s="118">
        <v>1.5043349118024643</v>
      </c>
      <c r="F137" s="84" t="s">
        <v>2505</v>
      </c>
      <c r="G137" s="84" t="b">
        <v>0</v>
      </c>
      <c r="H137" s="84" t="b">
        <v>0</v>
      </c>
      <c r="I137" s="84" t="b">
        <v>0</v>
      </c>
      <c r="J137" s="84" t="b">
        <v>0</v>
      </c>
      <c r="K137" s="84" t="b">
        <v>0</v>
      </c>
      <c r="L137" s="84" t="b">
        <v>0</v>
      </c>
    </row>
    <row r="138" spans="1:12" ht="15">
      <c r="A138" s="84" t="s">
        <v>1759</v>
      </c>
      <c r="B138" s="84" t="s">
        <v>2269</v>
      </c>
      <c r="C138" s="84">
        <v>3</v>
      </c>
      <c r="D138" s="118">
        <v>0.0016535610596946037</v>
      </c>
      <c r="E138" s="118">
        <v>1.6654858210652088</v>
      </c>
      <c r="F138" s="84" t="s">
        <v>2505</v>
      </c>
      <c r="G138" s="84" t="b">
        <v>0</v>
      </c>
      <c r="H138" s="84" t="b">
        <v>0</v>
      </c>
      <c r="I138" s="84" t="b">
        <v>0</v>
      </c>
      <c r="J138" s="84" t="b">
        <v>0</v>
      </c>
      <c r="K138" s="84" t="b">
        <v>0</v>
      </c>
      <c r="L138" s="84" t="b">
        <v>0</v>
      </c>
    </row>
    <row r="139" spans="1:12" ht="15">
      <c r="A139" s="84" t="s">
        <v>2269</v>
      </c>
      <c r="B139" s="84" t="s">
        <v>1767</v>
      </c>
      <c r="C139" s="84">
        <v>3</v>
      </c>
      <c r="D139" s="118">
        <v>0.0016535610596946037</v>
      </c>
      <c r="E139" s="118">
        <v>2.5500924023631395</v>
      </c>
      <c r="F139" s="84" t="s">
        <v>2505</v>
      </c>
      <c r="G139" s="84" t="b">
        <v>0</v>
      </c>
      <c r="H139" s="84" t="b">
        <v>0</v>
      </c>
      <c r="I139" s="84" t="b">
        <v>0</v>
      </c>
      <c r="J139" s="84" t="b">
        <v>0</v>
      </c>
      <c r="K139" s="84" t="b">
        <v>0</v>
      </c>
      <c r="L139" s="84" t="b">
        <v>0</v>
      </c>
    </row>
    <row r="140" spans="1:12" ht="15">
      <c r="A140" s="84" t="s">
        <v>1767</v>
      </c>
      <c r="B140" s="84" t="s">
        <v>2270</v>
      </c>
      <c r="C140" s="84">
        <v>3</v>
      </c>
      <c r="D140" s="118">
        <v>0.0016535610596946037</v>
      </c>
      <c r="E140" s="118">
        <v>2.5500924023631395</v>
      </c>
      <c r="F140" s="84" t="s">
        <v>2505</v>
      </c>
      <c r="G140" s="84" t="b">
        <v>0</v>
      </c>
      <c r="H140" s="84" t="b">
        <v>0</v>
      </c>
      <c r="I140" s="84" t="b">
        <v>0</v>
      </c>
      <c r="J140" s="84" t="b">
        <v>0</v>
      </c>
      <c r="K140" s="84" t="b">
        <v>0</v>
      </c>
      <c r="L140" s="84" t="b">
        <v>0</v>
      </c>
    </row>
    <row r="141" spans="1:12" ht="15">
      <c r="A141" s="84" t="s">
        <v>2270</v>
      </c>
      <c r="B141" s="84" t="s">
        <v>2063</v>
      </c>
      <c r="C141" s="84">
        <v>3</v>
      </c>
      <c r="D141" s="118">
        <v>0.0016535610596946037</v>
      </c>
      <c r="E141" s="118">
        <v>2.6592368717882073</v>
      </c>
      <c r="F141" s="84" t="s">
        <v>2505</v>
      </c>
      <c r="G141" s="84" t="b">
        <v>0</v>
      </c>
      <c r="H141" s="84" t="b">
        <v>0</v>
      </c>
      <c r="I141" s="84" t="b">
        <v>0</v>
      </c>
      <c r="J141" s="84" t="b">
        <v>0</v>
      </c>
      <c r="K141" s="84" t="b">
        <v>0</v>
      </c>
      <c r="L141" s="84" t="b">
        <v>0</v>
      </c>
    </row>
    <row r="142" spans="1:12" ht="15">
      <c r="A142" s="84" t="s">
        <v>2063</v>
      </c>
      <c r="B142" s="84" t="s">
        <v>2271</v>
      </c>
      <c r="C142" s="84">
        <v>3</v>
      </c>
      <c r="D142" s="118">
        <v>0.0016535610596946037</v>
      </c>
      <c r="E142" s="118">
        <v>2.6592368717882073</v>
      </c>
      <c r="F142" s="84" t="s">
        <v>2505</v>
      </c>
      <c r="G142" s="84" t="b">
        <v>0</v>
      </c>
      <c r="H142" s="84" t="b">
        <v>0</v>
      </c>
      <c r="I142" s="84" t="b">
        <v>0</v>
      </c>
      <c r="J142" s="84" t="b">
        <v>0</v>
      </c>
      <c r="K142" s="84" t="b">
        <v>0</v>
      </c>
      <c r="L142" s="84" t="b">
        <v>0</v>
      </c>
    </row>
    <row r="143" spans="1:12" ht="15">
      <c r="A143" s="84" t="s">
        <v>1764</v>
      </c>
      <c r="B143" s="84" t="s">
        <v>2194</v>
      </c>
      <c r="C143" s="84">
        <v>3</v>
      </c>
      <c r="D143" s="118">
        <v>0.0016535610596946037</v>
      </c>
      <c r="E143" s="118">
        <v>2.338003490035939</v>
      </c>
      <c r="F143" s="84" t="s">
        <v>2505</v>
      </c>
      <c r="G143" s="84" t="b">
        <v>0</v>
      </c>
      <c r="H143" s="84" t="b">
        <v>0</v>
      </c>
      <c r="I143" s="84" t="b">
        <v>0</v>
      </c>
      <c r="J143" s="84" t="b">
        <v>0</v>
      </c>
      <c r="K143" s="84" t="b">
        <v>0</v>
      </c>
      <c r="L143" s="84" t="b">
        <v>0</v>
      </c>
    </row>
    <row r="144" spans="1:12" ht="15">
      <c r="A144" s="84" t="s">
        <v>245</v>
      </c>
      <c r="B144" s="84" t="s">
        <v>273</v>
      </c>
      <c r="C144" s="84">
        <v>2</v>
      </c>
      <c r="D144" s="118">
        <v>0.0012051710386613652</v>
      </c>
      <c r="E144" s="118">
        <v>1.9858209719245765</v>
      </c>
      <c r="F144" s="84" t="s">
        <v>2505</v>
      </c>
      <c r="G144" s="84" t="b">
        <v>0</v>
      </c>
      <c r="H144" s="84" t="b">
        <v>0</v>
      </c>
      <c r="I144" s="84" t="b">
        <v>0</v>
      </c>
      <c r="J144" s="84" t="b">
        <v>0</v>
      </c>
      <c r="K144" s="84" t="b">
        <v>0</v>
      </c>
      <c r="L144" s="84" t="b">
        <v>0</v>
      </c>
    </row>
    <row r="145" spans="1:12" ht="15">
      <c r="A145" s="84" t="s">
        <v>270</v>
      </c>
      <c r="B145" s="84" t="s">
        <v>2101</v>
      </c>
      <c r="C145" s="84">
        <v>2</v>
      </c>
      <c r="D145" s="118">
        <v>0.0012051710386613652</v>
      </c>
      <c r="E145" s="118">
        <v>2.1063949031304263</v>
      </c>
      <c r="F145" s="84" t="s">
        <v>2505</v>
      </c>
      <c r="G145" s="84" t="b">
        <v>0</v>
      </c>
      <c r="H145" s="84" t="b">
        <v>0</v>
      </c>
      <c r="I145" s="84" t="b">
        <v>0</v>
      </c>
      <c r="J145" s="84" t="b">
        <v>0</v>
      </c>
      <c r="K145" s="84" t="b">
        <v>0</v>
      </c>
      <c r="L145" s="84" t="b">
        <v>0</v>
      </c>
    </row>
    <row r="146" spans="1:12" ht="15">
      <c r="A146" s="84" t="s">
        <v>2101</v>
      </c>
      <c r="B146" s="84" t="s">
        <v>2136</v>
      </c>
      <c r="C146" s="84">
        <v>2</v>
      </c>
      <c r="D146" s="118">
        <v>0.0012051710386613652</v>
      </c>
      <c r="E146" s="118">
        <v>2.5043349118024643</v>
      </c>
      <c r="F146" s="84" t="s">
        <v>2505</v>
      </c>
      <c r="G146" s="84" t="b">
        <v>0</v>
      </c>
      <c r="H146" s="84" t="b">
        <v>0</v>
      </c>
      <c r="I146" s="84" t="b">
        <v>0</v>
      </c>
      <c r="J146" s="84" t="b">
        <v>0</v>
      </c>
      <c r="K146" s="84" t="b">
        <v>0</v>
      </c>
      <c r="L146" s="84" t="b">
        <v>0</v>
      </c>
    </row>
    <row r="147" spans="1:12" ht="15">
      <c r="A147" s="84" t="s">
        <v>2136</v>
      </c>
      <c r="B147" s="84" t="s">
        <v>2102</v>
      </c>
      <c r="C147" s="84">
        <v>2</v>
      </c>
      <c r="D147" s="118">
        <v>0.0012051710386613652</v>
      </c>
      <c r="E147" s="118">
        <v>2.5043349118024643</v>
      </c>
      <c r="F147" s="84" t="s">
        <v>2505</v>
      </c>
      <c r="G147" s="84" t="b">
        <v>0</v>
      </c>
      <c r="H147" s="84" t="b">
        <v>0</v>
      </c>
      <c r="I147" s="84" t="b">
        <v>0</v>
      </c>
      <c r="J147" s="84" t="b">
        <v>0</v>
      </c>
      <c r="K147" s="84" t="b">
        <v>0</v>
      </c>
      <c r="L147" s="84" t="b">
        <v>0</v>
      </c>
    </row>
    <row r="148" spans="1:12" ht="15">
      <c r="A148" s="84" t="s">
        <v>2102</v>
      </c>
      <c r="B148" s="84" t="s">
        <v>245</v>
      </c>
      <c r="C148" s="84">
        <v>2</v>
      </c>
      <c r="D148" s="118">
        <v>0.0012051710386613652</v>
      </c>
      <c r="E148" s="118">
        <v>1.9022749204745018</v>
      </c>
      <c r="F148" s="84" t="s">
        <v>2505</v>
      </c>
      <c r="G148" s="84" t="b">
        <v>0</v>
      </c>
      <c r="H148" s="84" t="b">
        <v>0</v>
      </c>
      <c r="I148" s="84" t="b">
        <v>0</v>
      </c>
      <c r="J148" s="84" t="b">
        <v>0</v>
      </c>
      <c r="K148" s="84" t="b">
        <v>0</v>
      </c>
      <c r="L148" s="84" t="b">
        <v>0</v>
      </c>
    </row>
    <row r="149" spans="1:12" ht="15">
      <c r="A149" s="84" t="s">
        <v>245</v>
      </c>
      <c r="B149" s="84" t="s">
        <v>2283</v>
      </c>
      <c r="C149" s="84">
        <v>2</v>
      </c>
      <c r="D149" s="118">
        <v>0.0012051710386613652</v>
      </c>
      <c r="E149" s="118">
        <v>2.161912230980258</v>
      </c>
      <c r="F149" s="84" t="s">
        <v>2505</v>
      </c>
      <c r="G149" s="84" t="b">
        <v>0</v>
      </c>
      <c r="H149" s="84" t="b">
        <v>0</v>
      </c>
      <c r="I149" s="84" t="b">
        <v>0</v>
      </c>
      <c r="J149" s="84" t="b">
        <v>1</v>
      </c>
      <c r="K149" s="84" t="b">
        <v>0</v>
      </c>
      <c r="L149" s="84" t="b">
        <v>0</v>
      </c>
    </row>
    <row r="150" spans="1:12" ht="15">
      <c r="A150" s="84" t="s">
        <v>2283</v>
      </c>
      <c r="B150" s="84" t="s">
        <v>2034</v>
      </c>
      <c r="C150" s="84">
        <v>2</v>
      </c>
      <c r="D150" s="118">
        <v>0.0012051710386613652</v>
      </c>
      <c r="E150" s="118">
        <v>2.358206876124226</v>
      </c>
      <c r="F150" s="84" t="s">
        <v>2505</v>
      </c>
      <c r="G150" s="84" t="b">
        <v>1</v>
      </c>
      <c r="H150" s="84" t="b">
        <v>0</v>
      </c>
      <c r="I150" s="84" t="b">
        <v>0</v>
      </c>
      <c r="J150" s="84" t="b">
        <v>0</v>
      </c>
      <c r="K150" s="84" t="b">
        <v>0</v>
      </c>
      <c r="L150" s="84" t="b">
        <v>0</v>
      </c>
    </row>
    <row r="151" spans="1:12" ht="15">
      <c r="A151" s="84" t="s">
        <v>244</v>
      </c>
      <c r="B151" s="84" t="s">
        <v>2046</v>
      </c>
      <c r="C151" s="84">
        <v>2</v>
      </c>
      <c r="D151" s="118">
        <v>0.0012051710386613652</v>
      </c>
      <c r="E151" s="118">
        <v>2.5043349118024643</v>
      </c>
      <c r="F151" s="84" t="s">
        <v>2505</v>
      </c>
      <c r="G151" s="84" t="b">
        <v>0</v>
      </c>
      <c r="H151" s="84" t="b">
        <v>0</v>
      </c>
      <c r="I151" s="84" t="b">
        <v>0</v>
      </c>
      <c r="J151" s="84" t="b">
        <v>0</v>
      </c>
      <c r="K151" s="84" t="b">
        <v>0</v>
      </c>
      <c r="L151" s="84" t="b">
        <v>0</v>
      </c>
    </row>
    <row r="152" spans="1:12" ht="15">
      <c r="A152" s="84" t="s">
        <v>2046</v>
      </c>
      <c r="B152" s="84" t="s">
        <v>2140</v>
      </c>
      <c r="C152" s="84">
        <v>2</v>
      </c>
      <c r="D152" s="118">
        <v>0.0012051710386613652</v>
      </c>
      <c r="E152" s="118">
        <v>2.2490624066991582</v>
      </c>
      <c r="F152" s="84" t="s">
        <v>2505</v>
      </c>
      <c r="G152" s="84" t="b">
        <v>0</v>
      </c>
      <c r="H152" s="84" t="b">
        <v>0</v>
      </c>
      <c r="I152" s="84" t="b">
        <v>0</v>
      </c>
      <c r="J152" s="84" t="b">
        <v>0</v>
      </c>
      <c r="K152" s="84" t="b">
        <v>0</v>
      </c>
      <c r="L152" s="84" t="b">
        <v>0</v>
      </c>
    </row>
    <row r="153" spans="1:12" ht="15">
      <c r="A153" s="84" t="s">
        <v>2140</v>
      </c>
      <c r="B153" s="84" t="s">
        <v>1775</v>
      </c>
      <c r="C153" s="84">
        <v>2</v>
      </c>
      <c r="D153" s="118">
        <v>0.0012051710386613652</v>
      </c>
      <c r="E153" s="118">
        <v>1.7409069182395267</v>
      </c>
      <c r="F153" s="84" t="s">
        <v>2505</v>
      </c>
      <c r="G153" s="84" t="b">
        <v>0</v>
      </c>
      <c r="H153" s="84" t="b">
        <v>0</v>
      </c>
      <c r="I153" s="84" t="b">
        <v>0</v>
      </c>
      <c r="J153" s="84" t="b">
        <v>1</v>
      </c>
      <c r="K153" s="84" t="b">
        <v>0</v>
      </c>
      <c r="L153" s="84" t="b">
        <v>0</v>
      </c>
    </row>
    <row r="154" spans="1:12" ht="15">
      <c r="A154" s="84" t="s">
        <v>2141</v>
      </c>
      <c r="B154" s="84" t="s">
        <v>1763</v>
      </c>
      <c r="C154" s="84">
        <v>2</v>
      </c>
      <c r="D154" s="118">
        <v>0.0012051710386613652</v>
      </c>
      <c r="E154" s="118">
        <v>1.7561468847962638</v>
      </c>
      <c r="F154" s="84" t="s">
        <v>2505</v>
      </c>
      <c r="G154" s="84" t="b">
        <v>0</v>
      </c>
      <c r="H154" s="84" t="b">
        <v>0</v>
      </c>
      <c r="I154" s="84" t="b">
        <v>0</v>
      </c>
      <c r="J154" s="84" t="b">
        <v>0</v>
      </c>
      <c r="K154" s="84" t="b">
        <v>0</v>
      </c>
      <c r="L154" s="84" t="b">
        <v>0</v>
      </c>
    </row>
    <row r="155" spans="1:12" ht="15">
      <c r="A155" s="84" t="s">
        <v>1763</v>
      </c>
      <c r="B155" s="84" t="s">
        <v>2285</v>
      </c>
      <c r="C155" s="84">
        <v>2</v>
      </c>
      <c r="D155" s="118">
        <v>0.0012051710386613652</v>
      </c>
      <c r="E155" s="118">
        <v>2.072971147643477</v>
      </c>
      <c r="F155" s="84" t="s">
        <v>2505</v>
      </c>
      <c r="G155" s="84" t="b">
        <v>0</v>
      </c>
      <c r="H155" s="84" t="b">
        <v>0</v>
      </c>
      <c r="I155" s="84" t="b">
        <v>0</v>
      </c>
      <c r="J155" s="84" t="b">
        <v>0</v>
      </c>
      <c r="K155" s="84" t="b">
        <v>0</v>
      </c>
      <c r="L155" s="84" t="b">
        <v>0</v>
      </c>
    </row>
    <row r="156" spans="1:12" ht="15">
      <c r="A156" s="84" t="s">
        <v>2285</v>
      </c>
      <c r="B156" s="84" t="s">
        <v>2201</v>
      </c>
      <c r="C156" s="84">
        <v>2</v>
      </c>
      <c r="D156" s="118">
        <v>0.0012051710386613652</v>
      </c>
      <c r="E156" s="118">
        <v>3.0272136570828017</v>
      </c>
      <c r="F156" s="84" t="s">
        <v>2505</v>
      </c>
      <c r="G156" s="84" t="b">
        <v>0</v>
      </c>
      <c r="H156" s="84" t="b">
        <v>0</v>
      </c>
      <c r="I156" s="84" t="b">
        <v>0</v>
      </c>
      <c r="J156" s="84" t="b">
        <v>0</v>
      </c>
      <c r="K156" s="84" t="b">
        <v>0</v>
      </c>
      <c r="L156" s="84" t="b">
        <v>0</v>
      </c>
    </row>
    <row r="157" spans="1:12" ht="15">
      <c r="A157" s="84" t="s">
        <v>2201</v>
      </c>
      <c r="B157" s="84" t="s">
        <v>2202</v>
      </c>
      <c r="C157" s="84">
        <v>2</v>
      </c>
      <c r="D157" s="118">
        <v>0.0012051710386613652</v>
      </c>
      <c r="E157" s="118">
        <v>2.8511223980271203</v>
      </c>
      <c r="F157" s="84" t="s">
        <v>2505</v>
      </c>
      <c r="G157" s="84" t="b">
        <v>0</v>
      </c>
      <c r="H157" s="84" t="b">
        <v>0</v>
      </c>
      <c r="I157" s="84" t="b">
        <v>0</v>
      </c>
      <c r="J157" s="84" t="b">
        <v>0</v>
      </c>
      <c r="K157" s="84" t="b">
        <v>0</v>
      </c>
      <c r="L157" s="84" t="b">
        <v>0</v>
      </c>
    </row>
    <row r="158" spans="1:12" ht="15">
      <c r="A158" s="84" t="s">
        <v>2037</v>
      </c>
      <c r="B158" s="84" t="s">
        <v>2038</v>
      </c>
      <c r="C158" s="84">
        <v>2</v>
      </c>
      <c r="D158" s="118">
        <v>0.0012051710386613652</v>
      </c>
      <c r="E158" s="118">
        <v>1.6470024153711957</v>
      </c>
      <c r="F158" s="84" t="s">
        <v>2505</v>
      </c>
      <c r="G158" s="84" t="b">
        <v>0</v>
      </c>
      <c r="H158" s="84" t="b">
        <v>0</v>
      </c>
      <c r="I158" s="84" t="b">
        <v>0</v>
      </c>
      <c r="J158" s="84" t="b">
        <v>0</v>
      </c>
      <c r="K158" s="84" t="b">
        <v>0</v>
      </c>
      <c r="L158" s="84" t="b">
        <v>0</v>
      </c>
    </row>
    <row r="159" spans="1:12" ht="15">
      <c r="A159" s="84" t="s">
        <v>2038</v>
      </c>
      <c r="B159" s="84" t="s">
        <v>1774</v>
      </c>
      <c r="C159" s="84">
        <v>2</v>
      </c>
      <c r="D159" s="118">
        <v>0.0012051710386613652</v>
      </c>
      <c r="E159" s="118">
        <v>1.2210336830989146</v>
      </c>
      <c r="F159" s="84" t="s">
        <v>2505</v>
      </c>
      <c r="G159" s="84" t="b">
        <v>0</v>
      </c>
      <c r="H159" s="84" t="b">
        <v>0</v>
      </c>
      <c r="I159" s="84" t="b">
        <v>0</v>
      </c>
      <c r="J159" s="84" t="b">
        <v>0</v>
      </c>
      <c r="K159" s="84" t="b">
        <v>0</v>
      </c>
      <c r="L159" s="84" t="b">
        <v>0</v>
      </c>
    </row>
    <row r="160" spans="1:12" ht="15">
      <c r="A160" s="84" t="s">
        <v>2073</v>
      </c>
      <c r="B160" s="84" t="s">
        <v>2074</v>
      </c>
      <c r="C160" s="84">
        <v>2</v>
      </c>
      <c r="D160" s="118">
        <v>0.0012051710386613652</v>
      </c>
      <c r="E160" s="118">
        <v>2.249062406699158</v>
      </c>
      <c r="F160" s="84" t="s">
        <v>2505</v>
      </c>
      <c r="G160" s="84" t="b">
        <v>0</v>
      </c>
      <c r="H160" s="84" t="b">
        <v>0</v>
      </c>
      <c r="I160" s="84" t="b">
        <v>0</v>
      </c>
      <c r="J160" s="84" t="b">
        <v>0</v>
      </c>
      <c r="K160" s="84" t="b">
        <v>0</v>
      </c>
      <c r="L160" s="84" t="b">
        <v>0</v>
      </c>
    </row>
    <row r="161" spans="1:12" ht="15">
      <c r="A161" s="84" t="s">
        <v>2055</v>
      </c>
      <c r="B161" s="84" t="s">
        <v>2041</v>
      </c>
      <c r="C161" s="84">
        <v>2</v>
      </c>
      <c r="D161" s="118">
        <v>0.0013809036689380618</v>
      </c>
      <c r="E161" s="118">
        <v>1.9602668674521884</v>
      </c>
      <c r="F161" s="84" t="s">
        <v>2505</v>
      </c>
      <c r="G161" s="84" t="b">
        <v>1</v>
      </c>
      <c r="H161" s="84" t="b">
        <v>0</v>
      </c>
      <c r="I161" s="84" t="b">
        <v>0</v>
      </c>
      <c r="J161" s="84" t="b">
        <v>0</v>
      </c>
      <c r="K161" s="84" t="b">
        <v>0</v>
      </c>
      <c r="L161" s="84" t="b">
        <v>0</v>
      </c>
    </row>
    <row r="162" spans="1:12" ht="15">
      <c r="A162" s="84" t="s">
        <v>2207</v>
      </c>
      <c r="B162" s="84" t="s">
        <v>2075</v>
      </c>
      <c r="C162" s="84">
        <v>2</v>
      </c>
      <c r="D162" s="118">
        <v>0.0012051710386613652</v>
      </c>
      <c r="E162" s="118">
        <v>2.550092402363139</v>
      </c>
      <c r="F162" s="84" t="s">
        <v>2505</v>
      </c>
      <c r="G162" s="84" t="b">
        <v>0</v>
      </c>
      <c r="H162" s="84" t="b">
        <v>0</v>
      </c>
      <c r="I162" s="84" t="b">
        <v>0</v>
      </c>
      <c r="J162" s="84" t="b">
        <v>0</v>
      </c>
      <c r="K162" s="84" t="b">
        <v>0</v>
      </c>
      <c r="L162" s="84" t="b">
        <v>0</v>
      </c>
    </row>
    <row r="163" spans="1:12" ht="15">
      <c r="A163" s="84" t="s">
        <v>2055</v>
      </c>
      <c r="B163" s="84" t="s">
        <v>2293</v>
      </c>
      <c r="C163" s="84">
        <v>2</v>
      </c>
      <c r="D163" s="118">
        <v>0.0012051710386613652</v>
      </c>
      <c r="E163" s="118">
        <v>2.6592368717882073</v>
      </c>
      <c r="F163" s="84" t="s">
        <v>2505</v>
      </c>
      <c r="G163" s="84" t="b">
        <v>1</v>
      </c>
      <c r="H163" s="84" t="b">
        <v>0</v>
      </c>
      <c r="I163" s="84" t="b">
        <v>0</v>
      </c>
      <c r="J163" s="84" t="b">
        <v>0</v>
      </c>
      <c r="K163" s="84" t="b">
        <v>0</v>
      </c>
      <c r="L163" s="84" t="b">
        <v>0</v>
      </c>
    </row>
    <row r="164" spans="1:12" ht="15">
      <c r="A164" s="84" t="s">
        <v>2293</v>
      </c>
      <c r="B164" s="84" t="s">
        <v>1761</v>
      </c>
      <c r="C164" s="84">
        <v>2</v>
      </c>
      <c r="D164" s="118">
        <v>0.0012051710386613652</v>
      </c>
      <c r="E164" s="118">
        <v>1.913270304775965</v>
      </c>
      <c r="F164" s="84" t="s">
        <v>2505</v>
      </c>
      <c r="G164" s="84" t="b">
        <v>0</v>
      </c>
      <c r="H164" s="84" t="b">
        <v>0</v>
      </c>
      <c r="I164" s="84" t="b">
        <v>0</v>
      </c>
      <c r="J164" s="84" t="b">
        <v>0</v>
      </c>
      <c r="K164" s="84" t="b">
        <v>0</v>
      </c>
      <c r="L164" s="84" t="b">
        <v>0</v>
      </c>
    </row>
    <row r="165" spans="1:12" ht="15">
      <c r="A165" s="84" t="s">
        <v>1761</v>
      </c>
      <c r="B165" s="84" t="s">
        <v>1758</v>
      </c>
      <c r="C165" s="84">
        <v>2</v>
      </c>
      <c r="D165" s="118">
        <v>0.0012051710386613652</v>
      </c>
      <c r="E165" s="118">
        <v>-0.013586404173727404</v>
      </c>
      <c r="F165" s="84" t="s">
        <v>2505</v>
      </c>
      <c r="G165" s="84" t="b">
        <v>0</v>
      </c>
      <c r="H165" s="84" t="b">
        <v>0</v>
      </c>
      <c r="I165" s="84" t="b">
        <v>0</v>
      </c>
      <c r="J165" s="84" t="b">
        <v>0</v>
      </c>
      <c r="K165" s="84" t="b">
        <v>0</v>
      </c>
      <c r="L165" s="84" t="b">
        <v>0</v>
      </c>
    </row>
    <row r="166" spans="1:12" ht="15">
      <c r="A166" s="84" t="s">
        <v>2295</v>
      </c>
      <c r="B166" s="84" t="s">
        <v>1758</v>
      </c>
      <c r="C166" s="84">
        <v>2</v>
      </c>
      <c r="D166" s="118">
        <v>0.0012051710386613652</v>
      </c>
      <c r="E166" s="118">
        <v>1.2764482071887906</v>
      </c>
      <c r="F166" s="84" t="s">
        <v>2505</v>
      </c>
      <c r="G166" s="84" t="b">
        <v>0</v>
      </c>
      <c r="H166" s="84" t="b">
        <v>0</v>
      </c>
      <c r="I166" s="84" t="b">
        <v>0</v>
      </c>
      <c r="J166" s="84" t="b">
        <v>0</v>
      </c>
      <c r="K166" s="84" t="b">
        <v>0</v>
      </c>
      <c r="L166" s="84" t="b">
        <v>0</v>
      </c>
    </row>
    <row r="167" spans="1:12" ht="15">
      <c r="A167" s="84" t="s">
        <v>2209</v>
      </c>
      <c r="B167" s="84" t="s">
        <v>2150</v>
      </c>
      <c r="C167" s="84">
        <v>2</v>
      </c>
      <c r="D167" s="118">
        <v>0.0012051710386613652</v>
      </c>
      <c r="E167" s="118">
        <v>2.7261836614188204</v>
      </c>
      <c r="F167" s="84" t="s">
        <v>2505</v>
      </c>
      <c r="G167" s="84" t="b">
        <v>0</v>
      </c>
      <c r="H167" s="84" t="b">
        <v>0</v>
      </c>
      <c r="I167" s="84" t="b">
        <v>0</v>
      </c>
      <c r="J167" s="84" t="b">
        <v>0</v>
      </c>
      <c r="K167" s="84" t="b">
        <v>0</v>
      </c>
      <c r="L167" s="84" t="b">
        <v>0</v>
      </c>
    </row>
    <row r="168" spans="1:12" ht="15">
      <c r="A168" s="84" t="s">
        <v>238</v>
      </c>
      <c r="B168" s="84" t="s">
        <v>2076</v>
      </c>
      <c r="C168" s="84">
        <v>2</v>
      </c>
      <c r="D168" s="118">
        <v>0.0012051710386613652</v>
      </c>
      <c r="E168" s="118">
        <v>1.4474300604659915</v>
      </c>
      <c r="F168" s="84" t="s">
        <v>2505</v>
      </c>
      <c r="G168" s="84" t="b">
        <v>0</v>
      </c>
      <c r="H168" s="84" t="b">
        <v>0</v>
      </c>
      <c r="I168" s="84" t="b">
        <v>0</v>
      </c>
      <c r="J168" s="84" t="b">
        <v>0</v>
      </c>
      <c r="K168" s="84" t="b">
        <v>0</v>
      </c>
      <c r="L168" s="84" t="b">
        <v>0</v>
      </c>
    </row>
    <row r="169" spans="1:12" ht="15">
      <c r="A169" s="84" t="s">
        <v>2109</v>
      </c>
      <c r="B169" s="84" t="s">
        <v>2299</v>
      </c>
      <c r="C169" s="84">
        <v>2</v>
      </c>
      <c r="D169" s="118">
        <v>0.0012051710386613652</v>
      </c>
      <c r="E169" s="118">
        <v>2.8053649074664455</v>
      </c>
      <c r="F169" s="84" t="s">
        <v>2505</v>
      </c>
      <c r="G169" s="84" t="b">
        <v>0</v>
      </c>
      <c r="H169" s="84" t="b">
        <v>0</v>
      </c>
      <c r="I169" s="84" t="b">
        <v>0</v>
      </c>
      <c r="J169" s="84" t="b">
        <v>0</v>
      </c>
      <c r="K169" s="84" t="b">
        <v>0</v>
      </c>
      <c r="L169" s="84" t="b">
        <v>0</v>
      </c>
    </row>
    <row r="170" spans="1:12" ht="15">
      <c r="A170" s="84" t="s">
        <v>2299</v>
      </c>
      <c r="B170" s="84" t="s">
        <v>2300</v>
      </c>
      <c r="C170" s="84">
        <v>2</v>
      </c>
      <c r="D170" s="118">
        <v>0.0012051710386613652</v>
      </c>
      <c r="E170" s="118">
        <v>3.203304916138483</v>
      </c>
      <c r="F170" s="84" t="s">
        <v>2505</v>
      </c>
      <c r="G170" s="84" t="b">
        <v>0</v>
      </c>
      <c r="H170" s="84" t="b">
        <v>0</v>
      </c>
      <c r="I170" s="84" t="b">
        <v>0</v>
      </c>
      <c r="J170" s="84" t="b">
        <v>1</v>
      </c>
      <c r="K170" s="84" t="b">
        <v>0</v>
      </c>
      <c r="L170" s="84" t="b">
        <v>0</v>
      </c>
    </row>
    <row r="171" spans="1:12" ht="15">
      <c r="A171" s="84" t="s">
        <v>2300</v>
      </c>
      <c r="B171" s="84" t="s">
        <v>2301</v>
      </c>
      <c r="C171" s="84">
        <v>2</v>
      </c>
      <c r="D171" s="118">
        <v>0.0012051710386613652</v>
      </c>
      <c r="E171" s="118">
        <v>3.203304916138483</v>
      </c>
      <c r="F171" s="84" t="s">
        <v>2505</v>
      </c>
      <c r="G171" s="84" t="b">
        <v>1</v>
      </c>
      <c r="H171" s="84" t="b">
        <v>0</v>
      </c>
      <c r="I171" s="84" t="b">
        <v>0</v>
      </c>
      <c r="J171" s="84" t="b">
        <v>0</v>
      </c>
      <c r="K171" s="84" t="b">
        <v>0</v>
      </c>
      <c r="L171" s="84" t="b">
        <v>0</v>
      </c>
    </row>
    <row r="172" spans="1:12" ht="15">
      <c r="A172" s="84" t="s">
        <v>2301</v>
      </c>
      <c r="B172" s="84" t="s">
        <v>1759</v>
      </c>
      <c r="C172" s="84">
        <v>2</v>
      </c>
      <c r="D172" s="118">
        <v>0.0012051710386613652</v>
      </c>
      <c r="E172" s="118">
        <v>1.6292736484107642</v>
      </c>
      <c r="F172" s="84" t="s">
        <v>2505</v>
      </c>
      <c r="G172" s="84" t="b">
        <v>0</v>
      </c>
      <c r="H172" s="84" t="b">
        <v>0</v>
      </c>
      <c r="I172" s="84" t="b">
        <v>0</v>
      </c>
      <c r="J172" s="84" t="b">
        <v>0</v>
      </c>
      <c r="K172" s="84" t="b">
        <v>0</v>
      </c>
      <c r="L172" s="84" t="b">
        <v>0</v>
      </c>
    </row>
    <row r="173" spans="1:12" ht="15">
      <c r="A173" s="84" t="s">
        <v>1759</v>
      </c>
      <c r="B173" s="84" t="s">
        <v>2214</v>
      </c>
      <c r="C173" s="84">
        <v>2</v>
      </c>
      <c r="D173" s="118">
        <v>0.0012051710386613652</v>
      </c>
      <c r="E173" s="118">
        <v>1.4893945620095275</v>
      </c>
      <c r="F173" s="84" t="s">
        <v>2505</v>
      </c>
      <c r="G173" s="84" t="b">
        <v>0</v>
      </c>
      <c r="H173" s="84" t="b">
        <v>0</v>
      </c>
      <c r="I173" s="84" t="b">
        <v>0</v>
      </c>
      <c r="J173" s="84" t="b">
        <v>0</v>
      </c>
      <c r="K173" s="84" t="b">
        <v>0</v>
      </c>
      <c r="L173" s="84" t="b">
        <v>0</v>
      </c>
    </row>
    <row r="174" spans="1:12" ht="15">
      <c r="A174" s="84" t="s">
        <v>2214</v>
      </c>
      <c r="B174" s="84" t="s">
        <v>2302</v>
      </c>
      <c r="C174" s="84">
        <v>2</v>
      </c>
      <c r="D174" s="118">
        <v>0.0012051710386613652</v>
      </c>
      <c r="E174" s="118">
        <v>3.0272136570828017</v>
      </c>
      <c r="F174" s="84" t="s">
        <v>2505</v>
      </c>
      <c r="G174" s="84" t="b">
        <v>0</v>
      </c>
      <c r="H174" s="84" t="b">
        <v>0</v>
      </c>
      <c r="I174" s="84" t="b">
        <v>0</v>
      </c>
      <c r="J174" s="84" t="b">
        <v>0</v>
      </c>
      <c r="K174" s="84" t="b">
        <v>0</v>
      </c>
      <c r="L174" s="84" t="b">
        <v>0</v>
      </c>
    </row>
    <row r="175" spans="1:12" ht="15">
      <c r="A175" s="84" t="s">
        <v>2302</v>
      </c>
      <c r="B175" s="84" t="s">
        <v>1761</v>
      </c>
      <c r="C175" s="84">
        <v>2</v>
      </c>
      <c r="D175" s="118">
        <v>0.0012051710386613652</v>
      </c>
      <c r="E175" s="118">
        <v>1.913270304775965</v>
      </c>
      <c r="F175" s="84" t="s">
        <v>2505</v>
      </c>
      <c r="G175" s="84" t="b">
        <v>0</v>
      </c>
      <c r="H175" s="84" t="b">
        <v>0</v>
      </c>
      <c r="I175" s="84" t="b">
        <v>0</v>
      </c>
      <c r="J175" s="84" t="b">
        <v>0</v>
      </c>
      <c r="K175" s="84" t="b">
        <v>0</v>
      </c>
      <c r="L175" s="84" t="b">
        <v>0</v>
      </c>
    </row>
    <row r="176" spans="1:12" ht="15">
      <c r="A176" s="84" t="s">
        <v>1761</v>
      </c>
      <c r="B176" s="84" t="s">
        <v>1763</v>
      </c>
      <c r="C176" s="84">
        <v>2</v>
      </c>
      <c r="D176" s="118">
        <v>0.0012051710386613652</v>
      </c>
      <c r="E176" s="118">
        <v>0.7671422690977269</v>
      </c>
      <c r="F176" s="84" t="s">
        <v>2505</v>
      </c>
      <c r="G176" s="84" t="b">
        <v>0</v>
      </c>
      <c r="H176" s="84" t="b">
        <v>0</v>
      </c>
      <c r="I176" s="84" t="b">
        <v>0</v>
      </c>
      <c r="J176" s="84" t="b">
        <v>0</v>
      </c>
      <c r="K176" s="84" t="b">
        <v>0</v>
      </c>
      <c r="L176" s="84" t="b">
        <v>0</v>
      </c>
    </row>
    <row r="177" spans="1:12" ht="15">
      <c r="A177" s="84" t="s">
        <v>1758</v>
      </c>
      <c r="B177" s="84" t="s">
        <v>2067</v>
      </c>
      <c r="C177" s="84">
        <v>2</v>
      </c>
      <c r="D177" s="118">
        <v>0.0012051710386613652</v>
      </c>
      <c r="E177" s="118">
        <v>1.5021688500459565</v>
      </c>
      <c r="F177" s="84" t="s">
        <v>2505</v>
      </c>
      <c r="G177" s="84" t="b">
        <v>0</v>
      </c>
      <c r="H177" s="84" t="b">
        <v>0</v>
      </c>
      <c r="I177" s="84" t="b">
        <v>0</v>
      </c>
      <c r="J177" s="84" t="b">
        <v>0</v>
      </c>
      <c r="K177" s="84" t="b">
        <v>0</v>
      </c>
      <c r="L177" s="84" t="b">
        <v>0</v>
      </c>
    </row>
    <row r="178" spans="1:12" ht="15">
      <c r="A178" s="84" t="s">
        <v>2067</v>
      </c>
      <c r="B178" s="84" t="s">
        <v>2057</v>
      </c>
      <c r="C178" s="84">
        <v>2</v>
      </c>
      <c r="D178" s="118">
        <v>0.0012051710386613652</v>
      </c>
      <c r="E178" s="118">
        <v>2.057176880460245</v>
      </c>
      <c r="F178" s="84" t="s">
        <v>2505</v>
      </c>
      <c r="G178" s="84" t="b">
        <v>0</v>
      </c>
      <c r="H178" s="84" t="b">
        <v>0</v>
      </c>
      <c r="I178" s="84" t="b">
        <v>0</v>
      </c>
      <c r="J178" s="84" t="b">
        <v>0</v>
      </c>
      <c r="K178" s="84" t="b">
        <v>0</v>
      </c>
      <c r="L178" s="84" t="b">
        <v>0</v>
      </c>
    </row>
    <row r="179" spans="1:12" ht="15">
      <c r="A179" s="84" t="s">
        <v>1722</v>
      </c>
      <c r="B179" s="84" t="s">
        <v>2308</v>
      </c>
      <c r="C179" s="84">
        <v>2</v>
      </c>
      <c r="D179" s="118">
        <v>0.0012051710386613652</v>
      </c>
      <c r="E179" s="118">
        <v>2.358206876124226</v>
      </c>
      <c r="F179" s="84" t="s">
        <v>2505</v>
      </c>
      <c r="G179" s="84" t="b">
        <v>0</v>
      </c>
      <c r="H179" s="84" t="b">
        <v>0</v>
      </c>
      <c r="I179" s="84" t="b">
        <v>0</v>
      </c>
      <c r="J179" s="84" t="b">
        <v>0</v>
      </c>
      <c r="K179" s="84" t="b">
        <v>0</v>
      </c>
      <c r="L179" s="84" t="b">
        <v>0</v>
      </c>
    </row>
    <row r="180" spans="1:12" ht="15">
      <c r="A180" s="84" t="s">
        <v>2067</v>
      </c>
      <c r="B180" s="84" t="s">
        <v>2309</v>
      </c>
      <c r="C180" s="84">
        <v>2</v>
      </c>
      <c r="D180" s="118">
        <v>0.0012051710386613652</v>
      </c>
      <c r="E180" s="118">
        <v>2.6592368717882073</v>
      </c>
      <c r="F180" s="84" t="s">
        <v>2505</v>
      </c>
      <c r="G180" s="84" t="b">
        <v>0</v>
      </c>
      <c r="H180" s="84" t="b">
        <v>0</v>
      </c>
      <c r="I180" s="84" t="b">
        <v>0</v>
      </c>
      <c r="J180" s="84" t="b">
        <v>0</v>
      </c>
      <c r="K180" s="84" t="b">
        <v>0</v>
      </c>
      <c r="L180" s="84" t="b">
        <v>0</v>
      </c>
    </row>
    <row r="181" spans="1:12" ht="15">
      <c r="A181" s="84" t="s">
        <v>2309</v>
      </c>
      <c r="B181" s="84" t="s">
        <v>1761</v>
      </c>
      <c r="C181" s="84">
        <v>2</v>
      </c>
      <c r="D181" s="118">
        <v>0.0012051710386613652</v>
      </c>
      <c r="E181" s="118">
        <v>1.913270304775965</v>
      </c>
      <c r="F181" s="84" t="s">
        <v>2505</v>
      </c>
      <c r="G181" s="84" t="b">
        <v>0</v>
      </c>
      <c r="H181" s="84" t="b">
        <v>0</v>
      </c>
      <c r="I181" s="84" t="b">
        <v>0</v>
      </c>
      <c r="J181" s="84" t="b">
        <v>0</v>
      </c>
      <c r="K181" s="84" t="b">
        <v>0</v>
      </c>
      <c r="L181" s="84" t="b">
        <v>0</v>
      </c>
    </row>
    <row r="182" spans="1:12" ht="15">
      <c r="A182" s="84" t="s">
        <v>1759</v>
      </c>
      <c r="B182" s="84" t="s">
        <v>2310</v>
      </c>
      <c r="C182" s="84">
        <v>2</v>
      </c>
      <c r="D182" s="118">
        <v>0.0012051710386613652</v>
      </c>
      <c r="E182" s="118">
        <v>1.6654858210652088</v>
      </c>
      <c r="F182" s="84" t="s">
        <v>2505</v>
      </c>
      <c r="G182" s="84" t="b">
        <v>0</v>
      </c>
      <c r="H182" s="84" t="b">
        <v>0</v>
      </c>
      <c r="I182" s="84" t="b">
        <v>0</v>
      </c>
      <c r="J182" s="84" t="b">
        <v>0</v>
      </c>
      <c r="K182" s="84" t="b">
        <v>0</v>
      </c>
      <c r="L182" s="84" t="b">
        <v>0</v>
      </c>
    </row>
    <row r="183" spans="1:12" ht="15">
      <c r="A183" s="84" t="s">
        <v>2310</v>
      </c>
      <c r="B183" s="84" t="s">
        <v>1721</v>
      </c>
      <c r="C183" s="84">
        <v>2</v>
      </c>
      <c r="D183" s="118">
        <v>0.0012051710386613652</v>
      </c>
      <c r="E183" s="118">
        <v>2.142607075784871</v>
      </c>
      <c r="F183" s="84" t="s">
        <v>2505</v>
      </c>
      <c r="G183" s="84" t="b">
        <v>0</v>
      </c>
      <c r="H183" s="84" t="b">
        <v>0</v>
      </c>
      <c r="I183" s="84" t="b">
        <v>0</v>
      </c>
      <c r="J183" s="84" t="b">
        <v>1</v>
      </c>
      <c r="K183" s="84" t="b">
        <v>0</v>
      </c>
      <c r="L183" s="84" t="b">
        <v>0</v>
      </c>
    </row>
    <row r="184" spans="1:12" ht="15">
      <c r="A184" s="84" t="s">
        <v>1721</v>
      </c>
      <c r="B184" s="84" t="s">
        <v>2155</v>
      </c>
      <c r="C184" s="84">
        <v>2</v>
      </c>
      <c r="D184" s="118">
        <v>0.0012051710386613652</v>
      </c>
      <c r="E184" s="118">
        <v>1.8415770801208902</v>
      </c>
      <c r="F184" s="84" t="s">
        <v>2505</v>
      </c>
      <c r="G184" s="84" t="b">
        <v>1</v>
      </c>
      <c r="H184" s="84" t="b">
        <v>0</v>
      </c>
      <c r="I184" s="84" t="b">
        <v>0</v>
      </c>
      <c r="J184" s="84" t="b">
        <v>0</v>
      </c>
      <c r="K184" s="84" t="b">
        <v>0</v>
      </c>
      <c r="L184" s="84" t="b">
        <v>0</v>
      </c>
    </row>
    <row r="185" spans="1:12" ht="15">
      <c r="A185" s="84" t="s">
        <v>2155</v>
      </c>
      <c r="B185" s="84" t="s">
        <v>2311</v>
      </c>
      <c r="C185" s="84">
        <v>2</v>
      </c>
      <c r="D185" s="118">
        <v>0.0012051710386613652</v>
      </c>
      <c r="E185" s="118">
        <v>2.9022749204745018</v>
      </c>
      <c r="F185" s="84" t="s">
        <v>2505</v>
      </c>
      <c r="G185" s="84" t="b">
        <v>0</v>
      </c>
      <c r="H185" s="84" t="b">
        <v>0</v>
      </c>
      <c r="I185" s="84" t="b">
        <v>0</v>
      </c>
      <c r="J185" s="84" t="b">
        <v>0</v>
      </c>
      <c r="K185" s="84" t="b">
        <v>0</v>
      </c>
      <c r="L185" s="84" t="b">
        <v>0</v>
      </c>
    </row>
    <row r="186" spans="1:12" ht="15">
      <c r="A186" s="84" t="s">
        <v>2311</v>
      </c>
      <c r="B186" s="84" t="s">
        <v>1758</v>
      </c>
      <c r="C186" s="84">
        <v>2</v>
      </c>
      <c r="D186" s="118">
        <v>0.0012051710386613652</v>
      </c>
      <c r="E186" s="118">
        <v>1.2764482071887906</v>
      </c>
      <c r="F186" s="84" t="s">
        <v>2505</v>
      </c>
      <c r="G186" s="84" t="b">
        <v>0</v>
      </c>
      <c r="H186" s="84" t="b">
        <v>0</v>
      </c>
      <c r="I186" s="84" t="b">
        <v>0</v>
      </c>
      <c r="J186" s="84" t="b">
        <v>0</v>
      </c>
      <c r="K186" s="84" t="b">
        <v>0</v>
      </c>
      <c r="L186" s="84" t="b">
        <v>0</v>
      </c>
    </row>
    <row r="187" spans="1:12" ht="15">
      <c r="A187" s="84" t="s">
        <v>238</v>
      </c>
      <c r="B187" s="84" t="s">
        <v>2058</v>
      </c>
      <c r="C187" s="84">
        <v>2</v>
      </c>
      <c r="D187" s="118">
        <v>0.0012051710386613652</v>
      </c>
      <c r="E187" s="118">
        <v>1.4474300604659915</v>
      </c>
      <c r="F187" s="84" t="s">
        <v>2505</v>
      </c>
      <c r="G187" s="84" t="b">
        <v>0</v>
      </c>
      <c r="H187" s="84" t="b">
        <v>0</v>
      </c>
      <c r="I187" s="84" t="b">
        <v>0</v>
      </c>
      <c r="J187" s="84" t="b">
        <v>0</v>
      </c>
      <c r="K187" s="84" t="b">
        <v>0</v>
      </c>
      <c r="L187" s="84" t="b">
        <v>0</v>
      </c>
    </row>
    <row r="188" spans="1:12" ht="15">
      <c r="A188" s="84" t="s">
        <v>2058</v>
      </c>
      <c r="B188" s="84" t="s">
        <v>2314</v>
      </c>
      <c r="C188" s="84">
        <v>2</v>
      </c>
      <c r="D188" s="118">
        <v>0.0012051710386613652</v>
      </c>
      <c r="E188" s="118">
        <v>2.6012449248105205</v>
      </c>
      <c r="F188" s="84" t="s">
        <v>2505</v>
      </c>
      <c r="G188" s="84" t="b">
        <v>0</v>
      </c>
      <c r="H188" s="84" t="b">
        <v>0</v>
      </c>
      <c r="I188" s="84" t="b">
        <v>0</v>
      </c>
      <c r="J188" s="84" t="b">
        <v>0</v>
      </c>
      <c r="K188" s="84" t="b">
        <v>0</v>
      </c>
      <c r="L188" s="84" t="b">
        <v>0</v>
      </c>
    </row>
    <row r="189" spans="1:12" ht="15">
      <c r="A189" s="84" t="s">
        <v>2314</v>
      </c>
      <c r="B189" s="84" t="s">
        <v>2315</v>
      </c>
      <c r="C189" s="84">
        <v>2</v>
      </c>
      <c r="D189" s="118">
        <v>0.0012051710386613652</v>
      </c>
      <c r="E189" s="118">
        <v>3.203304916138483</v>
      </c>
      <c r="F189" s="84" t="s">
        <v>2505</v>
      </c>
      <c r="G189" s="84" t="b">
        <v>0</v>
      </c>
      <c r="H189" s="84" t="b">
        <v>0</v>
      </c>
      <c r="I189" s="84" t="b">
        <v>0</v>
      </c>
      <c r="J189" s="84" t="b">
        <v>0</v>
      </c>
      <c r="K189" s="84" t="b">
        <v>0</v>
      </c>
      <c r="L189" s="84" t="b">
        <v>0</v>
      </c>
    </row>
    <row r="190" spans="1:12" ht="15">
      <c r="A190" s="84" t="s">
        <v>2315</v>
      </c>
      <c r="B190" s="84" t="s">
        <v>2316</v>
      </c>
      <c r="C190" s="84">
        <v>2</v>
      </c>
      <c r="D190" s="118">
        <v>0.0012051710386613652</v>
      </c>
      <c r="E190" s="118">
        <v>3.203304916138483</v>
      </c>
      <c r="F190" s="84" t="s">
        <v>2505</v>
      </c>
      <c r="G190" s="84" t="b">
        <v>0</v>
      </c>
      <c r="H190" s="84" t="b">
        <v>0</v>
      </c>
      <c r="I190" s="84" t="b">
        <v>0</v>
      </c>
      <c r="J190" s="84" t="b">
        <v>0</v>
      </c>
      <c r="K190" s="84" t="b">
        <v>0</v>
      </c>
      <c r="L190" s="84" t="b">
        <v>0</v>
      </c>
    </row>
    <row r="191" spans="1:12" ht="15">
      <c r="A191" s="84" t="s">
        <v>2316</v>
      </c>
      <c r="B191" s="84" t="s">
        <v>1761</v>
      </c>
      <c r="C191" s="84">
        <v>2</v>
      </c>
      <c r="D191" s="118">
        <v>0.0012051710386613652</v>
      </c>
      <c r="E191" s="118">
        <v>1.913270304775965</v>
      </c>
      <c r="F191" s="84" t="s">
        <v>2505</v>
      </c>
      <c r="G191" s="84" t="b">
        <v>0</v>
      </c>
      <c r="H191" s="84" t="b">
        <v>0</v>
      </c>
      <c r="I191" s="84" t="b">
        <v>0</v>
      </c>
      <c r="J191" s="84" t="b">
        <v>0</v>
      </c>
      <c r="K191" s="84" t="b">
        <v>0</v>
      </c>
      <c r="L191" s="84" t="b">
        <v>0</v>
      </c>
    </row>
    <row r="192" spans="1:12" ht="15">
      <c r="A192" s="84" t="s">
        <v>1761</v>
      </c>
      <c r="B192" s="84" t="s">
        <v>2217</v>
      </c>
      <c r="C192" s="84">
        <v>2</v>
      </c>
      <c r="D192" s="118">
        <v>0.0012051710386613652</v>
      </c>
      <c r="E192" s="118">
        <v>1.7371790457202836</v>
      </c>
      <c r="F192" s="84" t="s">
        <v>2505</v>
      </c>
      <c r="G192" s="84" t="b">
        <v>0</v>
      </c>
      <c r="H192" s="84" t="b">
        <v>0</v>
      </c>
      <c r="I192" s="84" t="b">
        <v>0</v>
      </c>
      <c r="J192" s="84" t="b">
        <v>0</v>
      </c>
      <c r="K192" s="84" t="b">
        <v>0</v>
      </c>
      <c r="L192" s="84" t="b">
        <v>0</v>
      </c>
    </row>
    <row r="193" spans="1:12" ht="15">
      <c r="A193" s="84" t="s">
        <v>2217</v>
      </c>
      <c r="B193" s="84" t="s">
        <v>1758</v>
      </c>
      <c r="C193" s="84">
        <v>2</v>
      </c>
      <c r="D193" s="118">
        <v>0.0012051710386613652</v>
      </c>
      <c r="E193" s="118">
        <v>1.1003569481331092</v>
      </c>
      <c r="F193" s="84" t="s">
        <v>2505</v>
      </c>
      <c r="G193" s="84" t="b">
        <v>0</v>
      </c>
      <c r="H193" s="84" t="b">
        <v>0</v>
      </c>
      <c r="I193" s="84" t="b">
        <v>0</v>
      </c>
      <c r="J193" s="84" t="b">
        <v>0</v>
      </c>
      <c r="K193" s="84" t="b">
        <v>0</v>
      </c>
      <c r="L193" s="84" t="b">
        <v>0</v>
      </c>
    </row>
    <row r="194" spans="1:12" ht="15">
      <c r="A194" s="84" t="s">
        <v>1758</v>
      </c>
      <c r="B194" s="84" t="s">
        <v>1788</v>
      </c>
      <c r="C194" s="84">
        <v>2</v>
      </c>
      <c r="D194" s="118">
        <v>0.0012051710386613652</v>
      </c>
      <c r="E194" s="118">
        <v>1.025047595326294</v>
      </c>
      <c r="F194" s="84" t="s">
        <v>2505</v>
      </c>
      <c r="G194" s="84" t="b">
        <v>0</v>
      </c>
      <c r="H194" s="84" t="b">
        <v>0</v>
      </c>
      <c r="I194" s="84" t="b">
        <v>0</v>
      </c>
      <c r="J194" s="84" t="b">
        <v>0</v>
      </c>
      <c r="K194" s="84" t="b">
        <v>0</v>
      </c>
      <c r="L194" s="84" t="b">
        <v>0</v>
      </c>
    </row>
    <row r="195" spans="1:12" ht="15">
      <c r="A195" s="84" t="s">
        <v>2068</v>
      </c>
      <c r="B195" s="84" t="s">
        <v>2221</v>
      </c>
      <c r="C195" s="84">
        <v>2</v>
      </c>
      <c r="D195" s="118">
        <v>0.0012051710386613652</v>
      </c>
      <c r="E195" s="118">
        <v>2.483145612732526</v>
      </c>
      <c r="F195" s="84" t="s">
        <v>2505</v>
      </c>
      <c r="G195" s="84" t="b">
        <v>0</v>
      </c>
      <c r="H195" s="84" t="b">
        <v>0</v>
      </c>
      <c r="I195" s="84" t="b">
        <v>0</v>
      </c>
      <c r="J195" s="84" t="b">
        <v>0</v>
      </c>
      <c r="K195" s="84" t="b">
        <v>0</v>
      </c>
      <c r="L195" s="84" t="b">
        <v>0</v>
      </c>
    </row>
    <row r="196" spans="1:12" ht="15">
      <c r="A196" s="84" t="s">
        <v>2221</v>
      </c>
      <c r="B196" s="84" t="s">
        <v>2320</v>
      </c>
      <c r="C196" s="84">
        <v>2</v>
      </c>
      <c r="D196" s="118">
        <v>0.0012051710386613652</v>
      </c>
      <c r="E196" s="118">
        <v>3.0272136570828017</v>
      </c>
      <c r="F196" s="84" t="s">
        <v>2505</v>
      </c>
      <c r="G196" s="84" t="b">
        <v>0</v>
      </c>
      <c r="H196" s="84" t="b">
        <v>0</v>
      </c>
      <c r="I196" s="84" t="b">
        <v>0</v>
      </c>
      <c r="J196" s="84" t="b">
        <v>0</v>
      </c>
      <c r="K196" s="84" t="b">
        <v>0</v>
      </c>
      <c r="L196" s="84" t="b">
        <v>0</v>
      </c>
    </row>
    <row r="197" spans="1:12" ht="15">
      <c r="A197" s="84" t="s">
        <v>2320</v>
      </c>
      <c r="B197" s="84" t="s">
        <v>1761</v>
      </c>
      <c r="C197" s="84">
        <v>2</v>
      </c>
      <c r="D197" s="118">
        <v>0.0012051710386613652</v>
      </c>
      <c r="E197" s="118">
        <v>1.913270304775965</v>
      </c>
      <c r="F197" s="84" t="s">
        <v>2505</v>
      </c>
      <c r="G197" s="84" t="b">
        <v>0</v>
      </c>
      <c r="H197" s="84" t="b">
        <v>0</v>
      </c>
      <c r="I197" s="84" t="b">
        <v>0</v>
      </c>
      <c r="J197" s="84" t="b">
        <v>0</v>
      </c>
      <c r="K197" s="84" t="b">
        <v>0</v>
      </c>
      <c r="L197" s="84" t="b">
        <v>0</v>
      </c>
    </row>
    <row r="198" spans="1:12" ht="15">
      <c r="A198" s="84" t="s">
        <v>1761</v>
      </c>
      <c r="B198" s="84" t="s">
        <v>2321</v>
      </c>
      <c r="C198" s="84">
        <v>2</v>
      </c>
      <c r="D198" s="118">
        <v>0.0012051710386613652</v>
      </c>
      <c r="E198" s="118">
        <v>1.913270304775965</v>
      </c>
      <c r="F198" s="84" t="s">
        <v>2505</v>
      </c>
      <c r="G198" s="84" t="b">
        <v>0</v>
      </c>
      <c r="H198" s="84" t="b">
        <v>0</v>
      </c>
      <c r="I198" s="84" t="b">
        <v>0</v>
      </c>
      <c r="J198" s="84" t="b">
        <v>0</v>
      </c>
      <c r="K198" s="84" t="b">
        <v>0</v>
      </c>
      <c r="L198" s="84" t="b">
        <v>0</v>
      </c>
    </row>
    <row r="199" spans="1:12" ht="15">
      <c r="A199" s="84" t="s">
        <v>2321</v>
      </c>
      <c r="B199" s="84" t="s">
        <v>2157</v>
      </c>
      <c r="C199" s="84">
        <v>2</v>
      </c>
      <c r="D199" s="118">
        <v>0.0012051710386613652</v>
      </c>
      <c r="E199" s="118">
        <v>2.9022749204745018</v>
      </c>
      <c r="F199" s="84" t="s">
        <v>2505</v>
      </c>
      <c r="G199" s="84" t="b">
        <v>0</v>
      </c>
      <c r="H199" s="84" t="b">
        <v>0</v>
      </c>
      <c r="I199" s="84" t="b">
        <v>0</v>
      </c>
      <c r="J199" s="84" t="b">
        <v>0</v>
      </c>
      <c r="K199" s="84" t="b">
        <v>0</v>
      </c>
      <c r="L199" s="84" t="b">
        <v>0</v>
      </c>
    </row>
    <row r="200" spans="1:12" ht="15">
      <c r="A200" s="84" t="s">
        <v>2157</v>
      </c>
      <c r="B200" s="84" t="s">
        <v>1758</v>
      </c>
      <c r="C200" s="84">
        <v>2</v>
      </c>
      <c r="D200" s="118">
        <v>0.0012051710386613652</v>
      </c>
      <c r="E200" s="118">
        <v>0.9754182115248093</v>
      </c>
      <c r="F200" s="84" t="s">
        <v>2505</v>
      </c>
      <c r="G200" s="84" t="b">
        <v>0</v>
      </c>
      <c r="H200" s="84" t="b">
        <v>0</v>
      </c>
      <c r="I200" s="84" t="b">
        <v>0</v>
      </c>
      <c r="J200" s="84" t="b">
        <v>0</v>
      </c>
      <c r="K200" s="84" t="b">
        <v>0</v>
      </c>
      <c r="L200" s="84" t="b">
        <v>0</v>
      </c>
    </row>
    <row r="201" spans="1:12" ht="15">
      <c r="A201" s="84" t="s">
        <v>238</v>
      </c>
      <c r="B201" s="84" t="s">
        <v>1758</v>
      </c>
      <c r="C201" s="84">
        <v>2</v>
      </c>
      <c r="D201" s="118">
        <v>0.0012051710386613652</v>
      </c>
      <c r="E201" s="118">
        <v>-0.17839665281971961</v>
      </c>
      <c r="F201" s="84" t="s">
        <v>2505</v>
      </c>
      <c r="G201" s="84" t="b">
        <v>0</v>
      </c>
      <c r="H201" s="84" t="b">
        <v>0</v>
      </c>
      <c r="I201" s="84" t="b">
        <v>0</v>
      </c>
      <c r="J201" s="84" t="b">
        <v>0</v>
      </c>
      <c r="K201" s="84" t="b">
        <v>0</v>
      </c>
      <c r="L201" s="84" t="b">
        <v>0</v>
      </c>
    </row>
    <row r="202" spans="1:12" ht="15">
      <c r="A202" s="84" t="s">
        <v>2032</v>
      </c>
      <c r="B202" s="84" t="s">
        <v>2323</v>
      </c>
      <c r="C202" s="84">
        <v>2</v>
      </c>
      <c r="D202" s="118">
        <v>0.0012051710386613652</v>
      </c>
      <c r="E202" s="118">
        <v>2.3002149291465392</v>
      </c>
      <c r="F202" s="84" t="s">
        <v>2505</v>
      </c>
      <c r="G202" s="84" t="b">
        <v>0</v>
      </c>
      <c r="H202" s="84" t="b">
        <v>0</v>
      </c>
      <c r="I202" s="84" t="b">
        <v>0</v>
      </c>
      <c r="J202" s="84" t="b">
        <v>0</v>
      </c>
      <c r="K202" s="84" t="b">
        <v>0</v>
      </c>
      <c r="L202" s="84" t="b">
        <v>0</v>
      </c>
    </row>
    <row r="203" spans="1:12" ht="15">
      <c r="A203" s="84" t="s">
        <v>2323</v>
      </c>
      <c r="B203" s="84" t="s">
        <v>1761</v>
      </c>
      <c r="C203" s="84">
        <v>2</v>
      </c>
      <c r="D203" s="118">
        <v>0.0012051710386613652</v>
      </c>
      <c r="E203" s="118">
        <v>1.913270304775965</v>
      </c>
      <c r="F203" s="84" t="s">
        <v>2505</v>
      </c>
      <c r="G203" s="84" t="b">
        <v>0</v>
      </c>
      <c r="H203" s="84" t="b">
        <v>0</v>
      </c>
      <c r="I203" s="84" t="b">
        <v>0</v>
      </c>
      <c r="J203" s="84" t="b">
        <v>0</v>
      </c>
      <c r="K203" s="84" t="b">
        <v>0</v>
      </c>
      <c r="L203" s="84" t="b">
        <v>0</v>
      </c>
    </row>
    <row r="204" spans="1:12" ht="15">
      <c r="A204" s="84" t="s">
        <v>2161</v>
      </c>
      <c r="B204" s="84" t="s">
        <v>1761</v>
      </c>
      <c r="C204" s="84">
        <v>2</v>
      </c>
      <c r="D204" s="118">
        <v>0.0012051710386613652</v>
      </c>
      <c r="E204" s="118">
        <v>1.6122403091119837</v>
      </c>
      <c r="F204" s="84" t="s">
        <v>2505</v>
      </c>
      <c r="G204" s="84" t="b">
        <v>0</v>
      </c>
      <c r="H204" s="84" t="b">
        <v>0</v>
      </c>
      <c r="I204" s="84" t="b">
        <v>0</v>
      </c>
      <c r="J204" s="84" t="b">
        <v>0</v>
      </c>
      <c r="K204" s="84" t="b">
        <v>0</v>
      </c>
      <c r="L204" s="84" t="b">
        <v>0</v>
      </c>
    </row>
    <row r="205" spans="1:12" ht="15">
      <c r="A205" s="84" t="s">
        <v>238</v>
      </c>
      <c r="B205" s="84" t="s">
        <v>2035</v>
      </c>
      <c r="C205" s="84">
        <v>2</v>
      </c>
      <c r="D205" s="118">
        <v>0.0012051710386613652</v>
      </c>
      <c r="E205" s="118">
        <v>1.1464000648020103</v>
      </c>
      <c r="F205" s="84" t="s">
        <v>2505</v>
      </c>
      <c r="G205" s="84" t="b">
        <v>0</v>
      </c>
      <c r="H205" s="84" t="b">
        <v>0</v>
      </c>
      <c r="I205" s="84" t="b">
        <v>0</v>
      </c>
      <c r="J205" s="84" t="b">
        <v>0</v>
      </c>
      <c r="K205" s="84" t="b">
        <v>0</v>
      </c>
      <c r="L205" s="84" t="b">
        <v>0</v>
      </c>
    </row>
    <row r="206" spans="1:12" ht="15">
      <c r="A206" s="84" t="s">
        <v>2035</v>
      </c>
      <c r="B206" s="84" t="s">
        <v>1721</v>
      </c>
      <c r="C206" s="84">
        <v>2</v>
      </c>
      <c r="D206" s="118">
        <v>0.0012051710386613652</v>
      </c>
      <c r="E206" s="118">
        <v>1.3296937191420157</v>
      </c>
      <c r="F206" s="84" t="s">
        <v>2505</v>
      </c>
      <c r="G206" s="84" t="b">
        <v>0</v>
      </c>
      <c r="H206" s="84" t="b">
        <v>0</v>
      </c>
      <c r="I206" s="84" t="b">
        <v>0</v>
      </c>
      <c r="J206" s="84" t="b">
        <v>1</v>
      </c>
      <c r="K206" s="84" t="b">
        <v>0</v>
      </c>
      <c r="L206" s="84" t="b">
        <v>0</v>
      </c>
    </row>
    <row r="207" spans="1:12" ht="15">
      <c r="A207" s="84" t="s">
        <v>1721</v>
      </c>
      <c r="B207" s="84" t="s">
        <v>1779</v>
      </c>
      <c r="C207" s="84">
        <v>2</v>
      </c>
      <c r="D207" s="118">
        <v>0.0012051710386613652</v>
      </c>
      <c r="E207" s="118">
        <v>1.1648834704960234</v>
      </c>
      <c r="F207" s="84" t="s">
        <v>2505</v>
      </c>
      <c r="G207" s="84" t="b">
        <v>1</v>
      </c>
      <c r="H207" s="84" t="b">
        <v>0</v>
      </c>
      <c r="I207" s="84" t="b">
        <v>0</v>
      </c>
      <c r="J207" s="84" t="b">
        <v>0</v>
      </c>
      <c r="K207" s="84" t="b">
        <v>0</v>
      </c>
      <c r="L207" s="84" t="b">
        <v>0</v>
      </c>
    </row>
    <row r="208" spans="1:12" ht="15">
      <c r="A208" s="84" t="s">
        <v>1779</v>
      </c>
      <c r="B208" s="84" t="s">
        <v>2324</v>
      </c>
      <c r="C208" s="84">
        <v>2</v>
      </c>
      <c r="D208" s="118">
        <v>0.0012051710386613652</v>
      </c>
      <c r="E208" s="118">
        <v>2.225581310849635</v>
      </c>
      <c r="F208" s="84" t="s">
        <v>2505</v>
      </c>
      <c r="G208" s="84" t="b">
        <v>0</v>
      </c>
      <c r="H208" s="84" t="b">
        <v>0</v>
      </c>
      <c r="I208" s="84" t="b">
        <v>0</v>
      </c>
      <c r="J208" s="84" t="b">
        <v>1</v>
      </c>
      <c r="K208" s="84" t="b">
        <v>0</v>
      </c>
      <c r="L208" s="84" t="b">
        <v>0</v>
      </c>
    </row>
    <row r="209" spans="1:12" ht="15">
      <c r="A209" s="84" t="s">
        <v>2324</v>
      </c>
      <c r="B209" s="84" t="s">
        <v>1759</v>
      </c>
      <c r="C209" s="84">
        <v>2</v>
      </c>
      <c r="D209" s="118">
        <v>0.0012051710386613652</v>
      </c>
      <c r="E209" s="118">
        <v>1.6292736484107642</v>
      </c>
      <c r="F209" s="84" t="s">
        <v>2505</v>
      </c>
      <c r="G209" s="84" t="b">
        <v>1</v>
      </c>
      <c r="H209" s="84" t="b">
        <v>0</v>
      </c>
      <c r="I209" s="84" t="b">
        <v>0</v>
      </c>
      <c r="J209" s="84" t="b">
        <v>0</v>
      </c>
      <c r="K209" s="84" t="b">
        <v>0</v>
      </c>
      <c r="L209" s="84" t="b">
        <v>0</v>
      </c>
    </row>
    <row r="210" spans="1:12" ht="15">
      <c r="A210" s="84" t="s">
        <v>1759</v>
      </c>
      <c r="B210" s="84" t="s">
        <v>2325</v>
      </c>
      <c r="C210" s="84">
        <v>2</v>
      </c>
      <c r="D210" s="118">
        <v>0.0012051710386613652</v>
      </c>
      <c r="E210" s="118">
        <v>1.6654858210652088</v>
      </c>
      <c r="F210" s="84" t="s">
        <v>2505</v>
      </c>
      <c r="G210" s="84" t="b">
        <v>0</v>
      </c>
      <c r="H210" s="84" t="b">
        <v>0</v>
      </c>
      <c r="I210" s="84" t="b">
        <v>0</v>
      </c>
      <c r="J210" s="84" t="b">
        <v>0</v>
      </c>
      <c r="K210" s="84" t="b">
        <v>0</v>
      </c>
      <c r="L210" s="84" t="b">
        <v>0</v>
      </c>
    </row>
    <row r="211" spans="1:12" ht="15">
      <c r="A211" s="84" t="s">
        <v>2325</v>
      </c>
      <c r="B211" s="84" t="s">
        <v>2326</v>
      </c>
      <c r="C211" s="84">
        <v>2</v>
      </c>
      <c r="D211" s="118">
        <v>0.0012051710386613652</v>
      </c>
      <c r="E211" s="118">
        <v>3.203304916138483</v>
      </c>
      <c r="F211" s="84" t="s">
        <v>2505</v>
      </c>
      <c r="G211" s="84" t="b">
        <v>0</v>
      </c>
      <c r="H211" s="84" t="b">
        <v>0</v>
      </c>
      <c r="I211" s="84" t="b">
        <v>0</v>
      </c>
      <c r="J211" s="84" t="b">
        <v>0</v>
      </c>
      <c r="K211" s="84" t="b">
        <v>0</v>
      </c>
      <c r="L211" s="84" t="b">
        <v>0</v>
      </c>
    </row>
    <row r="212" spans="1:12" ht="15">
      <c r="A212" s="84" t="s">
        <v>2326</v>
      </c>
      <c r="B212" s="84" t="s">
        <v>2327</v>
      </c>
      <c r="C212" s="84">
        <v>2</v>
      </c>
      <c r="D212" s="118">
        <v>0.0012051710386613652</v>
      </c>
      <c r="E212" s="118">
        <v>3.203304916138483</v>
      </c>
      <c r="F212" s="84" t="s">
        <v>2505</v>
      </c>
      <c r="G212" s="84" t="b">
        <v>0</v>
      </c>
      <c r="H212" s="84" t="b">
        <v>0</v>
      </c>
      <c r="I212" s="84" t="b">
        <v>0</v>
      </c>
      <c r="J212" s="84" t="b">
        <v>0</v>
      </c>
      <c r="K212" s="84" t="b">
        <v>0</v>
      </c>
      <c r="L212" s="84" t="b">
        <v>0</v>
      </c>
    </row>
    <row r="213" spans="1:12" ht="15">
      <c r="A213" s="84" t="s">
        <v>2327</v>
      </c>
      <c r="B213" s="84" t="s">
        <v>2328</v>
      </c>
      <c r="C213" s="84">
        <v>2</v>
      </c>
      <c r="D213" s="118">
        <v>0.0012051710386613652</v>
      </c>
      <c r="E213" s="118">
        <v>3.203304916138483</v>
      </c>
      <c r="F213" s="84" t="s">
        <v>2505</v>
      </c>
      <c r="G213" s="84" t="b">
        <v>0</v>
      </c>
      <c r="H213" s="84" t="b">
        <v>0</v>
      </c>
      <c r="I213" s="84" t="b">
        <v>0</v>
      </c>
      <c r="J213" s="84" t="b">
        <v>0</v>
      </c>
      <c r="K213" s="84" t="b">
        <v>0</v>
      </c>
      <c r="L213" s="84" t="b">
        <v>0</v>
      </c>
    </row>
    <row r="214" spans="1:12" ht="15">
      <c r="A214" s="84" t="s">
        <v>2328</v>
      </c>
      <c r="B214" s="84" t="s">
        <v>1776</v>
      </c>
      <c r="C214" s="84">
        <v>2</v>
      </c>
      <c r="D214" s="118">
        <v>0.0012051710386613652</v>
      </c>
      <c r="E214" s="118">
        <v>2.358206876124226</v>
      </c>
      <c r="F214" s="84" t="s">
        <v>2505</v>
      </c>
      <c r="G214" s="84" t="b">
        <v>0</v>
      </c>
      <c r="H214" s="84" t="b">
        <v>0</v>
      </c>
      <c r="I214" s="84" t="b">
        <v>0</v>
      </c>
      <c r="J214" s="84" t="b">
        <v>0</v>
      </c>
      <c r="K214" s="84" t="b">
        <v>0</v>
      </c>
      <c r="L214" s="84" t="b">
        <v>0</v>
      </c>
    </row>
    <row r="215" spans="1:12" ht="15">
      <c r="A215" s="84" t="s">
        <v>1776</v>
      </c>
      <c r="B215" s="84" t="s">
        <v>2115</v>
      </c>
      <c r="C215" s="84">
        <v>2</v>
      </c>
      <c r="D215" s="118">
        <v>0.0012051710386613652</v>
      </c>
      <c r="E215" s="118">
        <v>1.9602668674521884</v>
      </c>
      <c r="F215" s="84" t="s">
        <v>2505</v>
      </c>
      <c r="G215" s="84" t="b">
        <v>0</v>
      </c>
      <c r="H215" s="84" t="b">
        <v>0</v>
      </c>
      <c r="I215" s="84" t="b">
        <v>0</v>
      </c>
      <c r="J215" s="84" t="b">
        <v>0</v>
      </c>
      <c r="K215" s="84" t="b">
        <v>0</v>
      </c>
      <c r="L215" s="84" t="b">
        <v>0</v>
      </c>
    </row>
    <row r="216" spans="1:12" ht="15">
      <c r="A216" s="84" t="s">
        <v>2115</v>
      </c>
      <c r="B216" s="84" t="s">
        <v>1774</v>
      </c>
      <c r="C216" s="84">
        <v>2</v>
      </c>
      <c r="D216" s="118">
        <v>0.0012051710386613652</v>
      </c>
      <c r="E216" s="118">
        <v>1.6012449248105205</v>
      </c>
      <c r="F216" s="84" t="s">
        <v>2505</v>
      </c>
      <c r="G216" s="84" t="b">
        <v>0</v>
      </c>
      <c r="H216" s="84" t="b">
        <v>0</v>
      </c>
      <c r="I216" s="84" t="b">
        <v>0</v>
      </c>
      <c r="J216" s="84" t="b">
        <v>0</v>
      </c>
      <c r="K216" s="84" t="b">
        <v>0</v>
      </c>
      <c r="L216" s="84" t="b">
        <v>0</v>
      </c>
    </row>
    <row r="217" spans="1:12" ht="15">
      <c r="A217" s="84" t="s">
        <v>2077</v>
      </c>
      <c r="B217" s="84" t="s">
        <v>2329</v>
      </c>
      <c r="C217" s="84">
        <v>2</v>
      </c>
      <c r="D217" s="118">
        <v>0.0012051710386613652</v>
      </c>
      <c r="E217" s="118">
        <v>2.7261836614188204</v>
      </c>
      <c r="F217" s="84" t="s">
        <v>2505</v>
      </c>
      <c r="G217" s="84" t="b">
        <v>0</v>
      </c>
      <c r="H217" s="84" t="b">
        <v>0</v>
      </c>
      <c r="I217" s="84" t="b">
        <v>0</v>
      </c>
      <c r="J217" s="84" t="b">
        <v>0</v>
      </c>
      <c r="K217" s="84" t="b">
        <v>0</v>
      </c>
      <c r="L217" s="84" t="b">
        <v>0</v>
      </c>
    </row>
    <row r="218" spans="1:12" ht="15">
      <c r="A218" s="84" t="s">
        <v>2329</v>
      </c>
      <c r="B218" s="84" t="s">
        <v>2116</v>
      </c>
      <c r="C218" s="84">
        <v>2</v>
      </c>
      <c r="D218" s="118">
        <v>0.0012051710386613652</v>
      </c>
      <c r="E218" s="118">
        <v>2.8053649074664455</v>
      </c>
      <c r="F218" s="84" t="s">
        <v>2505</v>
      </c>
      <c r="G218" s="84" t="b">
        <v>0</v>
      </c>
      <c r="H218" s="84" t="b">
        <v>0</v>
      </c>
      <c r="I218" s="84" t="b">
        <v>0</v>
      </c>
      <c r="J218" s="84" t="b">
        <v>0</v>
      </c>
      <c r="K218" s="84" t="b">
        <v>0</v>
      </c>
      <c r="L218" s="84" t="b">
        <v>0</v>
      </c>
    </row>
    <row r="219" spans="1:12" ht="15">
      <c r="A219" s="84" t="s">
        <v>2116</v>
      </c>
      <c r="B219" s="84" t="s">
        <v>2050</v>
      </c>
      <c r="C219" s="84">
        <v>2</v>
      </c>
      <c r="D219" s="118">
        <v>0.0012051710386613652</v>
      </c>
      <c r="E219" s="118">
        <v>2.2490624066991582</v>
      </c>
      <c r="F219" s="84" t="s">
        <v>2505</v>
      </c>
      <c r="G219" s="84" t="b">
        <v>0</v>
      </c>
      <c r="H219" s="84" t="b">
        <v>0</v>
      </c>
      <c r="I219" s="84" t="b">
        <v>0</v>
      </c>
      <c r="J219" s="84" t="b">
        <v>1</v>
      </c>
      <c r="K219" s="84" t="b">
        <v>0</v>
      </c>
      <c r="L219" s="84" t="b">
        <v>0</v>
      </c>
    </row>
    <row r="220" spans="1:12" ht="15">
      <c r="A220" s="84" t="s">
        <v>2050</v>
      </c>
      <c r="B220" s="84" t="s">
        <v>2162</v>
      </c>
      <c r="C220" s="84">
        <v>2</v>
      </c>
      <c r="D220" s="118">
        <v>0.0012051710386613652</v>
      </c>
      <c r="E220" s="118">
        <v>2.2490624066991582</v>
      </c>
      <c r="F220" s="84" t="s">
        <v>2505</v>
      </c>
      <c r="G220" s="84" t="b">
        <v>1</v>
      </c>
      <c r="H220" s="84" t="b">
        <v>0</v>
      </c>
      <c r="I220" s="84" t="b">
        <v>0</v>
      </c>
      <c r="J220" s="84" t="b">
        <v>1</v>
      </c>
      <c r="K220" s="84" t="b">
        <v>0</v>
      </c>
      <c r="L220" s="84" t="b">
        <v>0</v>
      </c>
    </row>
    <row r="221" spans="1:12" ht="15">
      <c r="A221" s="84" t="s">
        <v>2162</v>
      </c>
      <c r="B221" s="84" t="s">
        <v>2330</v>
      </c>
      <c r="C221" s="84">
        <v>2</v>
      </c>
      <c r="D221" s="118">
        <v>0.0012051710386613652</v>
      </c>
      <c r="E221" s="118">
        <v>2.9022749204745018</v>
      </c>
      <c r="F221" s="84" t="s">
        <v>2505</v>
      </c>
      <c r="G221" s="84" t="b">
        <v>1</v>
      </c>
      <c r="H221" s="84" t="b">
        <v>0</v>
      </c>
      <c r="I221" s="84" t="b">
        <v>0</v>
      </c>
      <c r="J221" s="84" t="b">
        <v>0</v>
      </c>
      <c r="K221" s="84" t="b">
        <v>1</v>
      </c>
      <c r="L221" s="84" t="b">
        <v>0</v>
      </c>
    </row>
    <row r="222" spans="1:12" ht="15">
      <c r="A222" s="84" t="s">
        <v>2330</v>
      </c>
      <c r="B222" s="84" t="s">
        <v>2331</v>
      </c>
      <c r="C222" s="84">
        <v>2</v>
      </c>
      <c r="D222" s="118">
        <v>0.0012051710386613652</v>
      </c>
      <c r="E222" s="118">
        <v>3.203304916138483</v>
      </c>
      <c r="F222" s="84" t="s">
        <v>2505</v>
      </c>
      <c r="G222" s="84" t="b">
        <v>0</v>
      </c>
      <c r="H222" s="84" t="b">
        <v>1</v>
      </c>
      <c r="I222" s="84" t="b">
        <v>0</v>
      </c>
      <c r="J222" s="84" t="b">
        <v>0</v>
      </c>
      <c r="K222" s="84" t="b">
        <v>0</v>
      </c>
      <c r="L222" s="84" t="b">
        <v>0</v>
      </c>
    </row>
    <row r="223" spans="1:12" ht="15">
      <c r="A223" s="84" t="s">
        <v>2331</v>
      </c>
      <c r="B223" s="84" t="s">
        <v>1776</v>
      </c>
      <c r="C223" s="84">
        <v>2</v>
      </c>
      <c r="D223" s="118">
        <v>0.0012051710386613652</v>
      </c>
      <c r="E223" s="118">
        <v>2.358206876124226</v>
      </c>
      <c r="F223" s="84" t="s">
        <v>2505</v>
      </c>
      <c r="G223" s="84" t="b">
        <v>0</v>
      </c>
      <c r="H223" s="84" t="b">
        <v>0</v>
      </c>
      <c r="I223" s="84" t="b">
        <v>0</v>
      </c>
      <c r="J223" s="84" t="b">
        <v>0</v>
      </c>
      <c r="K223" s="84" t="b">
        <v>0</v>
      </c>
      <c r="L223" s="84" t="b">
        <v>0</v>
      </c>
    </row>
    <row r="224" spans="1:12" ht="15">
      <c r="A224" s="84" t="s">
        <v>1776</v>
      </c>
      <c r="B224" s="84" t="s">
        <v>2332</v>
      </c>
      <c r="C224" s="84">
        <v>2</v>
      </c>
      <c r="D224" s="118">
        <v>0.0012051710386613652</v>
      </c>
      <c r="E224" s="118">
        <v>2.358206876124226</v>
      </c>
      <c r="F224" s="84" t="s">
        <v>2505</v>
      </c>
      <c r="G224" s="84" t="b">
        <v>0</v>
      </c>
      <c r="H224" s="84" t="b">
        <v>0</v>
      </c>
      <c r="I224" s="84" t="b">
        <v>0</v>
      </c>
      <c r="J224" s="84" t="b">
        <v>0</v>
      </c>
      <c r="K224" s="84" t="b">
        <v>0</v>
      </c>
      <c r="L224" s="84" t="b">
        <v>0</v>
      </c>
    </row>
    <row r="225" spans="1:12" ht="15">
      <c r="A225" s="84" t="s">
        <v>2332</v>
      </c>
      <c r="B225" s="84" t="s">
        <v>2116</v>
      </c>
      <c r="C225" s="84">
        <v>2</v>
      </c>
      <c r="D225" s="118">
        <v>0.0012051710386613652</v>
      </c>
      <c r="E225" s="118">
        <v>2.8053649074664455</v>
      </c>
      <c r="F225" s="84" t="s">
        <v>2505</v>
      </c>
      <c r="G225" s="84" t="b">
        <v>0</v>
      </c>
      <c r="H225" s="84" t="b">
        <v>0</v>
      </c>
      <c r="I225" s="84" t="b">
        <v>0</v>
      </c>
      <c r="J225" s="84" t="b">
        <v>0</v>
      </c>
      <c r="K225" s="84" t="b">
        <v>0</v>
      </c>
      <c r="L225" s="84" t="b">
        <v>0</v>
      </c>
    </row>
    <row r="226" spans="1:12" ht="15">
      <c r="A226" s="84" t="s">
        <v>238</v>
      </c>
      <c r="B226" s="84" t="s">
        <v>2040</v>
      </c>
      <c r="C226" s="84">
        <v>2</v>
      </c>
      <c r="D226" s="118">
        <v>0.0012051710386613652</v>
      </c>
      <c r="E226" s="118">
        <v>1.1464000648020103</v>
      </c>
      <c r="F226" s="84" t="s">
        <v>2505</v>
      </c>
      <c r="G226" s="84" t="b">
        <v>0</v>
      </c>
      <c r="H226" s="84" t="b">
        <v>0</v>
      </c>
      <c r="I226" s="84" t="b">
        <v>0</v>
      </c>
      <c r="J226" s="84" t="b">
        <v>0</v>
      </c>
      <c r="K226" s="84" t="b">
        <v>0</v>
      </c>
      <c r="L226" s="84" t="b">
        <v>0</v>
      </c>
    </row>
    <row r="227" spans="1:12" ht="15">
      <c r="A227" s="84" t="s">
        <v>2040</v>
      </c>
      <c r="B227" s="84" t="s">
        <v>2149</v>
      </c>
      <c r="C227" s="84">
        <v>2</v>
      </c>
      <c r="D227" s="118">
        <v>0.0012051710386613652</v>
      </c>
      <c r="E227" s="118">
        <v>2.203304916138483</v>
      </c>
      <c r="F227" s="84" t="s">
        <v>2505</v>
      </c>
      <c r="G227" s="84" t="b">
        <v>0</v>
      </c>
      <c r="H227" s="84" t="b">
        <v>0</v>
      </c>
      <c r="I227" s="84" t="b">
        <v>0</v>
      </c>
      <c r="J227" s="84" t="b">
        <v>0</v>
      </c>
      <c r="K227" s="84" t="b">
        <v>0</v>
      </c>
      <c r="L227" s="84" t="b">
        <v>0</v>
      </c>
    </row>
    <row r="228" spans="1:12" ht="15">
      <c r="A228" s="84" t="s">
        <v>2149</v>
      </c>
      <c r="B228" s="84" t="s">
        <v>2075</v>
      </c>
      <c r="C228" s="84">
        <v>2</v>
      </c>
      <c r="D228" s="118">
        <v>0.0012051710386613652</v>
      </c>
      <c r="E228" s="118">
        <v>2.425153665754839</v>
      </c>
      <c r="F228" s="84" t="s">
        <v>2505</v>
      </c>
      <c r="G228" s="84" t="b">
        <v>0</v>
      </c>
      <c r="H228" s="84" t="b">
        <v>0</v>
      </c>
      <c r="I228" s="84" t="b">
        <v>0</v>
      </c>
      <c r="J228" s="84" t="b">
        <v>0</v>
      </c>
      <c r="K228" s="84" t="b">
        <v>0</v>
      </c>
      <c r="L228" s="84" t="b">
        <v>0</v>
      </c>
    </row>
    <row r="229" spans="1:12" ht="15">
      <c r="A229" s="84" t="s">
        <v>2055</v>
      </c>
      <c r="B229" s="84" t="s">
        <v>2333</v>
      </c>
      <c r="C229" s="84">
        <v>2</v>
      </c>
      <c r="D229" s="118">
        <v>0.0012051710386613652</v>
      </c>
      <c r="E229" s="118">
        <v>2.6592368717882073</v>
      </c>
      <c r="F229" s="84" t="s">
        <v>2505</v>
      </c>
      <c r="G229" s="84" t="b">
        <v>1</v>
      </c>
      <c r="H229" s="84" t="b">
        <v>0</v>
      </c>
      <c r="I229" s="84" t="b">
        <v>0</v>
      </c>
      <c r="J229" s="84" t="b">
        <v>0</v>
      </c>
      <c r="K229" s="84" t="b">
        <v>0</v>
      </c>
      <c r="L229" s="84" t="b">
        <v>0</v>
      </c>
    </row>
    <row r="230" spans="1:12" ht="15">
      <c r="A230" s="84" t="s">
        <v>2333</v>
      </c>
      <c r="B230" s="84" t="s">
        <v>1721</v>
      </c>
      <c r="C230" s="84">
        <v>2</v>
      </c>
      <c r="D230" s="118">
        <v>0.0012051710386613652</v>
      </c>
      <c r="E230" s="118">
        <v>2.142607075784871</v>
      </c>
      <c r="F230" s="84" t="s">
        <v>2505</v>
      </c>
      <c r="G230" s="84" t="b">
        <v>0</v>
      </c>
      <c r="H230" s="84" t="b">
        <v>0</v>
      </c>
      <c r="I230" s="84" t="b">
        <v>0</v>
      </c>
      <c r="J230" s="84" t="b">
        <v>1</v>
      </c>
      <c r="K230" s="84" t="b">
        <v>0</v>
      </c>
      <c r="L230" s="84" t="b">
        <v>0</v>
      </c>
    </row>
    <row r="231" spans="1:12" ht="15">
      <c r="A231" s="84" t="s">
        <v>1721</v>
      </c>
      <c r="B231" s="84" t="s">
        <v>2334</v>
      </c>
      <c r="C231" s="84">
        <v>2</v>
      </c>
      <c r="D231" s="118">
        <v>0.0012051710386613652</v>
      </c>
      <c r="E231" s="118">
        <v>2.142607075784871</v>
      </c>
      <c r="F231" s="84" t="s">
        <v>2505</v>
      </c>
      <c r="G231" s="84" t="b">
        <v>1</v>
      </c>
      <c r="H231" s="84" t="b">
        <v>0</v>
      </c>
      <c r="I231" s="84" t="b">
        <v>0</v>
      </c>
      <c r="J231" s="84" t="b">
        <v>0</v>
      </c>
      <c r="K231" s="84" t="b">
        <v>0</v>
      </c>
      <c r="L231" s="84" t="b">
        <v>0</v>
      </c>
    </row>
    <row r="232" spans="1:12" ht="15">
      <c r="A232" s="84" t="s">
        <v>2334</v>
      </c>
      <c r="B232" s="84" t="s">
        <v>2079</v>
      </c>
      <c r="C232" s="84">
        <v>2</v>
      </c>
      <c r="D232" s="118">
        <v>0.0012051710386613652</v>
      </c>
      <c r="E232" s="118">
        <v>2.7261836614188204</v>
      </c>
      <c r="F232" s="84" t="s">
        <v>2505</v>
      </c>
      <c r="G232" s="84" t="b">
        <v>0</v>
      </c>
      <c r="H232" s="84" t="b">
        <v>0</v>
      </c>
      <c r="I232" s="84" t="b">
        <v>0</v>
      </c>
      <c r="J232" s="84" t="b">
        <v>0</v>
      </c>
      <c r="K232" s="84" t="b">
        <v>0</v>
      </c>
      <c r="L232" s="84" t="b">
        <v>0</v>
      </c>
    </row>
    <row r="233" spans="1:12" ht="15">
      <c r="A233" s="84" t="s">
        <v>2079</v>
      </c>
      <c r="B233" s="84" t="s">
        <v>2335</v>
      </c>
      <c r="C233" s="84">
        <v>2</v>
      </c>
      <c r="D233" s="118">
        <v>0.0012051710386613652</v>
      </c>
      <c r="E233" s="118">
        <v>2.7261836614188204</v>
      </c>
      <c r="F233" s="84" t="s">
        <v>2505</v>
      </c>
      <c r="G233" s="84" t="b">
        <v>0</v>
      </c>
      <c r="H233" s="84" t="b">
        <v>0</v>
      </c>
      <c r="I233" s="84" t="b">
        <v>0</v>
      </c>
      <c r="J233" s="84" t="b">
        <v>0</v>
      </c>
      <c r="K233" s="84" t="b">
        <v>1</v>
      </c>
      <c r="L233" s="84" t="b">
        <v>0</v>
      </c>
    </row>
    <row r="234" spans="1:12" ht="15">
      <c r="A234" s="84" t="s">
        <v>2335</v>
      </c>
      <c r="B234" s="84" t="s">
        <v>2075</v>
      </c>
      <c r="C234" s="84">
        <v>2</v>
      </c>
      <c r="D234" s="118">
        <v>0.0012051710386613652</v>
      </c>
      <c r="E234" s="118">
        <v>2.7261836614188204</v>
      </c>
      <c r="F234" s="84" t="s">
        <v>2505</v>
      </c>
      <c r="G234" s="84" t="b">
        <v>0</v>
      </c>
      <c r="H234" s="84" t="b">
        <v>1</v>
      </c>
      <c r="I234" s="84" t="b">
        <v>0</v>
      </c>
      <c r="J234" s="84" t="b">
        <v>0</v>
      </c>
      <c r="K234" s="84" t="b">
        <v>0</v>
      </c>
      <c r="L234" s="84" t="b">
        <v>0</v>
      </c>
    </row>
    <row r="235" spans="1:12" ht="15">
      <c r="A235" s="84" t="s">
        <v>238</v>
      </c>
      <c r="B235" s="84" t="s">
        <v>2336</v>
      </c>
      <c r="C235" s="84">
        <v>2</v>
      </c>
      <c r="D235" s="118">
        <v>0.0012051710386613652</v>
      </c>
      <c r="E235" s="118">
        <v>1.7484600561299728</v>
      </c>
      <c r="F235" s="84" t="s">
        <v>2505</v>
      </c>
      <c r="G235" s="84" t="b">
        <v>0</v>
      </c>
      <c r="H235" s="84" t="b">
        <v>0</v>
      </c>
      <c r="I235" s="84" t="b">
        <v>0</v>
      </c>
      <c r="J235" s="84" t="b">
        <v>0</v>
      </c>
      <c r="K235" s="84" t="b">
        <v>0</v>
      </c>
      <c r="L235" s="84" t="b">
        <v>0</v>
      </c>
    </row>
    <row r="236" spans="1:12" ht="15">
      <c r="A236" s="84" t="s">
        <v>2336</v>
      </c>
      <c r="B236" s="84" t="s">
        <v>2337</v>
      </c>
      <c r="C236" s="84">
        <v>2</v>
      </c>
      <c r="D236" s="118">
        <v>0.0012051710386613652</v>
      </c>
      <c r="E236" s="118">
        <v>3.203304916138483</v>
      </c>
      <c r="F236" s="84" t="s">
        <v>2505</v>
      </c>
      <c r="G236" s="84" t="b">
        <v>0</v>
      </c>
      <c r="H236" s="84" t="b">
        <v>0</v>
      </c>
      <c r="I236" s="84" t="b">
        <v>0</v>
      </c>
      <c r="J236" s="84" t="b">
        <v>1</v>
      </c>
      <c r="K236" s="84" t="b">
        <v>0</v>
      </c>
      <c r="L236" s="84" t="b">
        <v>0</v>
      </c>
    </row>
    <row r="237" spans="1:12" ht="15">
      <c r="A237" s="84" t="s">
        <v>2337</v>
      </c>
      <c r="B237" s="84" t="s">
        <v>2338</v>
      </c>
      <c r="C237" s="84">
        <v>2</v>
      </c>
      <c r="D237" s="118">
        <v>0.0012051710386613652</v>
      </c>
      <c r="E237" s="118">
        <v>3.203304916138483</v>
      </c>
      <c r="F237" s="84" t="s">
        <v>2505</v>
      </c>
      <c r="G237" s="84" t="b">
        <v>1</v>
      </c>
      <c r="H237" s="84" t="b">
        <v>0</v>
      </c>
      <c r="I237" s="84" t="b">
        <v>0</v>
      </c>
      <c r="J237" s="84" t="b">
        <v>1</v>
      </c>
      <c r="K237" s="84" t="b">
        <v>0</v>
      </c>
      <c r="L237" s="84" t="b">
        <v>0</v>
      </c>
    </row>
    <row r="238" spans="1:12" ht="15">
      <c r="A238" s="84" t="s">
        <v>2338</v>
      </c>
      <c r="B238" s="84" t="s">
        <v>2339</v>
      </c>
      <c r="C238" s="84">
        <v>2</v>
      </c>
      <c r="D238" s="118">
        <v>0.0012051710386613652</v>
      </c>
      <c r="E238" s="118">
        <v>3.203304916138483</v>
      </c>
      <c r="F238" s="84" t="s">
        <v>2505</v>
      </c>
      <c r="G238" s="84" t="b">
        <v>1</v>
      </c>
      <c r="H238" s="84" t="b">
        <v>0</v>
      </c>
      <c r="I238" s="84" t="b">
        <v>0</v>
      </c>
      <c r="J238" s="84" t="b">
        <v>0</v>
      </c>
      <c r="K238" s="84" t="b">
        <v>0</v>
      </c>
      <c r="L238" s="84" t="b">
        <v>0</v>
      </c>
    </row>
    <row r="239" spans="1:12" ht="15">
      <c r="A239" s="84" t="s">
        <v>2339</v>
      </c>
      <c r="B239" s="84" t="s">
        <v>1774</v>
      </c>
      <c r="C239" s="84">
        <v>2</v>
      </c>
      <c r="D239" s="118">
        <v>0.0012051710386613652</v>
      </c>
      <c r="E239" s="118">
        <v>1.9991849334825582</v>
      </c>
      <c r="F239" s="84" t="s">
        <v>2505</v>
      </c>
      <c r="G239" s="84" t="b">
        <v>0</v>
      </c>
      <c r="H239" s="84" t="b">
        <v>0</v>
      </c>
      <c r="I239" s="84" t="b">
        <v>0</v>
      </c>
      <c r="J239" s="84" t="b">
        <v>0</v>
      </c>
      <c r="K239" s="84" t="b">
        <v>0</v>
      </c>
      <c r="L239" s="84" t="b">
        <v>0</v>
      </c>
    </row>
    <row r="240" spans="1:12" ht="15">
      <c r="A240" s="84" t="s">
        <v>1774</v>
      </c>
      <c r="B240" s="84" t="s">
        <v>1783</v>
      </c>
      <c r="C240" s="84">
        <v>2</v>
      </c>
      <c r="D240" s="118">
        <v>0.0012051710386613652</v>
      </c>
      <c r="E240" s="118">
        <v>0.9991849334825581</v>
      </c>
      <c r="F240" s="84" t="s">
        <v>2505</v>
      </c>
      <c r="G240" s="84" t="b">
        <v>0</v>
      </c>
      <c r="H240" s="84" t="b">
        <v>0</v>
      </c>
      <c r="I240" s="84" t="b">
        <v>0</v>
      </c>
      <c r="J240" s="84" t="b">
        <v>0</v>
      </c>
      <c r="K240" s="84" t="b">
        <v>0</v>
      </c>
      <c r="L240" s="84" t="b">
        <v>0</v>
      </c>
    </row>
    <row r="241" spans="1:12" ht="15">
      <c r="A241" s="84" t="s">
        <v>1783</v>
      </c>
      <c r="B241" s="84" t="s">
        <v>2340</v>
      </c>
      <c r="C241" s="84">
        <v>2</v>
      </c>
      <c r="D241" s="118">
        <v>0.0012051710386613652</v>
      </c>
      <c r="E241" s="118">
        <v>2.2490624066991582</v>
      </c>
      <c r="F241" s="84" t="s">
        <v>2505</v>
      </c>
      <c r="G241" s="84" t="b">
        <v>0</v>
      </c>
      <c r="H241" s="84" t="b">
        <v>0</v>
      </c>
      <c r="I241" s="84" t="b">
        <v>0</v>
      </c>
      <c r="J241" s="84" t="b">
        <v>0</v>
      </c>
      <c r="K241" s="84" t="b">
        <v>0</v>
      </c>
      <c r="L241" s="84" t="b">
        <v>0</v>
      </c>
    </row>
    <row r="242" spans="1:12" ht="15">
      <c r="A242" s="84" t="s">
        <v>2340</v>
      </c>
      <c r="B242" s="84" t="s">
        <v>2163</v>
      </c>
      <c r="C242" s="84">
        <v>2</v>
      </c>
      <c r="D242" s="118">
        <v>0.0012051710386613652</v>
      </c>
      <c r="E242" s="118">
        <v>2.9022749204745018</v>
      </c>
      <c r="F242" s="84" t="s">
        <v>2505</v>
      </c>
      <c r="G242" s="84" t="b">
        <v>0</v>
      </c>
      <c r="H242" s="84" t="b">
        <v>0</v>
      </c>
      <c r="I242" s="84" t="b">
        <v>0</v>
      </c>
      <c r="J242" s="84" t="b">
        <v>0</v>
      </c>
      <c r="K242" s="84" t="b">
        <v>0</v>
      </c>
      <c r="L242" s="84" t="b">
        <v>0</v>
      </c>
    </row>
    <row r="243" spans="1:12" ht="15">
      <c r="A243" s="84" t="s">
        <v>2163</v>
      </c>
      <c r="B243" s="84" t="s">
        <v>2105</v>
      </c>
      <c r="C243" s="84">
        <v>2</v>
      </c>
      <c r="D243" s="118">
        <v>0.0012051710386613652</v>
      </c>
      <c r="E243" s="118">
        <v>2.5043349118024643</v>
      </c>
      <c r="F243" s="84" t="s">
        <v>2505</v>
      </c>
      <c r="G243" s="84" t="b">
        <v>0</v>
      </c>
      <c r="H243" s="84" t="b">
        <v>0</v>
      </c>
      <c r="I243" s="84" t="b">
        <v>0</v>
      </c>
      <c r="J243" s="84" t="b">
        <v>0</v>
      </c>
      <c r="K243" s="84" t="b">
        <v>0</v>
      </c>
      <c r="L243" s="84" t="b">
        <v>0</v>
      </c>
    </row>
    <row r="244" spans="1:12" ht="15">
      <c r="A244" s="84" t="s">
        <v>2105</v>
      </c>
      <c r="B244" s="84" t="s">
        <v>2341</v>
      </c>
      <c r="C244" s="84">
        <v>2</v>
      </c>
      <c r="D244" s="118">
        <v>0.0012051710386613652</v>
      </c>
      <c r="E244" s="118">
        <v>2.8053649074664455</v>
      </c>
      <c r="F244" s="84" t="s">
        <v>2505</v>
      </c>
      <c r="G244" s="84" t="b">
        <v>0</v>
      </c>
      <c r="H244" s="84" t="b">
        <v>0</v>
      </c>
      <c r="I244" s="84" t="b">
        <v>0</v>
      </c>
      <c r="J244" s="84" t="b">
        <v>0</v>
      </c>
      <c r="K244" s="84" t="b">
        <v>0</v>
      </c>
      <c r="L244" s="84" t="b">
        <v>0</v>
      </c>
    </row>
    <row r="245" spans="1:12" ht="15">
      <c r="A245" s="84" t="s">
        <v>233</v>
      </c>
      <c r="B245" s="84" t="s">
        <v>2035</v>
      </c>
      <c r="C245" s="84">
        <v>2</v>
      </c>
      <c r="D245" s="118">
        <v>0.0012051710386613652</v>
      </c>
      <c r="E245" s="118">
        <v>1.788331568167665</v>
      </c>
      <c r="F245" s="84" t="s">
        <v>2505</v>
      </c>
      <c r="G245" s="84" t="b">
        <v>0</v>
      </c>
      <c r="H245" s="84" t="b">
        <v>0</v>
      </c>
      <c r="I245" s="84" t="b">
        <v>0</v>
      </c>
      <c r="J245" s="84" t="b">
        <v>0</v>
      </c>
      <c r="K245" s="84" t="b">
        <v>0</v>
      </c>
      <c r="L245" s="84" t="b">
        <v>0</v>
      </c>
    </row>
    <row r="246" spans="1:12" ht="15">
      <c r="A246" s="84" t="s">
        <v>2035</v>
      </c>
      <c r="B246" s="84" t="s">
        <v>2342</v>
      </c>
      <c r="C246" s="84">
        <v>2</v>
      </c>
      <c r="D246" s="118">
        <v>0.0012051710386613652</v>
      </c>
      <c r="E246" s="118">
        <v>2.3903915594956273</v>
      </c>
      <c r="F246" s="84" t="s">
        <v>2505</v>
      </c>
      <c r="G246" s="84" t="b">
        <v>0</v>
      </c>
      <c r="H246" s="84" t="b">
        <v>0</v>
      </c>
      <c r="I246" s="84" t="b">
        <v>0</v>
      </c>
      <c r="J246" s="84" t="b">
        <v>0</v>
      </c>
      <c r="K246" s="84" t="b">
        <v>0</v>
      </c>
      <c r="L246" s="84" t="b">
        <v>0</v>
      </c>
    </row>
    <row r="247" spans="1:12" ht="15">
      <c r="A247" s="84" t="s">
        <v>2342</v>
      </c>
      <c r="B247" s="84" t="s">
        <v>2343</v>
      </c>
      <c r="C247" s="84">
        <v>2</v>
      </c>
      <c r="D247" s="118">
        <v>0.0012051710386613652</v>
      </c>
      <c r="E247" s="118">
        <v>3.203304916138483</v>
      </c>
      <c r="F247" s="84" t="s">
        <v>2505</v>
      </c>
      <c r="G247" s="84" t="b">
        <v>0</v>
      </c>
      <c r="H247" s="84" t="b">
        <v>0</v>
      </c>
      <c r="I247" s="84" t="b">
        <v>0</v>
      </c>
      <c r="J247" s="84" t="b">
        <v>1</v>
      </c>
      <c r="K247" s="84" t="b">
        <v>0</v>
      </c>
      <c r="L247" s="84" t="b">
        <v>0</v>
      </c>
    </row>
    <row r="248" spans="1:12" ht="15">
      <c r="A248" s="84" t="s">
        <v>2343</v>
      </c>
      <c r="B248" s="84" t="s">
        <v>2344</v>
      </c>
      <c r="C248" s="84">
        <v>2</v>
      </c>
      <c r="D248" s="118">
        <v>0.0012051710386613652</v>
      </c>
      <c r="E248" s="118">
        <v>3.203304916138483</v>
      </c>
      <c r="F248" s="84" t="s">
        <v>2505</v>
      </c>
      <c r="G248" s="84" t="b">
        <v>1</v>
      </c>
      <c r="H248" s="84" t="b">
        <v>0</v>
      </c>
      <c r="I248" s="84" t="b">
        <v>0</v>
      </c>
      <c r="J248" s="84" t="b">
        <v>0</v>
      </c>
      <c r="K248" s="84" t="b">
        <v>0</v>
      </c>
      <c r="L248" s="84" t="b">
        <v>0</v>
      </c>
    </row>
    <row r="249" spans="1:12" ht="15">
      <c r="A249" s="84" t="s">
        <v>2344</v>
      </c>
      <c r="B249" s="84" t="s">
        <v>2345</v>
      </c>
      <c r="C249" s="84">
        <v>2</v>
      </c>
      <c r="D249" s="118">
        <v>0.0012051710386613652</v>
      </c>
      <c r="E249" s="118">
        <v>3.203304916138483</v>
      </c>
      <c r="F249" s="84" t="s">
        <v>2505</v>
      </c>
      <c r="G249" s="84" t="b">
        <v>0</v>
      </c>
      <c r="H249" s="84" t="b">
        <v>0</v>
      </c>
      <c r="I249" s="84" t="b">
        <v>0</v>
      </c>
      <c r="J249" s="84" t="b">
        <v>0</v>
      </c>
      <c r="K249" s="84" t="b">
        <v>0</v>
      </c>
      <c r="L249" s="84" t="b">
        <v>0</v>
      </c>
    </row>
    <row r="250" spans="1:12" ht="15">
      <c r="A250" s="84" t="s">
        <v>2345</v>
      </c>
      <c r="B250" s="84" t="s">
        <v>2226</v>
      </c>
      <c r="C250" s="84">
        <v>2</v>
      </c>
      <c r="D250" s="118">
        <v>0.0012051710386613652</v>
      </c>
      <c r="E250" s="118">
        <v>3.0272136570828017</v>
      </c>
      <c r="F250" s="84" t="s">
        <v>2505</v>
      </c>
      <c r="G250" s="84" t="b">
        <v>0</v>
      </c>
      <c r="H250" s="84" t="b">
        <v>0</v>
      </c>
      <c r="I250" s="84" t="b">
        <v>0</v>
      </c>
      <c r="J250" s="84" t="b">
        <v>0</v>
      </c>
      <c r="K250" s="84" t="b">
        <v>0</v>
      </c>
      <c r="L250" s="84" t="b">
        <v>0</v>
      </c>
    </row>
    <row r="251" spans="1:12" ht="15">
      <c r="A251" s="84" t="s">
        <v>2227</v>
      </c>
      <c r="B251" s="84" t="s">
        <v>2155</v>
      </c>
      <c r="C251" s="84">
        <v>2</v>
      </c>
      <c r="D251" s="118">
        <v>0.0012051710386613652</v>
      </c>
      <c r="E251" s="118">
        <v>2.7261836614188204</v>
      </c>
      <c r="F251" s="84" t="s">
        <v>2505</v>
      </c>
      <c r="G251" s="84" t="b">
        <v>0</v>
      </c>
      <c r="H251" s="84" t="b">
        <v>0</v>
      </c>
      <c r="I251" s="84" t="b">
        <v>0</v>
      </c>
      <c r="J251" s="84" t="b">
        <v>0</v>
      </c>
      <c r="K251" s="84" t="b">
        <v>0</v>
      </c>
      <c r="L251" s="84" t="b">
        <v>0</v>
      </c>
    </row>
    <row r="252" spans="1:12" ht="15">
      <c r="A252" s="84" t="s">
        <v>2155</v>
      </c>
      <c r="B252" s="84" t="s">
        <v>2346</v>
      </c>
      <c r="C252" s="84">
        <v>2</v>
      </c>
      <c r="D252" s="118">
        <v>0.0012051710386613652</v>
      </c>
      <c r="E252" s="118">
        <v>2.9022749204745018</v>
      </c>
      <c r="F252" s="84" t="s">
        <v>2505</v>
      </c>
      <c r="G252" s="84" t="b">
        <v>0</v>
      </c>
      <c r="H252" s="84" t="b">
        <v>0</v>
      </c>
      <c r="I252" s="84" t="b">
        <v>0</v>
      </c>
      <c r="J252" s="84" t="b">
        <v>0</v>
      </c>
      <c r="K252" s="84" t="b">
        <v>0</v>
      </c>
      <c r="L252" s="84" t="b">
        <v>0</v>
      </c>
    </row>
    <row r="253" spans="1:12" ht="15">
      <c r="A253" s="84" t="s">
        <v>2346</v>
      </c>
      <c r="B253" s="84" t="s">
        <v>1721</v>
      </c>
      <c r="C253" s="84">
        <v>2</v>
      </c>
      <c r="D253" s="118">
        <v>0.0012051710386613652</v>
      </c>
      <c r="E253" s="118">
        <v>2.142607075784871</v>
      </c>
      <c r="F253" s="84" t="s">
        <v>2505</v>
      </c>
      <c r="G253" s="84" t="b">
        <v>0</v>
      </c>
      <c r="H253" s="84" t="b">
        <v>0</v>
      </c>
      <c r="I253" s="84" t="b">
        <v>0</v>
      </c>
      <c r="J253" s="84" t="b">
        <v>1</v>
      </c>
      <c r="K253" s="84" t="b">
        <v>0</v>
      </c>
      <c r="L253" s="84" t="b">
        <v>0</v>
      </c>
    </row>
    <row r="254" spans="1:12" ht="15">
      <c r="A254" s="84" t="s">
        <v>1721</v>
      </c>
      <c r="B254" s="84" t="s">
        <v>1777</v>
      </c>
      <c r="C254" s="84">
        <v>2</v>
      </c>
      <c r="D254" s="118">
        <v>0.0012051710386613652</v>
      </c>
      <c r="E254" s="118">
        <v>1.1012143906266463</v>
      </c>
      <c r="F254" s="84" t="s">
        <v>2505</v>
      </c>
      <c r="G254" s="84" t="b">
        <v>1</v>
      </c>
      <c r="H254" s="84" t="b">
        <v>0</v>
      </c>
      <c r="I254" s="84" t="b">
        <v>0</v>
      </c>
      <c r="J254" s="84" t="b">
        <v>0</v>
      </c>
      <c r="K254" s="84" t="b">
        <v>0</v>
      </c>
      <c r="L254" s="84" t="b">
        <v>0</v>
      </c>
    </row>
    <row r="255" spans="1:12" ht="15">
      <c r="A255" s="84" t="s">
        <v>1777</v>
      </c>
      <c r="B255" s="84" t="s">
        <v>2347</v>
      </c>
      <c r="C255" s="84">
        <v>2</v>
      </c>
      <c r="D255" s="118">
        <v>0.0012051710386613652</v>
      </c>
      <c r="E255" s="118">
        <v>2.161912230980258</v>
      </c>
      <c r="F255" s="84" t="s">
        <v>2505</v>
      </c>
      <c r="G255" s="84" t="b">
        <v>0</v>
      </c>
      <c r="H255" s="84" t="b">
        <v>0</v>
      </c>
      <c r="I255" s="84" t="b">
        <v>0</v>
      </c>
      <c r="J255" s="84" t="b">
        <v>0</v>
      </c>
      <c r="K255" s="84" t="b">
        <v>0</v>
      </c>
      <c r="L255" s="84" t="b">
        <v>0</v>
      </c>
    </row>
    <row r="256" spans="1:12" ht="15">
      <c r="A256" s="84" t="s">
        <v>2347</v>
      </c>
      <c r="B256" s="84" t="s">
        <v>2348</v>
      </c>
      <c r="C256" s="84">
        <v>2</v>
      </c>
      <c r="D256" s="118">
        <v>0.0012051710386613652</v>
      </c>
      <c r="E256" s="118">
        <v>3.203304916138483</v>
      </c>
      <c r="F256" s="84" t="s">
        <v>2505</v>
      </c>
      <c r="G256" s="84" t="b">
        <v>0</v>
      </c>
      <c r="H256" s="84" t="b">
        <v>0</v>
      </c>
      <c r="I256" s="84" t="b">
        <v>0</v>
      </c>
      <c r="J256" s="84" t="b">
        <v>0</v>
      </c>
      <c r="K256" s="84" t="b">
        <v>0</v>
      </c>
      <c r="L256" s="84" t="b">
        <v>0</v>
      </c>
    </row>
    <row r="257" spans="1:12" ht="15">
      <c r="A257" s="84" t="s">
        <v>2043</v>
      </c>
      <c r="B257" s="84" t="s">
        <v>1722</v>
      </c>
      <c r="C257" s="84">
        <v>2</v>
      </c>
      <c r="D257" s="118">
        <v>0.0012051710386613652</v>
      </c>
      <c r="E257" s="118">
        <v>1.7261836614188204</v>
      </c>
      <c r="F257" s="84" t="s">
        <v>2505</v>
      </c>
      <c r="G257" s="84" t="b">
        <v>0</v>
      </c>
      <c r="H257" s="84" t="b">
        <v>0</v>
      </c>
      <c r="I257" s="84" t="b">
        <v>0</v>
      </c>
      <c r="J257" s="84" t="b">
        <v>0</v>
      </c>
      <c r="K257" s="84" t="b">
        <v>0</v>
      </c>
      <c r="L257" s="84" t="b">
        <v>0</v>
      </c>
    </row>
    <row r="258" spans="1:12" ht="15">
      <c r="A258" s="84" t="s">
        <v>1722</v>
      </c>
      <c r="B258" s="84" t="s">
        <v>1760</v>
      </c>
      <c r="C258" s="84">
        <v>2</v>
      </c>
      <c r="D258" s="118">
        <v>0.0012051710386613652</v>
      </c>
      <c r="E258" s="118">
        <v>0.97799563441262</v>
      </c>
      <c r="F258" s="84" t="s">
        <v>2505</v>
      </c>
      <c r="G258" s="84" t="b">
        <v>0</v>
      </c>
      <c r="H258" s="84" t="b">
        <v>0</v>
      </c>
      <c r="I258" s="84" t="b">
        <v>0</v>
      </c>
      <c r="J258" s="84" t="b">
        <v>0</v>
      </c>
      <c r="K258" s="84" t="b">
        <v>0</v>
      </c>
      <c r="L258" s="84" t="b">
        <v>0</v>
      </c>
    </row>
    <row r="259" spans="1:12" ht="15">
      <c r="A259" s="84" t="s">
        <v>1760</v>
      </c>
      <c r="B259" s="84" t="s">
        <v>2078</v>
      </c>
      <c r="C259" s="84">
        <v>2</v>
      </c>
      <c r="D259" s="118">
        <v>0.0012051710386613652</v>
      </c>
      <c r="E259" s="118">
        <v>1.3837609805966142</v>
      </c>
      <c r="F259" s="84" t="s">
        <v>2505</v>
      </c>
      <c r="G259" s="84" t="b">
        <v>0</v>
      </c>
      <c r="H259" s="84" t="b">
        <v>0</v>
      </c>
      <c r="I259" s="84" t="b">
        <v>0</v>
      </c>
      <c r="J259" s="84" t="b">
        <v>0</v>
      </c>
      <c r="K259" s="84" t="b">
        <v>0</v>
      </c>
      <c r="L259" s="84" t="b">
        <v>0</v>
      </c>
    </row>
    <row r="260" spans="1:12" ht="15">
      <c r="A260" s="84" t="s">
        <v>2078</v>
      </c>
      <c r="B260" s="84" t="s">
        <v>2050</v>
      </c>
      <c r="C260" s="84">
        <v>2</v>
      </c>
      <c r="D260" s="118">
        <v>0.0012051710386613652</v>
      </c>
      <c r="E260" s="118">
        <v>2.072971147643477</v>
      </c>
      <c r="F260" s="84" t="s">
        <v>2505</v>
      </c>
      <c r="G260" s="84" t="b">
        <v>0</v>
      </c>
      <c r="H260" s="84" t="b">
        <v>0</v>
      </c>
      <c r="I260" s="84" t="b">
        <v>0</v>
      </c>
      <c r="J260" s="84" t="b">
        <v>1</v>
      </c>
      <c r="K260" s="84" t="b">
        <v>0</v>
      </c>
      <c r="L260" s="84" t="b">
        <v>0</v>
      </c>
    </row>
    <row r="261" spans="1:12" ht="15">
      <c r="A261" s="84" t="s">
        <v>2050</v>
      </c>
      <c r="B261" s="84" t="s">
        <v>2034</v>
      </c>
      <c r="C261" s="84">
        <v>2</v>
      </c>
      <c r="D261" s="118">
        <v>0.0012051710386613652</v>
      </c>
      <c r="E261" s="118">
        <v>1.7049943623488824</v>
      </c>
      <c r="F261" s="84" t="s">
        <v>2505</v>
      </c>
      <c r="G261" s="84" t="b">
        <v>1</v>
      </c>
      <c r="H261" s="84" t="b">
        <v>0</v>
      </c>
      <c r="I261" s="84" t="b">
        <v>0</v>
      </c>
      <c r="J261" s="84" t="b">
        <v>0</v>
      </c>
      <c r="K261" s="84" t="b">
        <v>0</v>
      </c>
      <c r="L261" s="84" t="b">
        <v>0</v>
      </c>
    </row>
    <row r="262" spans="1:12" ht="15">
      <c r="A262" s="84" t="s">
        <v>2034</v>
      </c>
      <c r="B262" s="84" t="s">
        <v>2349</v>
      </c>
      <c r="C262" s="84">
        <v>2</v>
      </c>
      <c r="D262" s="118">
        <v>0.0012051710386613652</v>
      </c>
      <c r="E262" s="118">
        <v>2.3903915594956273</v>
      </c>
      <c r="F262" s="84" t="s">
        <v>2505</v>
      </c>
      <c r="G262" s="84" t="b">
        <v>0</v>
      </c>
      <c r="H262" s="84" t="b">
        <v>0</v>
      </c>
      <c r="I262" s="84" t="b">
        <v>0</v>
      </c>
      <c r="J262" s="84" t="b">
        <v>0</v>
      </c>
      <c r="K262" s="84" t="b">
        <v>0</v>
      </c>
      <c r="L262" s="84" t="b">
        <v>0</v>
      </c>
    </row>
    <row r="263" spans="1:12" ht="15">
      <c r="A263" s="84" t="s">
        <v>2349</v>
      </c>
      <c r="B263" s="84" t="s">
        <v>2350</v>
      </c>
      <c r="C263" s="84">
        <v>2</v>
      </c>
      <c r="D263" s="118">
        <v>0.0012051710386613652</v>
      </c>
      <c r="E263" s="118">
        <v>3.203304916138483</v>
      </c>
      <c r="F263" s="84" t="s">
        <v>2505</v>
      </c>
      <c r="G263" s="84" t="b">
        <v>0</v>
      </c>
      <c r="H263" s="84" t="b">
        <v>0</v>
      </c>
      <c r="I263" s="84" t="b">
        <v>0</v>
      </c>
      <c r="J263" s="84" t="b">
        <v>0</v>
      </c>
      <c r="K263" s="84" t="b">
        <v>0</v>
      </c>
      <c r="L263" s="84" t="b">
        <v>0</v>
      </c>
    </row>
    <row r="264" spans="1:12" ht="15">
      <c r="A264" s="84" t="s">
        <v>2350</v>
      </c>
      <c r="B264" s="84" t="s">
        <v>1763</v>
      </c>
      <c r="C264" s="84">
        <v>2</v>
      </c>
      <c r="D264" s="118">
        <v>0.0012051710386613652</v>
      </c>
      <c r="E264" s="118">
        <v>2.057176880460245</v>
      </c>
      <c r="F264" s="84" t="s">
        <v>2505</v>
      </c>
      <c r="G264" s="84" t="b">
        <v>0</v>
      </c>
      <c r="H264" s="84" t="b">
        <v>0</v>
      </c>
      <c r="I264" s="84" t="b">
        <v>0</v>
      </c>
      <c r="J264" s="84" t="b">
        <v>0</v>
      </c>
      <c r="K264" s="84" t="b">
        <v>0</v>
      </c>
      <c r="L264" s="84" t="b">
        <v>0</v>
      </c>
    </row>
    <row r="265" spans="1:12" ht="15">
      <c r="A265" s="84" t="s">
        <v>1787</v>
      </c>
      <c r="B265" s="84" t="s">
        <v>2351</v>
      </c>
      <c r="C265" s="84">
        <v>2</v>
      </c>
      <c r="D265" s="118">
        <v>0.0012051710386613652</v>
      </c>
      <c r="E265" s="118">
        <v>2.462942226644239</v>
      </c>
      <c r="F265" s="84" t="s">
        <v>2505</v>
      </c>
      <c r="G265" s="84" t="b">
        <v>0</v>
      </c>
      <c r="H265" s="84" t="b">
        <v>0</v>
      </c>
      <c r="I265" s="84" t="b">
        <v>0</v>
      </c>
      <c r="J265" s="84" t="b">
        <v>0</v>
      </c>
      <c r="K265" s="84" t="b">
        <v>0</v>
      </c>
      <c r="L265" s="84" t="b">
        <v>0</v>
      </c>
    </row>
    <row r="266" spans="1:12" ht="15">
      <c r="A266" s="84" t="s">
        <v>2351</v>
      </c>
      <c r="B266" s="84" t="s">
        <v>2352</v>
      </c>
      <c r="C266" s="84">
        <v>2</v>
      </c>
      <c r="D266" s="118">
        <v>0.0012051710386613652</v>
      </c>
      <c r="E266" s="118">
        <v>3.203304916138483</v>
      </c>
      <c r="F266" s="84" t="s">
        <v>2505</v>
      </c>
      <c r="G266" s="84" t="b">
        <v>0</v>
      </c>
      <c r="H266" s="84" t="b">
        <v>0</v>
      </c>
      <c r="I266" s="84" t="b">
        <v>0</v>
      </c>
      <c r="J266" s="84" t="b">
        <v>0</v>
      </c>
      <c r="K266" s="84" t="b">
        <v>0</v>
      </c>
      <c r="L266" s="84" t="b">
        <v>0</v>
      </c>
    </row>
    <row r="267" spans="1:12" ht="15">
      <c r="A267" s="84" t="s">
        <v>2033</v>
      </c>
      <c r="B267" s="84" t="s">
        <v>2170</v>
      </c>
      <c r="C267" s="84">
        <v>2</v>
      </c>
      <c r="D267" s="118">
        <v>0.0012051710386613652</v>
      </c>
      <c r="E267" s="118">
        <v>1.9991849334825582</v>
      </c>
      <c r="F267" s="84" t="s">
        <v>2505</v>
      </c>
      <c r="G267" s="84" t="b">
        <v>1</v>
      </c>
      <c r="H267" s="84" t="b">
        <v>0</v>
      </c>
      <c r="I267" s="84" t="b">
        <v>0</v>
      </c>
      <c r="J267" s="84" t="b">
        <v>0</v>
      </c>
      <c r="K267" s="84" t="b">
        <v>0</v>
      </c>
      <c r="L267" s="84" t="b">
        <v>0</v>
      </c>
    </row>
    <row r="268" spans="1:12" ht="15">
      <c r="A268" s="84" t="s">
        <v>2170</v>
      </c>
      <c r="B268" s="84" t="s">
        <v>1759</v>
      </c>
      <c r="C268" s="84">
        <v>2</v>
      </c>
      <c r="D268" s="118">
        <v>0.0012051710386613652</v>
      </c>
      <c r="E268" s="118">
        <v>1.328243652746783</v>
      </c>
      <c r="F268" s="84" t="s">
        <v>2505</v>
      </c>
      <c r="G268" s="84" t="b">
        <v>0</v>
      </c>
      <c r="H268" s="84" t="b">
        <v>0</v>
      </c>
      <c r="I268" s="84" t="b">
        <v>0</v>
      </c>
      <c r="J268" s="84" t="b">
        <v>0</v>
      </c>
      <c r="K268" s="84" t="b">
        <v>0</v>
      </c>
      <c r="L268" s="84" t="b">
        <v>0</v>
      </c>
    </row>
    <row r="269" spans="1:12" ht="15">
      <c r="A269" s="84" t="s">
        <v>1759</v>
      </c>
      <c r="B269" s="84" t="s">
        <v>2229</v>
      </c>
      <c r="C269" s="84">
        <v>2</v>
      </c>
      <c r="D269" s="118">
        <v>0.0012051710386613652</v>
      </c>
      <c r="E269" s="118">
        <v>1.4893945620095275</v>
      </c>
      <c r="F269" s="84" t="s">
        <v>2505</v>
      </c>
      <c r="G269" s="84" t="b">
        <v>0</v>
      </c>
      <c r="H269" s="84" t="b">
        <v>0</v>
      </c>
      <c r="I269" s="84" t="b">
        <v>0</v>
      </c>
      <c r="J269" s="84" t="b">
        <v>0</v>
      </c>
      <c r="K269" s="84" t="b">
        <v>0</v>
      </c>
      <c r="L269" s="84" t="b">
        <v>0</v>
      </c>
    </row>
    <row r="270" spans="1:12" ht="15">
      <c r="A270" s="84" t="s">
        <v>2229</v>
      </c>
      <c r="B270" s="84" t="s">
        <v>2158</v>
      </c>
      <c r="C270" s="84">
        <v>2</v>
      </c>
      <c r="D270" s="118">
        <v>0.0012051710386613652</v>
      </c>
      <c r="E270" s="118">
        <v>2.7261836614188204</v>
      </c>
      <c r="F270" s="84" t="s">
        <v>2505</v>
      </c>
      <c r="G270" s="84" t="b">
        <v>0</v>
      </c>
      <c r="H270" s="84" t="b">
        <v>0</v>
      </c>
      <c r="I270" s="84" t="b">
        <v>0</v>
      </c>
      <c r="J270" s="84" t="b">
        <v>0</v>
      </c>
      <c r="K270" s="84" t="b">
        <v>0</v>
      </c>
      <c r="L270" s="84" t="b">
        <v>0</v>
      </c>
    </row>
    <row r="271" spans="1:12" ht="15">
      <c r="A271" s="84" t="s">
        <v>2158</v>
      </c>
      <c r="B271" s="84" t="s">
        <v>1783</v>
      </c>
      <c r="C271" s="84">
        <v>2</v>
      </c>
      <c r="D271" s="118">
        <v>0.0012051710386613652</v>
      </c>
      <c r="E271" s="118">
        <v>1.9022749204745018</v>
      </c>
      <c r="F271" s="84" t="s">
        <v>2505</v>
      </c>
      <c r="G271" s="84" t="b">
        <v>0</v>
      </c>
      <c r="H271" s="84" t="b">
        <v>0</v>
      </c>
      <c r="I271" s="84" t="b">
        <v>0</v>
      </c>
      <c r="J271" s="84" t="b">
        <v>0</v>
      </c>
      <c r="K271" s="84" t="b">
        <v>0</v>
      </c>
      <c r="L271" s="84" t="b">
        <v>0</v>
      </c>
    </row>
    <row r="272" spans="1:12" ht="15">
      <c r="A272" s="84" t="s">
        <v>1783</v>
      </c>
      <c r="B272" s="84" t="s">
        <v>2036</v>
      </c>
      <c r="C272" s="84">
        <v>2</v>
      </c>
      <c r="D272" s="118">
        <v>0.0012051710386613652</v>
      </c>
      <c r="E272" s="118">
        <v>1.4361490500563026</v>
      </c>
      <c r="F272" s="84" t="s">
        <v>2505</v>
      </c>
      <c r="G272" s="84" t="b">
        <v>0</v>
      </c>
      <c r="H272" s="84" t="b">
        <v>0</v>
      </c>
      <c r="I272" s="84" t="b">
        <v>0</v>
      </c>
      <c r="J272" s="84" t="b">
        <v>0</v>
      </c>
      <c r="K272" s="84" t="b">
        <v>0</v>
      </c>
      <c r="L272" s="84" t="b">
        <v>0</v>
      </c>
    </row>
    <row r="273" spans="1:12" ht="15">
      <c r="A273" s="84" t="s">
        <v>2036</v>
      </c>
      <c r="B273" s="84" t="s">
        <v>2171</v>
      </c>
      <c r="C273" s="84">
        <v>2</v>
      </c>
      <c r="D273" s="118">
        <v>0.0012051710386613652</v>
      </c>
      <c r="E273" s="118">
        <v>2.161912230980258</v>
      </c>
      <c r="F273" s="84" t="s">
        <v>2505</v>
      </c>
      <c r="G273" s="84" t="b">
        <v>0</v>
      </c>
      <c r="H273" s="84" t="b">
        <v>0</v>
      </c>
      <c r="I273" s="84" t="b">
        <v>0</v>
      </c>
      <c r="J273" s="84" t="b">
        <v>1</v>
      </c>
      <c r="K273" s="84" t="b">
        <v>0</v>
      </c>
      <c r="L273" s="84" t="b">
        <v>0</v>
      </c>
    </row>
    <row r="274" spans="1:12" ht="15">
      <c r="A274" s="84" t="s">
        <v>2171</v>
      </c>
      <c r="B274" s="84" t="s">
        <v>2172</v>
      </c>
      <c r="C274" s="84">
        <v>2</v>
      </c>
      <c r="D274" s="118">
        <v>0.0012051710386613652</v>
      </c>
      <c r="E274" s="118">
        <v>2.6012449248105205</v>
      </c>
      <c r="F274" s="84" t="s">
        <v>2505</v>
      </c>
      <c r="G274" s="84" t="b">
        <v>1</v>
      </c>
      <c r="H274" s="84" t="b">
        <v>0</v>
      </c>
      <c r="I274" s="84" t="b">
        <v>0</v>
      </c>
      <c r="J274" s="84" t="b">
        <v>0</v>
      </c>
      <c r="K274" s="84" t="b">
        <v>0</v>
      </c>
      <c r="L274" s="84" t="b">
        <v>0</v>
      </c>
    </row>
    <row r="275" spans="1:12" ht="15">
      <c r="A275" s="84" t="s">
        <v>2172</v>
      </c>
      <c r="B275" s="84" t="s">
        <v>2353</v>
      </c>
      <c r="C275" s="84">
        <v>2</v>
      </c>
      <c r="D275" s="118">
        <v>0.0012051710386613652</v>
      </c>
      <c r="E275" s="118">
        <v>2.9022749204745018</v>
      </c>
      <c r="F275" s="84" t="s">
        <v>2505</v>
      </c>
      <c r="G275" s="84" t="b">
        <v>0</v>
      </c>
      <c r="H275" s="84" t="b">
        <v>0</v>
      </c>
      <c r="I275" s="84" t="b">
        <v>0</v>
      </c>
      <c r="J275" s="84" t="b">
        <v>0</v>
      </c>
      <c r="K275" s="84" t="b">
        <v>0</v>
      </c>
      <c r="L275" s="84" t="b">
        <v>0</v>
      </c>
    </row>
    <row r="276" spans="1:12" ht="15">
      <c r="A276" s="84" t="s">
        <v>2173</v>
      </c>
      <c r="B276" s="84" t="s">
        <v>2134</v>
      </c>
      <c r="C276" s="84">
        <v>2</v>
      </c>
      <c r="D276" s="118">
        <v>0.0012051710386613652</v>
      </c>
      <c r="E276" s="118">
        <v>2.6012449248105205</v>
      </c>
      <c r="F276" s="84" t="s">
        <v>2505</v>
      </c>
      <c r="G276" s="84" t="b">
        <v>0</v>
      </c>
      <c r="H276" s="84" t="b">
        <v>0</v>
      </c>
      <c r="I276" s="84" t="b">
        <v>0</v>
      </c>
      <c r="J276" s="84" t="b">
        <v>0</v>
      </c>
      <c r="K276" s="84" t="b">
        <v>0</v>
      </c>
      <c r="L276" s="84" t="b">
        <v>0</v>
      </c>
    </row>
    <row r="277" spans="1:12" ht="15">
      <c r="A277" s="84" t="s">
        <v>2134</v>
      </c>
      <c r="B277" s="84" t="s">
        <v>2356</v>
      </c>
      <c r="C277" s="84">
        <v>2</v>
      </c>
      <c r="D277" s="118">
        <v>0.0012051710386613652</v>
      </c>
      <c r="E277" s="118">
        <v>2.9022749204745018</v>
      </c>
      <c r="F277" s="84" t="s">
        <v>2505</v>
      </c>
      <c r="G277" s="84" t="b">
        <v>0</v>
      </c>
      <c r="H277" s="84" t="b">
        <v>0</v>
      </c>
      <c r="I277" s="84" t="b">
        <v>0</v>
      </c>
      <c r="J277" s="84" t="b">
        <v>0</v>
      </c>
      <c r="K277" s="84" t="b">
        <v>0</v>
      </c>
      <c r="L277" s="84" t="b">
        <v>0</v>
      </c>
    </row>
    <row r="278" spans="1:12" ht="15">
      <c r="A278" s="84" t="s">
        <v>2356</v>
      </c>
      <c r="B278" s="84" t="s">
        <v>2140</v>
      </c>
      <c r="C278" s="84">
        <v>2</v>
      </c>
      <c r="D278" s="118">
        <v>0.0012051710386613652</v>
      </c>
      <c r="E278" s="118">
        <v>2.9022749204745018</v>
      </c>
      <c r="F278" s="84" t="s">
        <v>2505</v>
      </c>
      <c r="G278" s="84" t="b">
        <v>0</v>
      </c>
      <c r="H278" s="84" t="b">
        <v>0</v>
      </c>
      <c r="I278" s="84" t="b">
        <v>0</v>
      </c>
      <c r="J278" s="84" t="b">
        <v>0</v>
      </c>
      <c r="K278" s="84" t="b">
        <v>0</v>
      </c>
      <c r="L278" s="84" t="b">
        <v>0</v>
      </c>
    </row>
    <row r="279" spans="1:12" ht="15">
      <c r="A279" s="84" t="s">
        <v>2140</v>
      </c>
      <c r="B279" s="84" t="s">
        <v>2357</v>
      </c>
      <c r="C279" s="84">
        <v>2</v>
      </c>
      <c r="D279" s="118">
        <v>0.0012051710386613652</v>
      </c>
      <c r="E279" s="118">
        <v>2.9022749204745018</v>
      </c>
      <c r="F279" s="84" t="s">
        <v>2505</v>
      </c>
      <c r="G279" s="84" t="b">
        <v>0</v>
      </c>
      <c r="H279" s="84" t="b">
        <v>0</v>
      </c>
      <c r="I279" s="84" t="b">
        <v>0</v>
      </c>
      <c r="J279" s="84" t="b">
        <v>0</v>
      </c>
      <c r="K279" s="84" t="b">
        <v>0</v>
      </c>
      <c r="L279" s="84" t="b">
        <v>0</v>
      </c>
    </row>
    <row r="280" spans="1:12" ht="15">
      <c r="A280" s="84" t="s">
        <v>2357</v>
      </c>
      <c r="B280" s="84" t="s">
        <v>271</v>
      </c>
      <c r="C280" s="84">
        <v>2</v>
      </c>
      <c r="D280" s="118">
        <v>0.0012051710386613652</v>
      </c>
      <c r="E280" s="118">
        <v>2.9022749204745018</v>
      </c>
      <c r="F280" s="84" t="s">
        <v>2505</v>
      </c>
      <c r="G280" s="84" t="b">
        <v>0</v>
      </c>
      <c r="H280" s="84" t="b">
        <v>0</v>
      </c>
      <c r="I280" s="84" t="b">
        <v>0</v>
      </c>
      <c r="J280" s="84" t="b">
        <v>0</v>
      </c>
      <c r="K280" s="84" t="b">
        <v>0</v>
      </c>
      <c r="L280" s="84" t="b">
        <v>0</v>
      </c>
    </row>
    <row r="281" spans="1:12" ht="15">
      <c r="A281" s="84" t="s">
        <v>271</v>
      </c>
      <c r="B281" s="84" t="s">
        <v>2072</v>
      </c>
      <c r="C281" s="84">
        <v>2</v>
      </c>
      <c r="D281" s="118">
        <v>0.0012051710386613652</v>
      </c>
      <c r="E281" s="118">
        <v>2.7261836614188204</v>
      </c>
      <c r="F281" s="84" t="s">
        <v>2505</v>
      </c>
      <c r="G281" s="84" t="b">
        <v>0</v>
      </c>
      <c r="H281" s="84" t="b">
        <v>0</v>
      </c>
      <c r="I281" s="84" t="b">
        <v>0</v>
      </c>
      <c r="J281" s="84" t="b">
        <v>0</v>
      </c>
      <c r="K281" s="84" t="b">
        <v>0</v>
      </c>
      <c r="L281" s="84" t="b">
        <v>0</v>
      </c>
    </row>
    <row r="282" spans="1:12" ht="15">
      <c r="A282" s="84" t="s">
        <v>1758</v>
      </c>
      <c r="B282" s="84" t="s">
        <v>271</v>
      </c>
      <c r="C282" s="84">
        <v>2</v>
      </c>
      <c r="D282" s="118">
        <v>0.0012051710386613652</v>
      </c>
      <c r="E282" s="118">
        <v>1.3772301134376566</v>
      </c>
      <c r="F282" s="84" t="s">
        <v>2505</v>
      </c>
      <c r="G282" s="84" t="b">
        <v>0</v>
      </c>
      <c r="H282" s="84" t="b">
        <v>0</v>
      </c>
      <c r="I282" s="84" t="b">
        <v>0</v>
      </c>
      <c r="J282" s="84" t="b">
        <v>0</v>
      </c>
      <c r="K282" s="84" t="b">
        <v>0</v>
      </c>
      <c r="L282" s="84" t="b">
        <v>0</v>
      </c>
    </row>
    <row r="283" spans="1:12" ht="15">
      <c r="A283" s="84" t="s">
        <v>2232</v>
      </c>
      <c r="B283" s="84" t="s">
        <v>2359</v>
      </c>
      <c r="C283" s="84">
        <v>2</v>
      </c>
      <c r="D283" s="118">
        <v>0.0012051710386613652</v>
      </c>
      <c r="E283" s="118">
        <v>3.0272136570828017</v>
      </c>
      <c r="F283" s="84" t="s">
        <v>2505</v>
      </c>
      <c r="G283" s="84" t="b">
        <v>0</v>
      </c>
      <c r="H283" s="84" t="b">
        <v>0</v>
      </c>
      <c r="I283" s="84" t="b">
        <v>0</v>
      </c>
      <c r="J283" s="84" t="b">
        <v>1</v>
      </c>
      <c r="K283" s="84" t="b">
        <v>0</v>
      </c>
      <c r="L283" s="84" t="b">
        <v>0</v>
      </c>
    </row>
    <row r="284" spans="1:12" ht="15">
      <c r="A284" s="84" t="s">
        <v>2359</v>
      </c>
      <c r="B284" s="84" t="s">
        <v>1760</v>
      </c>
      <c r="C284" s="84">
        <v>2</v>
      </c>
      <c r="D284" s="118">
        <v>0.0012051710386613652</v>
      </c>
      <c r="E284" s="118">
        <v>1.8230936744268769</v>
      </c>
      <c r="F284" s="84" t="s">
        <v>2505</v>
      </c>
      <c r="G284" s="84" t="b">
        <v>1</v>
      </c>
      <c r="H284" s="84" t="b">
        <v>0</v>
      </c>
      <c r="I284" s="84" t="b">
        <v>0</v>
      </c>
      <c r="J284" s="84" t="b">
        <v>0</v>
      </c>
      <c r="K284" s="84" t="b">
        <v>0</v>
      </c>
      <c r="L284" s="84" t="b">
        <v>0</v>
      </c>
    </row>
    <row r="285" spans="1:12" ht="15">
      <c r="A285" s="84" t="s">
        <v>1760</v>
      </c>
      <c r="B285" s="84" t="s">
        <v>2112</v>
      </c>
      <c r="C285" s="84">
        <v>2</v>
      </c>
      <c r="D285" s="118">
        <v>0.0012051710386613652</v>
      </c>
      <c r="E285" s="118">
        <v>1.4629422266442391</v>
      </c>
      <c r="F285" s="84" t="s">
        <v>2505</v>
      </c>
      <c r="G285" s="84" t="b">
        <v>0</v>
      </c>
      <c r="H285" s="84" t="b">
        <v>0</v>
      </c>
      <c r="I285" s="84" t="b">
        <v>0</v>
      </c>
      <c r="J285" s="84" t="b">
        <v>0</v>
      </c>
      <c r="K285" s="84" t="b">
        <v>0</v>
      </c>
      <c r="L285" s="84" t="b">
        <v>0</v>
      </c>
    </row>
    <row r="286" spans="1:12" ht="15">
      <c r="A286" s="84" t="s">
        <v>2112</v>
      </c>
      <c r="B286" s="84" t="s">
        <v>2360</v>
      </c>
      <c r="C286" s="84">
        <v>2</v>
      </c>
      <c r="D286" s="118">
        <v>0.0012051710386613652</v>
      </c>
      <c r="E286" s="118">
        <v>2.8053649074664455</v>
      </c>
      <c r="F286" s="84" t="s">
        <v>2505</v>
      </c>
      <c r="G286" s="84" t="b">
        <v>0</v>
      </c>
      <c r="H286" s="84" t="b">
        <v>0</v>
      </c>
      <c r="I286" s="84" t="b">
        <v>0</v>
      </c>
      <c r="J286" s="84" t="b">
        <v>0</v>
      </c>
      <c r="K286" s="84" t="b">
        <v>0</v>
      </c>
      <c r="L286" s="84" t="b">
        <v>0</v>
      </c>
    </row>
    <row r="287" spans="1:12" ht="15">
      <c r="A287" s="84" t="s">
        <v>2360</v>
      </c>
      <c r="B287" s="84" t="s">
        <v>2052</v>
      </c>
      <c r="C287" s="84">
        <v>2</v>
      </c>
      <c r="D287" s="118">
        <v>0.0012051710386613652</v>
      </c>
      <c r="E287" s="118">
        <v>2.6592368717882073</v>
      </c>
      <c r="F287" s="84" t="s">
        <v>2505</v>
      </c>
      <c r="G287" s="84" t="b">
        <v>0</v>
      </c>
      <c r="H287" s="84" t="b">
        <v>0</v>
      </c>
      <c r="I287" s="84" t="b">
        <v>0</v>
      </c>
      <c r="J287" s="84" t="b">
        <v>0</v>
      </c>
      <c r="K287" s="84" t="b">
        <v>0</v>
      </c>
      <c r="L287" s="84" t="b">
        <v>0</v>
      </c>
    </row>
    <row r="288" spans="1:12" ht="15">
      <c r="A288" s="84" t="s">
        <v>2052</v>
      </c>
      <c r="B288" s="84" t="s">
        <v>2233</v>
      </c>
      <c r="C288" s="84">
        <v>2</v>
      </c>
      <c r="D288" s="118">
        <v>0.0012051710386613652</v>
      </c>
      <c r="E288" s="118">
        <v>2.425153665754839</v>
      </c>
      <c r="F288" s="84" t="s">
        <v>2505</v>
      </c>
      <c r="G288" s="84" t="b">
        <v>0</v>
      </c>
      <c r="H288" s="84" t="b">
        <v>0</v>
      </c>
      <c r="I288" s="84" t="b">
        <v>0</v>
      </c>
      <c r="J288" s="84" t="b">
        <v>0</v>
      </c>
      <c r="K288" s="84" t="b">
        <v>0</v>
      </c>
      <c r="L288" s="84" t="b">
        <v>0</v>
      </c>
    </row>
    <row r="289" spans="1:12" ht="15">
      <c r="A289" s="84" t="s">
        <v>2233</v>
      </c>
      <c r="B289" s="84" t="s">
        <v>2174</v>
      </c>
      <c r="C289" s="84">
        <v>2</v>
      </c>
      <c r="D289" s="118">
        <v>0.0012051710386613652</v>
      </c>
      <c r="E289" s="118">
        <v>2.7261836614188204</v>
      </c>
      <c r="F289" s="84" t="s">
        <v>2505</v>
      </c>
      <c r="G289" s="84" t="b">
        <v>0</v>
      </c>
      <c r="H289" s="84" t="b">
        <v>0</v>
      </c>
      <c r="I289" s="84" t="b">
        <v>0</v>
      </c>
      <c r="J289" s="84" t="b">
        <v>0</v>
      </c>
      <c r="K289" s="84" t="b">
        <v>0</v>
      </c>
      <c r="L289" s="84" t="b">
        <v>0</v>
      </c>
    </row>
    <row r="290" spans="1:12" ht="15">
      <c r="A290" s="84" t="s">
        <v>2174</v>
      </c>
      <c r="B290" s="84" t="s">
        <v>1779</v>
      </c>
      <c r="C290" s="84">
        <v>2</v>
      </c>
      <c r="D290" s="118">
        <v>0.0012051710386613652</v>
      </c>
      <c r="E290" s="118">
        <v>1.924551315185654</v>
      </c>
      <c r="F290" s="84" t="s">
        <v>2505</v>
      </c>
      <c r="G290" s="84" t="b">
        <v>0</v>
      </c>
      <c r="H290" s="84" t="b">
        <v>0</v>
      </c>
      <c r="I290" s="84" t="b">
        <v>0</v>
      </c>
      <c r="J290" s="84" t="b">
        <v>0</v>
      </c>
      <c r="K290" s="84" t="b">
        <v>0</v>
      </c>
      <c r="L290" s="84" t="b">
        <v>0</v>
      </c>
    </row>
    <row r="291" spans="1:12" ht="15">
      <c r="A291" s="84" t="s">
        <v>1779</v>
      </c>
      <c r="B291" s="84" t="s">
        <v>2361</v>
      </c>
      <c r="C291" s="84">
        <v>2</v>
      </c>
      <c r="D291" s="118">
        <v>0.0012051710386613652</v>
      </c>
      <c r="E291" s="118">
        <v>2.225581310849635</v>
      </c>
      <c r="F291" s="84" t="s">
        <v>2505</v>
      </c>
      <c r="G291" s="84" t="b">
        <v>0</v>
      </c>
      <c r="H291" s="84" t="b">
        <v>0</v>
      </c>
      <c r="I291" s="84" t="b">
        <v>0</v>
      </c>
      <c r="J291" s="84" t="b">
        <v>0</v>
      </c>
      <c r="K291" s="84" t="b">
        <v>0</v>
      </c>
      <c r="L291" s="84" t="b">
        <v>0</v>
      </c>
    </row>
    <row r="292" spans="1:12" ht="15">
      <c r="A292" s="84" t="s">
        <v>2361</v>
      </c>
      <c r="B292" s="84" t="s">
        <v>2106</v>
      </c>
      <c r="C292" s="84">
        <v>2</v>
      </c>
      <c r="D292" s="118">
        <v>0.0012051710386613652</v>
      </c>
      <c r="E292" s="118">
        <v>2.8053649074664455</v>
      </c>
      <c r="F292" s="84" t="s">
        <v>2505</v>
      </c>
      <c r="G292" s="84" t="b">
        <v>0</v>
      </c>
      <c r="H292" s="84" t="b">
        <v>0</v>
      </c>
      <c r="I292" s="84" t="b">
        <v>0</v>
      </c>
      <c r="J292" s="84" t="b">
        <v>0</v>
      </c>
      <c r="K292" s="84" t="b">
        <v>0</v>
      </c>
      <c r="L292" s="84" t="b">
        <v>0</v>
      </c>
    </row>
    <row r="293" spans="1:12" ht="15">
      <c r="A293" s="84" t="s">
        <v>2234</v>
      </c>
      <c r="B293" s="84" t="s">
        <v>2363</v>
      </c>
      <c r="C293" s="84">
        <v>2</v>
      </c>
      <c r="D293" s="118">
        <v>0.0012051710386613652</v>
      </c>
      <c r="E293" s="118">
        <v>3.0272136570828017</v>
      </c>
      <c r="F293" s="84" t="s">
        <v>2505</v>
      </c>
      <c r="G293" s="84" t="b">
        <v>0</v>
      </c>
      <c r="H293" s="84" t="b">
        <v>0</v>
      </c>
      <c r="I293" s="84" t="b">
        <v>0</v>
      </c>
      <c r="J293" s="84" t="b">
        <v>0</v>
      </c>
      <c r="K293" s="84" t="b">
        <v>0</v>
      </c>
      <c r="L293" s="84" t="b">
        <v>0</v>
      </c>
    </row>
    <row r="294" spans="1:12" ht="15">
      <c r="A294" s="84" t="s">
        <v>2363</v>
      </c>
      <c r="B294" s="84" t="s">
        <v>2364</v>
      </c>
      <c r="C294" s="84">
        <v>2</v>
      </c>
      <c r="D294" s="118">
        <v>0.0012051710386613652</v>
      </c>
      <c r="E294" s="118">
        <v>3.203304916138483</v>
      </c>
      <c r="F294" s="84" t="s">
        <v>2505</v>
      </c>
      <c r="G294" s="84" t="b">
        <v>0</v>
      </c>
      <c r="H294" s="84" t="b">
        <v>0</v>
      </c>
      <c r="I294" s="84" t="b">
        <v>0</v>
      </c>
      <c r="J294" s="84" t="b">
        <v>0</v>
      </c>
      <c r="K294" s="84" t="b">
        <v>0</v>
      </c>
      <c r="L294" s="84" t="b">
        <v>0</v>
      </c>
    </row>
    <row r="295" spans="1:12" ht="15">
      <c r="A295" s="84" t="s">
        <v>2364</v>
      </c>
      <c r="B295" s="84" t="s">
        <v>2365</v>
      </c>
      <c r="C295" s="84">
        <v>2</v>
      </c>
      <c r="D295" s="118">
        <v>0.0012051710386613652</v>
      </c>
      <c r="E295" s="118">
        <v>3.203304916138483</v>
      </c>
      <c r="F295" s="84" t="s">
        <v>2505</v>
      </c>
      <c r="G295" s="84" t="b">
        <v>0</v>
      </c>
      <c r="H295" s="84" t="b">
        <v>0</v>
      </c>
      <c r="I295" s="84" t="b">
        <v>0</v>
      </c>
      <c r="J295" s="84" t="b">
        <v>0</v>
      </c>
      <c r="K295" s="84" t="b">
        <v>0</v>
      </c>
      <c r="L295" s="84" t="b">
        <v>0</v>
      </c>
    </row>
    <row r="296" spans="1:12" ht="15">
      <c r="A296" s="84" t="s">
        <v>2365</v>
      </c>
      <c r="B296" s="84" t="s">
        <v>2211</v>
      </c>
      <c r="C296" s="84">
        <v>2</v>
      </c>
      <c r="D296" s="118">
        <v>0.0012051710386613652</v>
      </c>
      <c r="E296" s="118">
        <v>3.0272136570828017</v>
      </c>
      <c r="F296" s="84" t="s">
        <v>2505</v>
      </c>
      <c r="G296" s="84" t="b">
        <v>0</v>
      </c>
      <c r="H296" s="84" t="b">
        <v>0</v>
      </c>
      <c r="I296" s="84" t="b">
        <v>0</v>
      </c>
      <c r="J296" s="84" t="b">
        <v>0</v>
      </c>
      <c r="K296" s="84" t="b">
        <v>0</v>
      </c>
      <c r="L296" s="84" t="b">
        <v>0</v>
      </c>
    </row>
    <row r="297" spans="1:12" ht="15">
      <c r="A297" s="84" t="s">
        <v>2211</v>
      </c>
      <c r="B297" s="84" t="s">
        <v>2366</v>
      </c>
      <c r="C297" s="84">
        <v>2</v>
      </c>
      <c r="D297" s="118">
        <v>0.0012051710386613652</v>
      </c>
      <c r="E297" s="118">
        <v>3.0272136570828017</v>
      </c>
      <c r="F297" s="84" t="s">
        <v>2505</v>
      </c>
      <c r="G297" s="84" t="b">
        <v>0</v>
      </c>
      <c r="H297" s="84" t="b">
        <v>0</v>
      </c>
      <c r="I297" s="84" t="b">
        <v>0</v>
      </c>
      <c r="J297" s="84" t="b">
        <v>0</v>
      </c>
      <c r="K297" s="84" t="b">
        <v>0</v>
      </c>
      <c r="L297" s="84" t="b">
        <v>0</v>
      </c>
    </row>
    <row r="298" spans="1:12" ht="15">
      <c r="A298" s="84" t="s">
        <v>2366</v>
      </c>
      <c r="B298" s="84" t="s">
        <v>2175</v>
      </c>
      <c r="C298" s="84">
        <v>2</v>
      </c>
      <c r="D298" s="118">
        <v>0.0012051710386613652</v>
      </c>
      <c r="E298" s="118">
        <v>2.9022749204745018</v>
      </c>
      <c r="F298" s="84" t="s">
        <v>2505</v>
      </c>
      <c r="G298" s="84" t="b">
        <v>0</v>
      </c>
      <c r="H298" s="84" t="b">
        <v>0</v>
      </c>
      <c r="I298" s="84" t="b">
        <v>0</v>
      </c>
      <c r="J298" s="84" t="b">
        <v>0</v>
      </c>
      <c r="K298" s="84" t="b">
        <v>0</v>
      </c>
      <c r="L298" s="84" t="b">
        <v>0</v>
      </c>
    </row>
    <row r="299" spans="1:12" ht="15">
      <c r="A299" s="84" t="s">
        <v>2175</v>
      </c>
      <c r="B299" s="84" t="s">
        <v>2367</v>
      </c>
      <c r="C299" s="84">
        <v>2</v>
      </c>
      <c r="D299" s="118">
        <v>0.0012051710386613652</v>
      </c>
      <c r="E299" s="118">
        <v>2.9022749204745018</v>
      </c>
      <c r="F299" s="84" t="s">
        <v>2505</v>
      </c>
      <c r="G299" s="84" t="b">
        <v>0</v>
      </c>
      <c r="H299" s="84" t="b">
        <v>0</v>
      </c>
      <c r="I299" s="84" t="b">
        <v>0</v>
      </c>
      <c r="J299" s="84" t="b">
        <v>0</v>
      </c>
      <c r="K299" s="84" t="b">
        <v>0</v>
      </c>
      <c r="L299" s="84" t="b">
        <v>0</v>
      </c>
    </row>
    <row r="300" spans="1:12" ht="15">
      <c r="A300" s="84" t="s">
        <v>2367</v>
      </c>
      <c r="B300" s="84" t="s">
        <v>2368</v>
      </c>
      <c r="C300" s="84">
        <v>2</v>
      </c>
      <c r="D300" s="118">
        <v>0.0012051710386613652</v>
      </c>
      <c r="E300" s="118">
        <v>3.203304916138483</v>
      </c>
      <c r="F300" s="84" t="s">
        <v>2505</v>
      </c>
      <c r="G300" s="84" t="b">
        <v>0</v>
      </c>
      <c r="H300" s="84" t="b">
        <v>0</v>
      </c>
      <c r="I300" s="84" t="b">
        <v>0</v>
      </c>
      <c r="J300" s="84" t="b">
        <v>0</v>
      </c>
      <c r="K300" s="84" t="b">
        <v>0</v>
      </c>
      <c r="L300" s="84" t="b">
        <v>0</v>
      </c>
    </row>
    <row r="301" spans="1:12" ht="15">
      <c r="A301" s="84" t="s">
        <v>2368</v>
      </c>
      <c r="B301" s="84" t="s">
        <v>2235</v>
      </c>
      <c r="C301" s="84">
        <v>2</v>
      </c>
      <c r="D301" s="118">
        <v>0.0012051710386613652</v>
      </c>
      <c r="E301" s="118">
        <v>3.0272136570828017</v>
      </c>
      <c r="F301" s="84" t="s">
        <v>2505</v>
      </c>
      <c r="G301" s="84" t="b">
        <v>0</v>
      </c>
      <c r="H301" s="84" t="b">
        <v>0</v>
      </c>
      <c r="I301" s="84" t="b">
        <v>0</v>
      </c>
      <c r="J301" s="84" t="b">
        <v>0</v>
      </c>
      <c r="K301" s="84" t="b">
        <v>0</v>
      </c>
      <c r="L301" s="84" t="b">
        <v>0</v>
      </c>
    </row>
    <row r="302" spans="1:12" ht="15">
      <c r="A302" s="84" t="s">
        <v>2235</v>
      </c>
      <c r="B302" s="84" t="s">
        <v>2175</v>
      </c>
      <c r="C302" s="84">
        <v>2</v>
      </c>
      <c r="D302" s="118">
        <v>0.0012051710386613652</v>
      </c>
      <c r="E302" s="118">
        <v>2.7261836614188204</v>
      </c>
      <c r="F302" s="84" t="s">
        <v>2505</v>
      </c>
      <c r="G302" s="84" t="b">
        <v>0</v>
      </c>
      <c r="H302" s="84" t="b">
        <v>0</v>
      </c>
      <c r="I302" s="84" t="b">
        <v>0</v>
      </c>
      <c r="J302" s="84" t="b">
        <v>0</v>
      </c>
      <c r="K302" s="84" t="b">
        <v>0</v>
      </c>
      <c r="L302" s="84" t="b">
        <v>0</v>
      </c>
    </row>
    <row r="303" spans="1:12" ht="15">
      <c r="A303" s="84" t="s">
        <v>2175</v>
      </c>
      <c r="B303" s="84" t="s">
        <v>2369</v>
      </c>
      <c r="C303" s="84">
        <v>2</v>
      </c>
      <c r="D303" s="118">
        <v>0.0012051710386613652</v>
      </c>
      <c r="E303" s="118">
        <v>2.9022749204745018</v>
      </c>
      <c r="F303" s="84" t="s">
        <v>2505</v>
      </c>
      <c r="G303" s="84" t="b">
        <v>0</v>
      </c>
      <c r="H303" s="84" t="b">
        <v>0</v>
      </c>
      <c r="I303" s="84" t="b">
        <v>0</v>
      </c>
      <c r="J303" s="84" t="b">
        <v>0</v>
      </c>
      <c r="K303" s="84" t="b">
        <v>0</v>
      </c>
      <c r="L303" s="84" t="b">
        <v>0</v>
      </c>
    </row>
    <row r="304" spans="1:12" ht="15">
      <c r="A304" s="84" t="s">
        <v>2369</v>
      </c>
      <c r="B304" s="84" t="s">
        <v>269</v>
      </c>
      <c r="C304" s="84">
        <v>2</v>
      </c>
      <c r="D304" s="118">
        <v>0.0012051710386613652</v>
      </c>
      <c r="E304" s="118">
        <v>3.0272136570828017</v>
      </c>
      <c r="F304" s="84" t="s">
        <v>2505</v>
      </c>
      <c r="G304" s="84" t="b">
        <v>0</v>
      </c>
      <c r="H304" s="84" t="b">
        <v>0</v>
      </c>
      <c r="I304" s="84" t="b">
        <v>0</v>
      </c>
      <c r="J304" s="84" t="b">
        <v>0</v>
      </c>
      <c r="K304" s="84" t="b">
        <v>0</v>
      </c>
      <c r="L304" s="84" t="b">
        <v>0</v>
      </c>
    </row>
    <row r="305" spans="1:12" ht="15">
      <c r="A305" s="84" t="s">
        <v>269</v>
      </c>
      <c r="B305" s="84" t="s">
        <v>2370</v>
      </c>
      <c r="C305" s="84">
        <v>2</v>
      </c>
      <c r="D305" s="118">
        <v>0.0012051710386613652</v>
      </c>
      <c r="E305" s="118">
        <v>3.0272136570828017</v>
      </c>
      <c r="F305" s="84" t="s">
        <v>2505</v>
      </c>
      <c r="G305" s="84" t="b">
        <v>0</v>
      </c>
      <c r="H305" s="84" t="b">
        <v>0</v>
      </c>
      <c r="I305" s="84" t="b">
        <v>0</v>
      </c>
      <c r="J305" s="84" t="b">
        <v>0</v>
      </c>
      <c r="K305" s="84" t="b">
        <v>0</v>
      </c>
      <c r="L305" s="84" t="b">
        <v>0</v>
      </c>
    </row>
    <row r="306" spans="1:12" ht="15">
      <c r="A306" s="84" t="s">
        <v>233</v>
      </c>
      <c r="B306" s="84" t="s">
        <v>238</v>
      </c>
      <c r="C306" s="84">
        <v>2</v>
      </c>
      <c r="D306" s="118">
        <v>0.0012051710386613652</v>
      </c>
      <c r="E306" s="118">
        <v>1.5452935194813706</v>
      </c>
      <c r="F306" s="84" t="s">
        <v>2505</v>
      </c>
      <c r="G306" s="84" t="b">
        <v>0</v>
      </c>
      <c r="H306" s="84" t="b">
        <v>0</v>
      </c>
      <c r="I306" s="84" t="b">
        <v>0</v>
      </c>
      <c r="J306" s="84" t="b">
        <v>0</v>
      </c>
      <c r="K306" s="84" t="b">
        <v>0</v>
      </c>
      <c r="L306" s="84" t="b">
        <v>0</v>
      </c>
    </row>
    <row r="307" spans="1:12" ht="15">
      <c r="A307" s="84" t="s">
        <v>1764</v>
      </c>
      <c r="B307" s="84" t="s">
        <v>2122</v>
      </c>
      <c r="C307" s="84">
        <v>2</v>
      </c>
      <c r="D307" s="118">
        <v>0.0012051710386613652</v>
      </c>
      <c r="E307" s="118">
        <v>2.0650022179722014</v>
      </c>
      <c r="F307" s="84" t="s">
        <v>2505</v>
      </c>
      <c r="G307" s="84" t="b">
        <v>0</v>
      </c>
      <c r="H307" s="84" t="b">
        <v>0</v>
      </c>
      <c r="I307" s="84" t="b">
        <v>0</v>
      </c>
      <c r="J307" s="84" t="b">
        <v>0</v>
      </c>
      <c r="K307" s="84" t="b">
        <v>0</v>
      </c>
      <c r="L307" s="84" t="b">
        <v>0</v>
      </c>
    </row>
    <row r="308" spans="1:12" ht="15">
      <c r="A308" s="84" t="s">
        <v>1721</v>
      </c>
      <c r="B308" s="84" t="s">
        <v>1758</v>
      </c>
      <c r="C308" s="84">
        <v>2</v>
      </c>
      <c r="D308" s="118">
        <v>0.0012051710386613652</v>
      </c>
      <c r="E308" s="118">
        <v>0.21575036683517892</v>
      </c>
      <c r="F308" s="84" t="s">
        <v>2505</v>
      </c>
      <c r="G308" s="84" t="b">
        <v>1</v>
      </c>
      <c r="H308" s="84" t="b">
        <v>0</v>
      </c>
      <c r="I308" s="84" t="b">
        <v>0</v>
      </c>
      <c r="J308" s="84" t="b">
        <v>0</v>
      </c>
      <c r="K308" s="84" t="b">
        <v>0</v>
      </c>
      <c r="L308" s="84" t="b">
        <v>0</v>
      </c>
    </row>
    <row r="309" spans="1:12" ht="15">
      <c r="A309" s="84" t="s">
        <v>238</v>
      </c>
      <c r="B309" s="84" t="s">
        <v>1788</v>
      </c>
      <c r="C309" s="84">
        <v>2</v>
      </c>
      <c r="D309" s="118">
        <v>0.0012051710386613652</v>
      </c>
      <c r="E309" s="118">
        <v>1.095247542354629</v>
      </c>
      <c r="F309" s="84" t="s">
        <v>2505</v>
      </c>
      <c r="G309" s="84" t="b">
        <v>0</v>
      </c>
      <c r="H309" s="84" t="b">
        <v>0</v>
      </c>
      <c r="I309" s="84" t="b">
        <v>0</v>
      </c>
      <c r="J309" s="84" t="b">
        <v>0</v>
      </c>
      <c r="K309" s="84" t="b">
        <v>0</v>
      </c>
      <c r="L309" s="84" t="b">
        <v>0</v>
      </c>
    </row>
    <row r="310" spans="1:12" ht="15">
      <c r="A310" s="84" t="s">
        <v>2177</v>
      </c>
      <c r="B310" s="84" t="s">
        <v>2251</v>
      </c>
      <c r="C310" s="84">
        <v>2</v>
      </c>
      <c r="D310" s="118">
        <v>0.0013809036689380618</v>
      </c>
      <c r="E310" s="118">
        <v>2.8511223980271203</v>
      </c>
      <c r="F310" s="84" t="s">
        <v>2505</v>
      </c>
      <c r="G310" s="84" t="b">
        <v>0</v>
      </c>
      <c r="H310" s="84" t="b">
        <v>0</v>
      </c>
      <c r="I310" s="84" t="b">
        <v>0</v>
      </c>
      <c r="J310" s="84" t="b">
        <v>0</v>
      </c>
      <c r="K310" s="84" t="b">
        <v>0</v>
      </c>
      <c r="L310" s="84" t="b">
        <v>0</v>
      </c>
    </row>
    <row r="311" spans="1:12" ht="15">
      <c r="A311" s="84" t="s">
        <v>2056</v>
      </c>
      <c r="B311" s="84" t="s">
        <v>2403</v>
      </c>
      <c r="C311" s="84">
        <v>2</v>
      </c>
      <c r="D311" s="118">
        <v>0.0012051710386613652</v>
      </c>
      <c r="E311" s="118">
        <v>2.6012449248105205</v>
      </c>
      <c r="F311" s="84" t="s">
        <v>2505</v>
      </c>
      <c r="G311" s="84" t="b">
        <v>0</v>
      </c>
      <c r="H311" s="84" t="b">
        <v>0</v>
      </c>
      <c r="I311" s="84" t="b">
        <v>0</v>
      </c>
      <c r="J311" s="84" t="b">
        <v>0</v>
      </c>
      <c r="K311" s="84" t="b">
        <v>0</v>
      </c>
      <c r="L311" s="84" t="b">
        <v>0</v>
      </c>
    </row>
    <row r="312" spans="1:12" ht="15">
      <c r="A312" s="84" t="s">
        <v>2086</v>
      </c>
      <c r="B312" s="84" t="s">
        <v>2404</v>
      </c>
      <c r="C312" s="84">
        <v>2</v>
      </c>
      <c r="D312" s="118">
        <v>0.0012051710386613652</v>
      </c>
      <c r="E312" s="118">
        <v>2.7261836614188204</v>
      </c>
      <c r="F312" s="84" t="s">
        <v>2505</v>
      </c>
      <c r="G312" s="84" t="b">
        <v>0</v>
      </c>
      <c r="H312" s="84" t="b">
        <v>0</v>
      </c>
      <c r="I312" s="84" t="b">
        <v>0</v>
      </c>
      <c r="J312" s="84" t="b">
        <v>0</v>
      </c>
      <c r="K312" s="84" t="b">
        <v>0</v>
      </c>
      <c r="L312" s="84" t="b">
        <v>0</v>
      </c>
    </row>
    <row r="313" spans="1:12" ht="15">
      <c r="A313" s="84" t="s">
        <v>226</v>
      </c>
      <c r="B313" s="84" t="s">
        <v>230</v>
      </c>
      <c r="C313" s="84">
        <v>2</v>
      </c>
      <c r="D313" s="118">
        <v>0.0012051710386613652</v>
      </c>
      <c r="E313" s="118">
        <v>2.6592368717882073</v>
      </c>
      <c r="F313" s="84" t="s">
        <v>2505</v>
      </c>
      <c r="G313" s="84" t="b">
        <v>0</v>
      </c>
      <c r="H313" s="84" t="b">
        <v>0</v>
      </c>
      <c r="I313" s="84" t="b">
        <v>0</v>
      </c>
      <c r="J313" s="84" t="b">
        <v>0</v>
      </c>
      <c r="K313" s="84" t="b">
        <v>0</v>
      </c>
      <c r="L313" s="84" t="b">
        <v>0</v>
      </c>
    </row>
    <row r="314" spans="1:12" ht="15">
      <c r="A314" s="84" t="s">
        <v>230</v>
      </c>
      <c r="B314" s="84" t="s">
        <v>239</v>
      </c>
      <c r="C314" s="84">
        <v>2</v>
      </c>
      <c r="D314" s="118">
        <v>0.0012051710386613652</v>
      </c>
      <c r="E314" s="118">
        <v>2.483145612732526</v>
      </c>
      <c r="F314" s="84" t="s">
        <v>2505</v>
      </c>
      <c r="G314" s="84" t="b">
        <v>0</v>
      </c>
      <c r="H314" s="84" t="b">
        <v>0</v>
      </c>
      <c r="I314" s="84" t="b">
        <v>0</v>
      </c>
      <c r="J314" s="84" t="b">
        <v>0</v>
      </c>
      <c r="K314" s="84" t="b">
        <v>0</v>
      </c>
      <c r="L314" s="84" t="b">
        <v>0</v>
      </c>
    </row>
    <row r="315" spans="1:12" ht="15">
      <c r="A315" s="84" t="s">
        <v>239</v>
      </c>
      <c r="B315" s="84" t="s">
        <v>236</v>
      </c>
      <c r="C315" s="84">
        <v>2</v>
      </c>
      <c r="D315" s="118">
        <v>0.0012051710386613652</v>
      </c>
      <c r="E315" s="118">
        <v>2.2490624066991582</v>
      </c>
      <c r="F315" s="84" t="s">
        <v>2505</v>
      </c>
      <c r="G315" s="84" t="b">
        <v>0</v>
      </c>
      <c r="H315" s="84" t="b">
        <v>0</v>
      </c>
      <c r="I315" s="84" t="b">
        <v>0</v>
      </c>
      <c r="J315" s="84" t="b">
        <v>0</v>
      </c>
      <c r="K315" s="84" t="b">
        <v>0</v>
      </c>
      <c r="L315" s="84" t="b">
        <v>0</v>
      </c>
    </row>
    <row r="316" spans="1:12" ht="15">
      <c r="A316" s="84" t="s">
        <v>236</v>
      </c>
      <c r="B316" s="84" t="s">
        <v>237</v>
      </c>
      <c r="C316" s="84">
        <v>2</v>
      </c>
      <c r="D316" s="118">
        <v>0.0012051710386613652</v>
      </c>
      <c r="E316" s="118">
        <v>1.9602668674521884</v>
      </c>
      <c r="F316" s="84" t="s">
        <v>2505</v>
      </c>
      <c r="G316" s="84" t="b">
        <v>0</v>
      </c>
      <c r="H316" s="84" t="b">
        <v>0</v>
      </c>
      <c r="I316" s="84" t="b">
        <v>0</v>
      </c>
      <c r="J316" s="84" t="b">
        <v>0</v>
      </c>
      <c r="K316" s="84" t="b">
        <v>0</v>
      </c>
      <c r="L316" s="84" t="b">
        <v>0</v>
      </c>
    </row>
    <row r="317" spans="1:12" ht="15">
      <c r="A317" s="84" t="s">
        <v>237</v>
      </c>
      <c r="B317" s="84" t="s">
        <v>235</v>
      </c>
      <c r="C317" s="84">
        <v>2</v>
      </c>
      <c r="D317" s="118">
        <v>0.0012051710386613652</v>
      </c>
      <c r="E317" s="118">
        <v>1.9602668674521884</v>
      </c>
      <c r="F317" s="84" t="s">
        <v>2505</v>
      </c>
      <c r="G317" s="84" t="b">
        <v>0</v>
      </c>
      <c r="H317" s="84" t="b">
        <v>0</v>
      </c>
      <c r="I317" s="84" t="b">
        <v>0</v>
      </c>
      <c r="J317" s="84" t="b">
        <v>0</v>
      </c>
      <c r="K317" s="84" t="b">
        <v>0</v>
      </c>
      <c r="L317" s="84" t="b">
        <v>0</v>
      </c>
    </row>
    <row r="318" spans="1:12" ht="15">
      <c r="A318" s="84" t="s">
        <v>235</v>
      </c>
      <c r="B318" s="84" t="s">
        <v>218</v>
      </c>
      <c r="C318" s="84">
        <v>2</v>
      </c>
      <c r="D318" s="118">
        <v>0.0012051710386613652</v>
      </c>
      <c r="E318" s="118">
        <v>2.3002149291465392</v>
      </c>
      <c r="F318" s="84" t="s">
        <v>2505</v>
      </c>
      <c r="G318" s="84" t="b">
        <v>0</v>
      </c>
      <c r="H318" s="84" t="b">
        <v>0</v>
      </c>
      <c r="I318" s="84" t="b">
        <v>0</v>
      </c>
      <c r="J318" s="84" t="b">
        <v>0</v>
      </c>
      <c r="K318" s="84" t="b">
        <v>0</v>
      </c>
      <c r="L318" s="84" t="b">
        <v>0</v>
      </c>
    </row>
    <row r="319" spans="1:12" ht="15">
      <c r="A319" s="84" t="s">
        <v>218</v>
      </c>
      <c r="B319" s="84" t="s">
        <v>221</v>
      </c>
      <c r="C319" s="84">
        <v>2</v>
      </c>
      <c r="D319" s="118">
        <v>0.0012051710386613652</v>
      </c>
      <c r="E319" s="118">
        <v>2.26129686311617</v>
      </c>
      <c r="F319" s="84" t="s">
        <v>2505</v>
      </c>
      <c r="G319" s="84" t="b">
        <v>0</v>
      </c>
      <c r="H319" s="84" t="b">
        <v>0</v>
      </c>
      <c r="I319" s="84" t="b">
        <v>0</v>
      </c>
      <c r="J319" s="84" t="b">
        <v>0</v>
      </c>
      <c r="K319" s="84" t="b">
        <v>0</v>
      </c>
      <c r="L319" s="84" t="b">
        <v>0</v>
      </c>
    </row>
    <row r="320" spans="1:12" ht="15">
      <c r="A320" s="84" t="s">
        <v>221</v>
      </c>
      <c r="B320" s="84" t="s">
        <v>238</v>
      </c>
      <c r="C320" s="84">
        <v>2</v>
      </c>
      <c r="D320" s="118">
        <v>0.0012051710386613652</v>
      </c>
      <c r="E320" s="118">
        <v>1.5800556257405824</v>
      </c>
      <c r="F320" s="84" t="s">
        <v>2505</v>
      </c>
      <c r="G320" s="84" t="b">
        <v>0</v>
      </c>
      <c r="H320" s="84" t="b">
        <v>0</v>
      </c>
      <c r="I320" s="84" t="b">
        <v>0</v>
      </c>
      <c r="J320" s="84" t="b">
        <v>0</v>
      </c>
      <c r="K320" s="84" t="b">
        <v>0</v>
      </c>
      <c r="L320" s="84" t="b">
        <v>0</v>
      </c>
    </row>
    <row r="321" spans="1:12" ht="15">
      <c r="A321" s="84" t="s">
        <v>238</v>
      </c>
      <c r="B321" s="84" t="s">
        <v>2041</v>
      </c>
      <c r="C321" s="84">
        <v>2</v>
      </c>
      <c r="D321" s="118">
        <v>0.0012051710386613652</v>
      </c>
      <c r="E321" s="118">
        <v>1.0494900517939538</v>
      </c>
      <c r="F321" s="84" t="s">
        <v>2505</v>
      </c>
      <c r="G321" s="84" t="b">
        <v>0</v>
      </c>
      <c r="H321" s="84" t="b">
        <v>0</v>
      </c>
      <c r="I321" s="84" t="b">
        <v>0</v>
      </c>
      <c r="J321" s="84" t="b">
        <v>0</v>
      </c>
      <c r="K321" s="84" t="b">
        <v>0</v>
      </c>
      <c r="L321" s="84" t="b">
        <v>0</v>
      </c>
    </row>
    <row r="322" spans="1:12" ht="15">
      <c r="A322" s="84" t="s">
        <v>2041</v>
      </c>
      <c r="B322" s="84" t="s">
        <v>2406</v>
      </c>
      <c r="C322" s="84">
        <v>2</v>
      </c>
      <c r="D322" s="118">
        <v>0.0012051710386613652</v>
      </c>
      <c r="E322" s="118">
        <v>2.5043349118024643</v>
      </c>
      <c r="F322" s="84" t="s">
        <v>2505</v>
      </c>
      <c r="G322" s="84" t="b">
        <v>0</v>
      </c>
      <c r="H322" s="84" t="b">
        <v>0</v>
      </c>
      <c r="I322" s="84" t="b">
        <v>0</v>
      </c>
      <c r="J322" s="84" t="b">
        <v>0</v>
      </c>
      <c r="K322" s="84" t="b">
        <v>0</v>
      </c>
      <c r="L322" s="84" t="b">
        <v>0</v>
      </c>
    </row>
    <row r="323" spans="1:12" ht="15">
      <c r="A323" s="84" t="s">
        <v>2406</v>
      </c>
      <c r="B323" s="84" t="s">
        <v>2188</v>
      </c>
      <c r="C323" s="84">
        <v>2</v>
      </c>
      <c r="D323" s="118">
        <v>0.0012051710386613652</v>
      </c>
      <c r="E323" s="118">
        <v>2.9022749204745018</v>
      </c>
      <c r="F323" s="84" t="s">
        <v>2505</v>
      </c>
      <c r="G323" s="84" t="b">
        <v>0</v>
      </c>
      <c r="H323" s="84" t="b">
        <v>0</v>
      </c>
      <c r="I323" s="84" t="b">
        <v>0</v>
      </c>
      <c r="J323" s="84" t="b">
        <v>0</v>
      </c>
      <c r="K323" s="84" t="b">
        <v>0</v>
      </c>
      <c r="L323" s="84" t="b">
        <v>0</v>
      </c>
    </row>
    <row r="324" spans="1:12" ht="15">
      <c r="A324" s="84" t="s">
        <v>2189</v>
      </c>
      <c r="B324" s="84" t="s">
        <v>1758</v>
      </c>
      <c r="C324" s="84">
        <v>2</v>
      </c>
      <c r="D324" s="118">
        <v>0.0012051710386613652</v>
      </c>
      <c r="E324" s="118">
        <v>1.2764482071887906</v>
      </c>
      <c r="F324" s="84" t="s">
        <v>2505</v>
      </c>
      <c r="G324" s="84" t="b">
        <v>0</v>
      </c>
      <c r="H324" s="84" t="b">
        <v>0</v>
      </c>
      <c r="I324" s="84" t="b">
        <v>0</v>
      </c>
      <c r="J324" s="84" t="b">
        <v>0</v>
      </c>
      <c r="K324" s="84" t="b">
        <v>0</v>
      </c>
      <c r="L324" s="84" t="b">
        <v>0</v>
      </c>
    </row>
    <row r="325" spans="1:12" ht="15">
      <c r="A325" s="84" t="s">
        <v>2126</v>
      </c>
      <c r="B325" s="84" t="s">
        <v>2126</v>
      </c>
      <c r="C325" s="84">
        <v>2</v>
      </c>
      <c r="D325" s="118">
        <v>0.0012051710386613652</v>
      </c>
      <c r="E325" s="118">
        <v>2.4074248987944076</v>
      </c>
      <c r="F325" s="84" t="s">
        <v>2505</v>
      </c>
      <c r="G325" s="84" t="b">
        <v>0</v>
      </c>
      <c r="H325" s="84" t="b">
        <v>0</v>
      </c>
      <c r="I325" s="84" t="b">
        <v>0</v>
      </c>
      <c r="J325" s="84" t="b">
        <v>0</v>
      </c>
      <c r="K325" s="84" t="b">
        <v>0</v>
      </c>
      <c r="L325" s="84" t="b">
        <v>0</v>
      </c>
    </row>
    <row r="326" spans="1:12" ht="15">
      <c r="A326" s="84" t="s">
        <v>2126</v>
      </c>
      <c r="B326" s="84" t="s">
        <v>2062</v>
      </c>
      <c r="C326" s="84">
        <v>2</v>
      </c>
      <c r="D326" s="118">
        <v>0.0012051710386613652</v>
      </c>
      <c r="E326" s="118">
        <v>2.328243652746783</v>
      </c>
      <c r="F326" s="84" t="s">
        <v>2505</v>
      </c>
      <c r="G326" s="84" t="b">
        <v>0</v>
      </c>
      <c r="H326" s="84" t="b">
        <v>0</v>
      </c>
      <c r="I326" s="84" t="b">
        <v>0</v>
      </c>
      <c r="J326" s="84" t="b">
        <v>0</v>
      </c>
      <c r="K326" s="84" t="b">
        <v>0</v>
      </c>
      <c r="L326" s="84" t="b">
        <v>0</v>
      </c>
    </row>
    <row r="327" spans="1:12" ht="15">
      <c r="A327" s="84" t="s">
        <v>2062</v>
      </c>
      <c r="B327" s="84" t="s">
        <v>2045</v>
      </c>
      <c r="C327" s="84">
        <v>2</v>
      </c>
      <c r="D327" s="118">
        <v>0.0012051710386613652</v>
      </c>
      <c r="E327" s="118">
        <v>1.9602668674521884</v>
      </c>
      <c r="F327" s="84" t="s">
        <v>2505</v>
      </c>
      <c r="G327" s="84" t="b">
        <v>0</v>
      </c>
      <c r="H327" s="84" t="b">
        <v>0</v>
      </c>
      <c r="I327" s="84" t="b">
        <v>0</v>
      </c>
      <c r="J327" s="84" t="b">
        <v>0</v>
      </c>
      <c r="K327" s="84" t="b">
        <v>0</v>
      </c>
      <c r="L327" s="84" t="b">
        <v>0</v>
      </c>
    </row>
    <row r="328" spans="1:12" ht="15">
      <c r="A328" s="84" t="s">
        <v>2045</v>
      </c>
      <c r="B328" s="84" t="s">
        <v>518</v>
      </c>
      <c r="C328" s="84">
        <v>2</v>
      </c>
      <c r="D328" s="118">
        <v>0.0012051710386613652</v>
      </c>
      <c r="E328" s="118">
        <v>1.6592368717882073</v>
      </c>
      <c r="F328" s="84" t="s">
        <v>2505</v>
      </c>
      <c r="G328" s="84" t="b">
        <v>0</v>
      </c>
      <c r="H328" s="84" t="b">
        <v>0</v>
      </c>
      <c r="I328" s="84" t="b">
        <v>0</v>
      </c>
      <c r="J328" s="84" t="b">
        <v>0</v>
      </c>
      <c r="K328" s="84" t="b">
        <v>0</v>
      </c>
      <c r="L328" s="84" t="b">
        <v>0</v>
      </c>
    </row>
    <row r="329" spans="1:12" ht="15">
      <c r="A329" s="84" t="s">
        <v>518</v>
      </c>
      <c r="B329" s="84" t="s">
        <v>1760</v>
      </c>
      <c r="C329" s="84">
        <v>2</v>
      </c>
      <c r="D329" s="118">
        <v>0.0012051710386613652</v>
      </c>
      <c r="E329" s="118">
        <v>0.97799563441262</v>
      </c>
      <c r="F329" s="84" t="s">
        <v>2505</v>
      </c>
      <c r="G329" s="84" t="b">
        <v>0</v>
      </c>
      <c r="H329" s="84" t="b">
        <v>0</v>
      </c>
      <c r="I329" s="84" t="b">
        <v>0</v>
      </c>
      <c r="J329" s="84" t="b">
        <v>0</v>
      </c>
      <c r="K329" s="84" t="b">
        <v>0</v>
      </c>
      <c r="L329" s="84" t="b">
        <v>0</v>
      </c>
    </row>
    <row r="330" spans="1:12" ht="15">
      <c r="A330" s="84" t="s">
        <v>1760</v>
      </c>
      <c r="B330" s="84" t="s">
        <v>2070</v>
      </c>
      <c r="C330" s="84">
        <v>2</v>
      </c>
      <c r="D330" s="118">
        <v>0.0012051710386613652</v>
      </c>
      <c r="E330" s="118">
        <v>1.4629422266442391</v>
      </c>
      <c r="F330" s="84" t="s">
        <v>2505</v>
      </c>
      <c r="G330" s="84" t="b">
        <v>0</v>
      </c>
      <c r="H330" s="84" t="b">
        <v>0</v>
      </c>
      <c r="I330" s="84" t="b">
        <v>0</v>
      </c>
      <c r="J330" s="84" t="b">
        <v>0</v>
      </c>
      <c r="K330" s="84" t="b">
        <v>0</v>
      </c>
      <c r="L330" s="84" t="b">
        <v>0</v>
      </c>
    </row>
    <row r="331" spans="1:12" ht="15">
      <c r="A331" s="84" t="s">
        <v>1758</v>
      </c>
      <c r="B331" s="84" t="s">
        <v>2254</v>
      </c>
      <c r="C331" s="84">
        <v>2</v>
      </c>
      <c r="D331" s="118">
        <v>0.0012051710386613652</v>
      </c>
      <c r="E331" s="118">
        <v>1.5021688500459565</v>
      </c>
      <c r="F331" s="84" t="s">
        <v>2505</v>
      </c>
      <c r="G331" s="84" t="b">
        <v>0</v>
      </c>
      <c r="H331" s="84" t="b">
        <v>0</v>
      </c>
      <c r="I331" s="84" t="b">
        <v>0</v>
      </c>
      <c r="J331" s="84" t="b">
        <v>0</v>
      </c>
      <c r="K331" s="84" t="b">
        <v>0</v>
      </c>
      <c r="L331" s="84" t="b">
        <v>0</v>
      </c>
    </row>
    <row r="332" spans="1:12" ht="15">
      <c r="A332" s="84" t="s">
        <v>2254</v>
      </c>
      <c r="B332" s="84" t="s">
        <v>235</v>
      </c>
      <c r="C332" s="84">
        <v>2</v>
      </c>
      <c r="D332" s="118">
        <v>0.0012051710386613652</v>
      </c>
      <c r="E332" s="118">
        <v>2.629273648410764</v>
      </c>
      <c r="F332" s="84" t="s">
        <v>2505</v>
      </c>
      <c r="G332" s="84" t="b">
        <v>0</v>
      </c>
      <c r="H332" s="84" t="b">
        <v>0</v>
      </c>
      <c r="I332" s="84" t="b">
        <v>0</v>
      </c>
      <c r="J332" s="84" t="b">
        <v>0</v>
      </c>
      <c r="K332" s="84" t="b">
        <v>0</v>
      </c>
      <c r="L332" s="84" t="b">
        <v>0</v>
      </c>
    </row>
    <row r="333" spans="1:12" ht="15">
      <c r="A333" s="84" t="s">
        <v>235</v>
      </c>
      <c r="B333" s="84" t="s">
        <v>237</v>
      </c>
      <c r="C333" s="84">
        <v>2</v>
      </c>
      <c r="D333" s="118">
        <v>0.0012051710386613652</v>
      </c>
      <c r="E333" s="118">
        <v>1.9022749204745018</v>
      </c>
      <c r="F333" s="84" t="s">
        <v>2505</v>
      </c>
      <c r="G333" s="84" t="b">
        <v>0</v>
      </c>
      <c r="H333" s="84" t="b">
        <v>0</v>
      </c>
      <c r="I333" s="84" t="b">
        <v>0</v>
      </c>
      <c r="J333" s="84" t="b">
        <v>0</v>
      </c>
      <c r="K333" s="84" t="b">
        <v>0</v>
      </c>
      <c r="L333" s="84" t="b">
        <v>0</v>
      </c>
    </row>
    <row r="334" spans="1:12" ht="15">
      <c r="A334" s="84" t="s">
        <v>237</v>
      </c>
      <c r="B334" s="84" t="s">
        <v>221</v>
      </c>
      <c r="C334" s="84">
        <v>2</v>
      </c>
      <c r="D334" s="118">
        <v>0.0012051710386613652</v>
      </c>
      <c r="E334" s="118">
        <v>1.9602668674521884</v>
      </c>
      <c r="F334" s="84" t="s">
        <v>2505</v>
      </c>
      <c r="G334" s="84" t="b">
        <v>0</v>
      </c>
      <c r="H334" s="84" t="b">
        <v>0</v>
      </c>
      <c r="I334" s="84" t="b">
        <v>0</v>
      </c>
      <c r="J334" s="84" t="b">
        <v>0</v>
      </c>
      <c r="K334" s="84" t="b">
        <v>0</v>
      </c>
      <c r="L334" s="84" t="b">
        <v>0</v>
      </c>
    </row>
    <row r="335" spans="1:12" ht="15">
      <c r="A335" s="84" t="s">
        <v>221</v>
      </c>
      <c r="B335" s="84" t="s">
        <v>233</v>
      </c>
      <c r="C335" s="84">
        <v>2</v>
      </c>
      <c r="D335" s="118">
        <v>0.0012051710386613652</v>
      </c>
      <c r="E335" s="118">
        <v>1.8230936744268769</v>
      </c>
      <c r="F335" s="84" t="s">
        <v>2505</v>
      </c>
      <c r="G335" s="84" t="b">
        <v>0</v>
      </c>
      <c r="H335" s="84" t="b">
        <v>0</v>
      </c>
      <c r="I335" s="84" t="b">
        <v>0</v>
      </c>
      <c r="J335" s="84" t="b">
        <v>0</v>
      </c>
      <c r="K335" s="84" t="b">
        <v>0</v>
      </c>
      <c r="L335" s="84" t="b">
        <v>0</v>
      </c>
    </row>
    <row r="336" spans="1:12" ht="15">
      <c r="A336" s="84" t="s">
        <v>2085</v>
      </c>
      <c r="B336" s="84" t="s">
        <v>1758</v>
      </c>
      <c r="C336" s="84">
        <v>2</v>
      </c>
      <c r="D336" s="118">
        <v>0.0012051710386613652</v>
      </c>
      <c r="E336" s="118">
        <v>0.7993269524691281</v>
      </c>
      <c r="F336" s="84" t="s">
        <v>2505</v>
      </c>
      <c r="G336" s="84" t="b">
        <v>0</v>
      </c>
      <c r="H336" s="84" t="b">
        <v>0</v>
      </c>
      <c r="I336" s="84" t="b">
        <v>0</v>
      </c>
      <c r="J336" s="84" t="b">
        <v>0</v>
      </c>
      <c r="K336" s="84" t="b">
        <v>0</v>
      </c>
      <c r="L336" s="84" t="b">
        <v>0</v>
      </c>
    </row>
    <row r="337" spans="1:12" ht="15">
      <c r="A337" s="84" t="s">
        <v>1759</v>
      </c>
      <c r="B337" s="84" t="s">
        <v>2128</v>
      </c>
      <c r="C337" s="84">
        <v>2</v>
      </c>
      <c r="D337" s="118">
        <v>0.0012051710386613652</v>
      </c>
      <c r="E337" s="118">
        <v>1.267545812393171</v>
      </c>
      <c r="F337" s="84" t="s">
        <v>2505</v>
      </c>
      <c r="G337" s="84" t="b">
        <v>0</v>
      </c>
      <c r="H337" s="84" t="b">
        <v>0</v>
      </c>
      <c r="I337" s="84" t="b">
        <v>0</v>
      </c>
      <c r="J337" s="84" t="b">
        <v>0</v>
      </c>
      <c r="K337" s="84" t="b">
        <v>0</v>
      </c>
      <c r="L337" s="84" t="b">
        <v>0</v>
      </c>
    </row>
    <row r="338" spans="1:12" ht="15">
      <c r="A338" s="84" t="s">
        <v>2046</v>
      </c>
      <c r="B338" s="84" t="s">
        <v>2172</v>
      </c>
      <c r="C338" s="84">
        <v>2</v>
      </c>
      <c r="D338" s="118">
        <v>0.0012051710386613652</v>
      </c>
      <c r="E338" s="118">
        <v>2.2490624066991582</v>
      </c>
      <c r="F338" s="84" t="s">
        <v>2505</v>
      </c>
      <c r="G338" s="84" t="b">
        <v>0</v>
      </c>
      <c r="H338" s="84" t="b">
        <v>0</v>
      </c>
      <c r="I338" s="84" t="b">
        <v>0</v>
      </c>
      <c r="J338" s="84" t="b">
        <v>0</v>
      </c>
      <c r="K338" s="84" t="b">
        <v>0</v>
      </c>
      <c r="L338" s="84" t="b">
        <v>0</v>
      </c>
    </row>
    <row r="339" spans="1:12" ht="15">
      <c r="A339" s="84" t="s">
        <v>2172</v>
      </c>
      <c r="B339" s="84" t="s">
        <v>2190</v>
      </c>
      <c r="C339" s="84">
        <v>2</v>
      </c>
      <c r="D339" s="118">
        <v>0.0012051710386613652</v>
      </c>
      <c r="E339" s="118">
        <v>2.7261836614188204</v>
      </c>
      <c r="F339" s="84" t="s">
        <v>2505</v>
      </c>
      <c r="G339" s="84" t="b">
        <v>0</v>
      </c>
      <c r="H339" s="84" t="b">
        <v>0</v>
      </c>
      <c r="I339" s="84" t="b">
        <v>0</v>
      </c>
      <c r="J339" s="84" t="b">
        <v>0</v>
      </c>
      <c r="K339" s="84" t="b">
        <v>0</v>
      </c>
      <c r="L339" s="84" t="b">
        <v>0</v>
      </c>
    </row>
    <row r="340" spans="1:12" ht="15">
      <c r="A340" s="84" t="s">
        <v>2190</v>
      </c>
      <c r="B340" s="84" t="s">
        <v>2416</v>
      </c>
      <c r="C340" s="84">
        <v>2</v>
      </c>
      <c r="D340" s="118">
        <v>0.0012051710386613652</v>
      </c>
      <c r="E340" s="118">
        <v>2.9022749204745018</v>
      </c>
      <c r="F340" s="84" t="s">
        <v>2505</v>
      </c>
      <c r="G340" s="84" t="b">
        <v>0</v>
      </c>
      <c r="H340" s="84" t="b">
        <v>0</v>
      </c>
      <c r="I340" s="84" t="b">
        <v>0</v>
      </c>
      <c r="J340" s="84" t="b">
        <v>0</v>
      </c>
      <c r="K340" s="84" t="b">
        <v>0</v>
      </c>
      <c r="L340" s="84" t="b">
        <v>0</v>
      </c>
    </row>
    <row r="341" spans="1:12" ht="15">
      <c r="A341" s="84" t="s">
        <v>2416</v>
      </c>
      <c r="B341" s="84" t="s">
        <v>2039</v>
      </c>
      <c r="C341" s="84">
        <v>2</v>
      </c>
      <c r="D341" s="118">
        <v>0.0012051710386613652</v>
      </c>
      <c r="E341" s="118">
        <v>2.5043349118024643</v>
      </c>
      <c r="F341" s="84" t="s">
        <v>2505</v>
      </c>
      <c r="G341" s="84" t="b">
        <v>0</v>
      </c>
      <c r="H341" s="84" t="b">
        <v>0</v>
      </c>
      <c r="I341" s="84" t="b">
        <v>0</v>
      </c>
      <c r="J341" s="84" t="b">
        <v>0</v>
      </c>
      <c r="K341" s="84" t="b">
        <v>0</v>
      </c>
      <c r="L341" s="84" t="b">
        <v>0</v>
      </c>
    </row>
    <row r="342" spans="1:12" ht="15">
      <c r="A342" s="84" t="s">
        <v>2039</v>
      </c>
      <c r="B342" s="84" t="s">
        <v>2037</v>
      </c>
      <c r="C342" s="84">
        <v>2</v>
      </c>
      <c r="D342" s="118">
        <v>0.0012051710386613652</v>
      </c>
      <c r="E342" s="118">
        <v>1.7261836614188204</v>
      </c>
      <c r="F342" s="84" t="s">
        <v>2505</v>
      </c>
      <c r="G342" s="84" t="b">
        <v>0</v>
      </c>
      <c r="H342" s="84" t="b">
        <v>0</v>
      </c>
      <c r="I342" s="84" t="b">
        <v>0</v>
      </c>
      <c r="J342" s="84" t="b">
        <v>0</v>
      </c>
      <c r="K342" s="84" t="b">
        <v>0</v>
      </c>
      <c r="L342" s="84" t="b">
        <v>0</v>
      </c>
    </row>
    <row r="343" spans="1:12" ht="15">
      <c r="A343" s="84" t="s">
        <v>2037</v>
      </c>
      <c r="B343" s="84" t="s">
        <v>2417</v>
      </c>
      <c r="C343" s="84">
        <v>2</v>
      </c>
      <c r="D343" s="118">
        <v>0.0012051710386613652</v>
      </c>
      <c r="E343" s="118">
        <v>2.425153665754839</v>
      </c>
      <c r="F343" s="84" t="s">
        <v>2505</v>
      </c>
      <c r="G343" s="84" t="b">
        <v>0</v>
      </c>
      <c r="H343" s="84" t="b">
        <v>0</v>
      </c>
      <c r="I343" s="84" t="b">
        <v>0</v>
      </c>
      <c r="J343" s="84" t="b">
        <v>0</v>
      </c>
      <c r="K343" s="84" t="b">
        <v>0</v>
      </c>
      <c r="L343" s="84" t="b">
        <v>0</v>
      </c>
    </row>
    <row r="344" spans="1:12" ht="15">
      <c r="A344" s="84" t="s">
        <v>2417</v>
      </c>
      <c r="B344" s="84" t="s">
        <v>2418</v>
      </c>
      <c r="C344" s="84">
        <v>2</v>
      </c>
      <c r="D344" s="118">
        <v>0.0012051710386613652</v>
      </c>
      <c r="E344" s="118">
        <v>3.203304916138483</v>
      </c>
      <c r="F344" s="84" t="s">
        <v>2505</v>
      </c>
      <c r="G344" s="84" t="b">
        <v>0</v>
      </c>
      <c r="H344" s="84" t="b">
        <v>0</v>
      </c>
      <c r="I344" s="84" t="b">
        <v>0</v>
      </c>
      <c r="J344" s="84" t="b">
        <v>0</v>
      </c>
      <c r="K344" s="84" t="b">
        <v>0</v>
      </c>
      <c r="L344" s="84" t="b">
        <v>0</v>
      </c>
    </row>
    <row r="345" spans="1:12" ht="15">
      <c r="A345" s="84" t="s">
        <v>2418</v>
      </c>
      <c r="B345" s="84" t="s">
        <v>2419</v>
      </c>
      <c r="C345" s="84">
        <v>2</v>
      </c>
      <c r="D345" s="118">
        <v>0.0012051710386613652</v>
      </c>
      <c r="E345" s="118">
        <v>3.203304916138483</v>
      </c>
      <c r="F345" s="84" t="s">
        <v>2505</v>
      </c>
      <c r="G345" s="84" t="b">
        <v>0</v>
      </c>
      <c r="H345" s="84" t="b">
        <v>0</v>
      </c>
      <c r="I345" s="84" t="b">
        <v>0</v>
      </c>
      <c r="J345" s="84" t="b">
        <v>0</v>
      </c>
      <c r="K345" s="84" t="b">
        <v>0</v>
      </c>
      <c r="L345" s="84" t="b">
        <v>0</v>
      </c>
    </row>
    <row r="346" spans="1:12" ht="15">
      <c r="A346" s="84" t="s">
        <v>2419</v>
      </c>
      <c r="B346" s="84" t="s">
        <v>2420</v>
      </c>
      <c r="C346" s="84">
        <v>2</v>
      </c>
      <c r="D346" s="118">
        <v>0.0012051710386613652</v>
      </c>
      <c r="E346" s="118">
        <v>3.203304916138483</v>
      </c>
      <c r="F346" s="84" t="s">
        <v>2505</v>
      </c>
      <c r="G346" s="84" t="b">
        <v>0</v>
      </c>
      <c r="H346" s="84" t="b">
        <v>0</v>
      </c>
      <c r="I346" s="84" t="b">
        <v>0</v>
      </c>
      <c r="J346" s="84" t="b">
        <v>0</v>
      </c>
      <c r="K346" s="84" t="b">
        <v>0</v>
      </c>
      <c r="L346" s="84" t="b">
        <v>0</v>
      </c>
    </row>
    <row r="347" spans="1:12" ht="15">
      <c r="A347" s="84" t="s">
        <v>1733</v>
      </c>
      <c r="B347" s="84" t="s">
        <v>1724</v>
      </c>
      <c r="C347" s="84">
        <v>2</v>
      </c>
      <c r="D347" s="118">
        <v>0.0012051710386613652</v>
      </c>
      <c r="E347" s="118">
        <v>3.0272136570828017</v>
      </c>
      <c r="F347" s="84" t="s">
        <v>2505</v>
      </c>
      <c r="G347" s="84" t="b">
        <v>0</v>
      </c>
      <c r="H347" s="84" t="b">
        <v>0</v>
      </c>
      <c r="I347" s="84" t="b">
        <v>0</v>
      </c>
      <c r="J347" s="84" t="b">
        <v>0</v>
      </c>
      <c r="K347" s="84" t="b">
        <v>0</v>
      </c>
      <c r="L347" s="84" t="b">
        <v>0</v>
      </c>
    </row>
    <row r="348" spans="1:12" ht="15">
      <c r="A348" s="84" t="s">
        <v>1724</v>
      </c>
      <c r="B348" s="84" t="s">
        <v>570</v>
      </c>
      <c r="C348" s="84">
        <v>2</v>
      </c>
      <c r="D348" s="118">
        <v>0.0012051710386613652</v>
      </c>
      <c r="E348" s="118">
        <v>2.550092402363139</v>
      </c>
      <c r="F348" s="84" t="s">
        <v>2505</v>
      </c>
      <c r="G348" s="84" t="b">
        <v>0</v>
      </c>
      <c r="H348" s="84" t="b">
        <v>0</v>
      </c>
      <c r="I348" s="84" t="b">
        <v>0</v>
      </c>
      <c r="J348" s="84" t="b">
        <v>0</v>
      </c>
      <c r="K348" s="84" t="b">
        <v>0</v>
      </c>
      <c r="L348" s="84" t="b">
        <v>0</v>
      </c>
    </row>
    <row r="349" spans="1:12" ht="15">
      <c r="A349" s="84" t="s">
        <v>570</v>
      </c>
      <c r="B349" s="84" t="s">
        <v>2191</v>
      </c>
      <c r="C349" s="84">
        <v>2</v>
      </c>
      <c r="D349" s="118">
        <v>0.0012051710386613652</v>
      </c>
      <c r="E349" s="118">
        <v>2.425153665754839</v>
      </c>
      <c r="F349" s="84" t="s">
        <v>2505</v>
      </c>
      <c r="G349" s="84" t="b">
        <v>0</v>
      </c>
      <c r="H349" s="84" t="b">
        <v>0</v>
      </c>
      <c r="I349" s="84" t="b">
        <v>0</v>
      </c>
      <c r="J349" s="84" t="b">
        <v>1</v>
      </c>
      <c r="K349" s="84" t="b">
        <v>0</v>
      </c>
      <c r="L349" s="84" t="b">
        <v>0</v>
      </c>
    </row>
    <row r="350" spans="1:12" ht="15">
      <c r="A350" s="84" t="s">
        <v>2129</v>
      </c>
      <c r="B350" s="84" t="s">
        <v>2070</v>
      </c>
      <c r="C350" s="84">
        <v>2</v>
      </c>
      <c r="D350" s="118">
        <v>0.0012051710386613652</v>
      </c>
      <c r="E350" s="118">
        <v>2.4074248987944076</v>
      </c>
      <c r="F350" s="84" t="s">
        <v>2505</v>
      </c>
      <c r="G350" s="84" t="b">
        <v>0</v>
      </c>
      <c r="H350" s="84" t="b">
        <v>0</v>
      </c>
      <c r="I350" s="84" t="b">
        <v>0</v>
      </c>
      <c r="J350" s="84" t="b">
        <v>0</v>
      </c>
      <c r="K350" s="84" t="b">
        <v>0</v>
      </c>
      <c r="L350" s="84" t="b">
        <v>0</v>
      </c>
    </row>
    <row r="351" spans="1:12" ht="15">
      <c r="A351" s="84" t="s">
        <v>236</v>
      </c>
      <c r="B351" s="84" t="s">
        <v>2088</v>
      </c>
      <c r="C351" s="84">
        <v>2</v>
      </c>
      <c r="D351" s="118">
        <v>0.0012051710386613652</v>
      </c>
      <c r="E351" s="118">
        <v>1.8810856214045637</v>
      </c>
      <c r="F351" s="84" t="s">
        <v>2505</v>
      </c>
      <c r="G351" s="84" t="b">
        <v>0</v>
      </c>
      <c r="H351" s="84" t="b">
        <v>0</v>
      </c>
      <c r="I351" s="84" t="b">
        <v>0</v>
      </c>
      <c r="J351" s="84" t="b">
        <v>0</v>
      </c>
      <c r="K351" s="84" t="b">
        <v>0</v>
      </c>
      <c r="L351" s="84" t="b">
        <v>0</v>
      </c>
    </row>
    <row r="352" spans="1:12" ht="15">
      <c r="A352" s="84" t="s">
        <v>2088</v>
      </c>
      <c r="B352" s="84" t="s">
        <v>2192</v>
      </c>
      <c r="C352" s="84">
        <v>2</v>
      </c>
      <c r="D352" s="118">
        <v>0.0012051710386613652</v>
      </c>
      <c r="E352" s="118">
        <v>2.425153665754839</v>
      </c>
      <c r="F352" s="84" t="s">
        <v>2505</v>
      </c>
      <c r="G352" s="84" t="b">
        <v>0</v>
      </c>
      <c r="H352" s="84" t="b">
        <v>0</v>
      </c>
      <c r="I352" s="84" t="b">
        <v>0</v>
      </c>
      <c r="J352" s="84" t="b">
        <v>0</v>
      </c>
      <c r="K352" s="84" t="b">
        <v>0</v>
      </c>
      <c r="L352" s="84" t="b">
        <v>0</v>
      </c>
    </row>
    <row r="353" spans="1:12" ht="15">
      <c r="A353" s="84" t="s">
        <v>2192</v>
      </c>
      <c r="B353" s="84" t="s">
        <v>2043</v>
      </c>
      <c r="C353" s="84">
        <v>2</v>
      </c>
      <c r="D353" s="118">
        <v>0.0012051710386613652</v>
      </c>
      <c r="E353" s="118">
        <v>2.2490624066991582</v>
      </c>
      <c r="F353" s="84" t="s">
        <v>2505</v>
      </c>
      <c r="G353" s="84" t="b">
        <v>0</v>
      </c>
      <c r="H353" s="84" t="b">
        <v>0</v>
      </c>
      <c r="I353" s="84" t="b">
        <v>0</v>
      </c>
      <c r="J353" s="84" t="b">
        <v>0</v>
      </c>
      <c r="K353" s="84" t="b">
        <v>0</v>
      </c>
      <c r="L353" s="84" t="b">
        <v>0</v>
      </c>
    </row>
    <row r="354" spans="1:12" ht="15">
      <c r="A354" s="84" t="s">
        <v>2043</v>
      </c>
      <c r="B354" s="84" t="s">
        <v>1760</v>
      </c>
      <c r="C354" s="84">
        <v>2</v>
      </c>
      <c r="D354" s="118">
        <v>0.0012051710386613652</v>
      </c>
      <c r="E354" s="118">
        <v>1.1241236700908581</v>
      </c>
      <c r="F354" s="84" t="s">
        <v>2505</v>
      </c>
      <c r="G354" s="84" t="b">
        <v>0</v>
      </c>
      <c r="H354" s="84" t="b">
        <v>0</v>
      </c>
      <c r="I354" s="84" t="b">
        <v>0</v>
      </c>
      <c r="J354" s="84" t="b">
        <v>0</v>
      </c>
      <c r="K354" s="84" t="b">
        <v>0</v>
      </c>
      <c r="L354" s="84" t="b">
        <v>0</v>
      </c>
    </row>
    <row r="355" spans="1:12" ht="15">
      <c r="A355" s="84" t="s">
        <v>2131</v>
      </c>
      <c r="B355" s="84" t="s">
        <v>2150</v>
      </c>
      <c r="C355" s="84">
        <v>2</v>
      </c>
      <c r="D355" s="118">
        <v>0.0012051710386613652</v>
      </c>
      <c r="E355" s="118">
        <v>2.5043349118024643</v>
      </c>
      <c r="F355" s="84" t="s">
        <v>2505</v>
      </c>
      <c r="G355" s="84" t="b">
        <v>0</v>
      </c>
      <c r="H355" s="84" t="b">
        <v>0</v>
      </c>
      <c r="I355" s="84" t="b">
        <v>0</v>
      </c>
      <c r="J355" s="84" t="b">
        <v>0</v>
      </c>
      <c r="K355" s="84" t="b">
        <v>0</v>
      </c>
      <c r="L355" s="84" t="b">
        <v>0</v>
      </c>
    </row>
    <row r="356" spans="1:12" ht="15">
      <c r="A356" s="84" t="s">
        <v>2150</v>
      </c>
      <c r="B356" s="84" t="s">
        <v>1759</v>
      </c>
      <c r="C356" s="84">
        <v>2</v>
      </c>
      <c r="D356" s="118">
        <v>0.0012051710386613652</v>
      </c>
      <c r="E356" s="118">
        <v>1.328243652746783</v>
      </c>
      <c r="F356" s="84" t="s">
        <v>2505</v>
      </c>
      <c r="G356" s="84" t="b">
        <v>0</v>
      </c>
      <c r="H356" s="84" t="b">
        <v>0</v>
      </c>
      <c r="I356" s="84" t="b">
        <v>0</v>
      </c>
      <c r="J356" s="84" t="b">
        <v>0</v>
      </c>
      <c r="K356" s="84" t="b">
        <v>0</v>
      </c>
      <c r="L356" s="84" t="b">
        <v>0</v>
      </c>
    </row>
    <row r="357" spans="1:12" ht="15">
      <c r="A357" s="84" t="s">
        <v>236</v>
      </c>
      <c r="B357" s="84" t="s">
        <v>2035</v>
      </c>
      <c r="C357" s="84">
        <v>2</v>
      </c>
      <c r="D357" s="118">
        <v>0.0012051710386613652</v>
      </c>
      <c r="E357" s="118">
        <v>1.7561468847962638</v>
      </c>
      <c r="F357" s="84" t="s">
        <v>2505</v>
      </c>
      <c r="G357" s="84" t="b">
        <v>0</v>
      </c>
      <c r="H357" s="84" t="b">
        <v>0</v>
      </c>
      <c r="I357" s="84" t="b">
        <v>0</v>
      </c>
      <c r="J357" s="84" t="b">
        <v>0</v>
      </c>
      <c r="K357" s="84" t="b">
        <v>0</v>
      </c>
      <c r="L357" s="84" t="b">
        <v>0</v>
      </c>
    </row>
    <row r="358" spans="1:12" ht="15">
      <c r="A358" s="84" t="s">
        <v>2035</v>
      </c>
      <c r="B358" s="84" t="s">
        <v>1760</v>
      </c>
      <c r="C358" s="84">
        <v>2</v>
      </c>
      <c r="D358" s="118">
        <v>0.0012051710386613652</v>
      </c>
      <c r="E358" s="118">
        <v>1.0101803177840214</v>
      </c>
      <c r="F358" s="84" t="s">
        <v>2505</v>
      </c>
      <c r="G358" s="84" t="b">
        <v>0</v>
      </c>
      <c r="H358" s="84" t="b">
        <v>0</v>
      </c>
      <c r="I358" s="84" t="b">
        <v>0</v>
      </c>
      <c r="J358" s="84" t="b">
        <v>0</v>
      </c>
      <c r="K358" s="84" t="b">
        <v>0</v>
      </c>
      <c r="L358" s="84" t="b">
        <v>0</v>
      </c>
    </row>
    <row r="359" spans="1:12" ht="15">
      <c r="A359" s="84" t="s">
        <v>1760</v>
      </c>
      <c r="B359" s="84" t="s">
        <v>2088</v>
      </c>
      <c r="C359" s="84">
        <v>2</v>
      </c>
      <c r="D359" s="118">
        <v>0.0012051710386613652</v>
      </c>
      <c r="E359" s="118">
        <v>1.3837609805966142</v>
      </c>
      <c r="F359" s="84" t="s">
        <v>2505</v>
      </c>
      <c r="G359" s="84" t="b">
        <v>0</v>
      </c>
      <c r="H359" s="84" t="b">
        <v>0</v>
      </c>
      <c r="I359" s="84" t="b">
        <v>0</v>
      </c>
      <c r="J359" s="84" t="b">
        <v>0</v>
      </c>
      <c r="K359" s="84" t="b">
        <v>0</v>
      </c>
      <c r="L359" s="84" t="b">
        <v>0</v>
      </c>
    </row>
    <row r="360" spans="1:12" ht="15">
      <c r="A360" s="84" t="s">
        <v>2088</v>
      </c>
      <c r="B360" s="84" t="s">
        <v>2425</v>
      </c>
      <c r="C360" s="84">
        <v>2</v>
      </c>
      <c r="D360" s="118">
        <v>0.0012051710386613652</v>
      </c>
      <c r="E360" s="118">
        <v>2.7261836614188204</v>
      </c>
      <c r="F360" s="84" t="s">
        <v>2505</v>
      </c>
      <c r="G360" s="84" t="b">
        <v>0</v>
      </c>
      <c r="H360" s="84" t="b">
        <v>0</v>
      </c>
      <c r="I360" s="84" t="b">
        <v>0</v>
      </c>
      <c r="J360" s="84" t="b">
        <v>0</v>
      </c>
      <c r="K360" s="84" t="b">
        <v>0</v>
      </c>
      <c r="L360" s="84" t="b">
        <v>0</v>
      </c>
    </row>
    <row r="361" spans="1:12" ht="15">
      <c r="A361" s="84" t="s">
        <v>2425</v>
      </c>
      <c r="B361" s="84" t="s">
        <v>2426</v>
      </c>
      <c r="C361" s="84">
        <v>2</v>
      </c>
      <c r="D361" s="118">
        <v>0.0012051710386613652</v>
      </c>
      <c r="E361" s="118">
        <v>3.203304916138483</v>
      </c>
      <c r="F361" s="84" t="s">
        <v>2505</v>
      </c>
      <c r="G361" s="84" t="b">
        <v>0</v>
      </c>
      <c r="H361" s="84" t="b">
        <v>0</v>
      </c>
      <c r="I361" s="84" t="b">
        <v>0</v>
      </c>
      <c r="J361" s="84" t="b">
        <v>0</v>
      </c>
      <c r="K361" s="84" t="b">
        <v>0</v>
      </c>
      <c r="L361" s="84" t="b">
        <v>0</v>
      </c>
    </row>
    <row r="362" spans="1:12" ht="15">
      <c r="A362" s="84" t="s">
        <v>2426</v>
      </c>
      <c r="B362" s="84" t="s">
        <v>2193</v>
      </c>
      <c r="C362" s="84">
        <v>2</v>
      </c>
      <c r="D362" s="118">
        <v>0.0012051710386613652</v>
      </c>
      <c r="E362" s="118">
        <v>2.9022749204745018</v>
      </c>
      <c r="F362" s="84" t="s">
        <v>2505</v>
      </c>
      <c r="G362" s="84" t="b">
        <v>0</v>
      </c>
      <c r="H362" s="84" t="b">
        <v>0</v>
      </c>
      <c r="I362" s="84" t="b">
        <v>0</v>
      </c>
      <c r="J362" s="84" t="b">
        <v>0</v>
      </c>
      <c r="K362" s="84" t="b">
        <v>0</v>
      </c>
      <c r="L362" s="84" t="b">
        <v>0</v>
      </c>
    </row>
    <row r="363" spans="1:12" ht="15">
      <c r="A363" s="84" t="s">
        <v>2193</v>
      </c>
      <c r="B363" s="84" t="s">
        <v>2258</v>
      </c>
      <c r="C363" s="84">
        <v>2</v>
      </c>
      <c r="D363" s="118">
        <v>0.0012051710386613652</v>
      </c>
      <c r="E363" s="118">
        <v>2.7261836614188204</v>
      </c>
      <c r="F363" s="84" t="s">
        <v>2505</v>
      </c>
      <c r="G363" s="84" t="b">
        <v>0</v>
      </c>
      <c r="H363" s="84" t="b">
        <v>0</v>
      </c>
      <c r="I363" s="84" t="b">
        <v>0</v>
      </c>
      <c r="J363" s="84" t="b">
        <v>0</v>
      </c>
      <c r="K363" s="84" t="b">
        <v>0</v>
      </c>
      <c r="L363" s="84" t="b">
        <v>0</v>
      </c>
    </row>
    <row r="364" spans="1:12" ht="15">
      <c r="A364" s="84" t="s">
        <v>2258</v>
      </c>
      <c r="B364" s="84" t="s">
        <v>2256</v>
      </c>
      <c r="C364" s="84">
        <v>2</v>
      </c>
      <c r="D364" s="118">
        <v>0.0012051710386613652</v>
      </c>
      <c r="E364" s="118">
        <v>2.8511223980271203</v>
      </c>
      <c r="F364" s="84" t="s">
        <v>2505</v>
      </c>
      <c r="G364" s="84" t="b">
        <v>0</v>
      </c>
      <c r="H364" s="84" t="b">
        <v>0</v>
      </c>
      <c r="I364" s="84" t="b">
        <v>0</v>
      </c>
      <c r="J364" s="84" t="b">
        <v>0</v>
      </c>
      <c r="K364" s="84" t="b">
        <v>0</v>
      </c>
      <c r="L364" s="84" t="b">
        <v>0</v>
      </c>
    </row>
    <row r="365" spans="1:12" ht="15">
      <c r="A365" s="84" t="s">
        <v>2256</v>
      </c>
      <c r="B365" s="84" t="s">
        <v>2427</v>
      </c>
      <c r="C365" s="84">
        <v>2</v>
      </c>
      <c r="D365" s="118">
        <v>0.0012051710386613652</v>
      </c>
      <c r="E365" s="118">
        <v>3.0272136570828017</v>
      </c>
      <c r="F365" s="84" t="s">
        <v>2505</v>
      </c>
      <c r="G365" s="84" t="b">
        <v>0</v>
      </c>
      <c r="H365" s="84" t="b">
        <v>0</v>
      </c>
      <c r="I365" s="84" t="b">
        <v>0</v>
      </c>
      <c r="J365" s="84" t="b">
        <v>0</v>
      </c>
      <c r="K365" s="84" t="b">
        <v>0</v>
      </c>
      <c r="L365" s="84" t="b">
        <v>0</v>
      </c>
    </row>
    <row r="366" spans="1:12" ht="15">
      <c r="A366" s="84" t="s">
        <v>2427</v>
      </c>
      <c r="B366" s="84" t="s">
        <v>2051</v>
      </c>
      <c r="C366" s="84">
        <v>2</v>
      </c>
      <c r="D366" s="118">
        <v>0.0012051710386613652</v>
      </c>
      <c r="E366" s="118">
        <v>2.6012449248105205</v>
      </c>
      <c r="F366" s="84" t="s">
        <v>2505</v>
      </c>
      <c r="G366" s="84" t="b">
        <v>0</v>
      </c>
      <c r="H366" s="84" t="b">
        <v>0</v>
      </c>
      <c r="I366" s="84" t="b">
        <v>0</v>
      </c>
      <c r="J366" s="84" t="b">
        <v>0</v>
      </c>
      <c r="K366" s="84" t="b">
        <v>0</v>
      </c>
      <c r="L366" s="84" t="b">
        <v>0</v>
      </c>
    </row>
    <row r="367" spans="1:12" ht="15">
      <c r="A367" s="84" t="s">
        <v>2087</v>
      </c>
      <c r="B367" s="84" t="s">
        <v>2032</v>
      </c>
      <c r="C367" s="84">
        <v>2</v>
      </c>
      <c r="D367" s="118">
        <v>0.0012051710386613652</v>
      </c>
      <c r="E367" s="118">
        <v>1.7719411519794956</v>
      </c>
      <c r="F367" s="84" t="s">
        <v>2505</v>
      </c>
      <c r="G367" s="84" t="b">
        <v>0</v>
      </c>
      <c r="H367" s="84" t="b">
        <v>0</v>
      </c>
      <c r="I367" s="84" t="b">
        <v>0</v>
      </c>
      <c r="J367" s="84" t="b">
        <v>0</v>
      </c>
      <c r="K367" s="84" t="b">
        <v>0</v>
      </c>
      <c r="L367" s="84" t="b">
        <v>0</v>
      </c>
    </row>
    <row r="368" spans="1:12" ht="15">
      <c r="A368" s="84" t="s">
        <v>2032</v>
      </c>
      <c r="B368" s="84" t="s">
        <v>1758</v>
      </c>
      <c r="C368" s="84">
        <v>2</v>
      </c>
      <c r="D368" s="118">
        <v>0.0012051710386613652</v>
      </c>
      <c r="E368" s="118">
        <v>0.373358220196847</v>
      </c>
      <c r="F368" s="84" t="s">
        <v>2505</v>
      </c>
      <c r="G368" s="84" t="b">
        <v>0</v>
      </c>
      <c r="H368" s="84" t="b">
        <v>0</v>
      </c>
      <c r="I368" s="84" t="b">
        <v>0</v>
      </c>
      <c r="J368" s="84" t="b">
        <v>0</v>
      </c>
      <c r="K368" s="84" t="b">
        <v>0</v>
      </c>
      <c r="L368" s="84" t="b">
        <v>0</v>
      </c>
    </row>
    <row r="369" spans="1:12" ht="15">
      <c r="A369" s="84" t="s">
        <v>2093</v>
      </c>
      <c r="B369" s="84" t="s">
        <v>2124</v>
      </c>
      <c r="C369" s="84">
        <v>2</v>
      </c>
      <c r="D369" s="118">
        <v>0.0012051710386613652</v>
      </c>
      <c r="E369" s="118">
        <v>2.4074248987944076</v>
      </c>
      <c r="F369" s="84" t="s">
        <v>2505</v>
      </c>
      <c r="G369" s="84" t="b">
        <v>0</v>
      </c>
      <c r="H369" s="84" t="b">
        <v>0</v>
      </c>
      <c r="I369" s="84" t="b">
        <v>0</v>
      </c>
      <c r="J369" s="84" t="b">
        <v>0</v>
      </c>
      <c r="K369" s="84" t="b">
        <v>0</v>
      </c>
      <c r="L369" s="84" t="b">
        <v>0</v>
      </c>
    </row>
    <row r="370" spans="1:12" ht="15">
      <c r="A370" s="84" t="s">
        <v>2124</v>
      </c>
      <c r="B370" s="84" t="s">
        <v>2032</v>
      </c>
      <c r="C370" s="84">
        <v>2</v>
      </c>
      <c r="D370" s="118">
        <v>0.0012051710386613652</v>
      </c>
      <c r="E370" s="118">
        <v>1.948032411035177</v>
      </c>
      <c r="F370" s="84" t="s">
        <v>2505</v>
      </c>
      <c r="G370" s="84" t="b">
        <v>0</v>
      </c>
      <c r="H370" s="84" t="b">
        <v>0</v>
      </c>
      <c r="I370" s="84" t="b">
        <v>0</v>
      </c>
      <c r="J370" s="84" t="b">
        <v>0</v>
      </c>
      <c r="K370" s="84" t="b">
        <v>0</v>
      </c>
      <c r="L370" s="84" t="b">
        <v>0</v>
      </c>
    </row>
    <row r="371" spans="1:12" ht="15">
      <c r="A371" s="84" t="s">
        <v>1758</v>
      </c>
      <c r="B371" s="84" t="s">
        <v>2045</v>
      </c>
      <c r="C371" s="84">
        <v>2</v>
      </c>
      <c r="D371" s="118">
        <v>0.0012051710386613652</v>
      </c>
      <c r="E371" s="118">
        <v>0.9792901047656188</v>
      </c>
      <c r="F371" s="84" t="s">
        <v>2505</v>
      </c>
      <c r="G371" s="84" t="b">
        <v>0</v>
      </c>
      <c r="H371" s="84" t="b">
        <v>0</v>
      </c>
      <c r="I371" s="84" t="b">
        <v>0</v>
      </c>
      <c r="J371" s="84" t="b">
        <v>0</v>
      </c>
      <c r="K371" s="84" t="b">
        <v>0</v>
      </c>
      <c r="L371" s="84" t="b">
        <v>0</v>
      </c>
    </row>
    <row r="372" spans="1:12" ht="15">
      <c r="A372" s="84" t="s">
        <v>2182</v>
      </c>
      <c r="B372" s="84" t="s">
        <v>2049</v>
      </c>
      <c r="C372" s="84">
        <v>2</v>
      </c>
      <c r="D372" s="118">
        <v>0.0012051710386613652</v>
      </c>
      <c r="E372" s="118">
        <v>2.358206876124226</v>
      </c>
      <c r="F372" s="84" t="s">
        <v>2505</v>
      </c>
      <c r="G372" s="84" t="b">
        <v>0</v>
      </c>
      <c r="H372" s="84" t="b">
        <v>0</v>
      </c>
      <c r="I372" s="84" t="b">
        <v>0</v>
      </c>
      <c r="J372" s="84" t="b">
        <v>0</v>
      </c>
      <c r="K372" s="84" t="b">
        <v>0</v>
      </c>
      <c r="L372" s="84" t="b">
        <v>0</v>
      </c>
    </row>
    <row r="373" spans="1:12" ht="15">
      <c r="A373" s="84" t="s">
        <v>2129</v>
      </c>
      <c r="B373" s="84" t="s">
        <v>1759</v>
      </c>
      <c r="C373" s="84">
        <v>2</v>
      </c>
      <c r="D373" s="118">
        <v>0.0012051710386613652</v>
      </c>
      <c r="E373" s="118">
        <v>1.2313336397387264</v>
      </c>
      <c r="F373" s="84" t="s">
        <v>2505</v>
      </c>
      <c r="G373" s="84" t="b">
        <v>0</v>
      </c>
      <c r="H373" s="84" t="b">
        <v>0</v>
      </c>
      <c r="I373" s="84" t="b">
        <v>0</v>
      </c>
      <c r="J373" s="84" t="b">
        <v>0</v>
      </c>
      <c r="K373" s="84" t="b">
        <v>0</v>
      </c>
      <c r="L373" s="84" t="b">
        <v>0</v>
      </c>
    </row>
    <row r="374" spans="1:12" ht="15">
      <c r="A374" s="84" t="s">
        <v>1758</v>
      </c>
      <c r="B374" s="84" t="s">
        <v>1759</v>
      </c>
      <c r="C374" s="84">
        <v>2</v>
      </c>
      <c r="D374" s="118">
        <v>0.0012051710386613652</v>
      </c>
      <c r="E374" s="118">
        <v>0.10422884137391877</v>
      </c>
      <c r="F374" s="84" t="s">
        <v>2505</v>
      </c>
      <c r="G374" s="84" t="b">
        <v>0</v>
      </c>
      <c r="H374" s="84" t="b">
        <v>0</v>
      </c>
      <c r="I374" s="84" t="b">
        <v>0</v>
      </c>
      <c r="J374" s="84" t="b">
        <v>0</v>
      </c>
      <c r="K374" s="84" t="b">
        <v>0</v>
      </c>
      <c r="L374" s="84" t="b">
        <v>0</v>
      </c>
    </row>
    <row r="375" spans="1:12" ht="15">
      <c r="A375" s="84" t="s">
        <v>2183</v>
      </c>
      <c r="B375" s="84" t="s">
        <v>2236</v>
      </c>
      <c r="C375" s="84">
        <v>2</v>
      </c>
      <c r="D375" s="118">
        <v>0.0012051710386613652</v>
      </c>
      <c r="E375" s="118">
        <v>2.7261836614188204</v>
      </c>
      <c r="F375" s="84" t="s">
        <v>2505</v>
      </c>
      <c r="G375" s="84" t="b">
        <v>0</v>
      </c>
      <c r="H375" s="84" t="b">
        <v>0</v>
      </c>
      <c r="I375" s="84" t="b">
        <v>0</v>
      </c>
      <c r="J375" s="84" t="b">
        <v>0</v>
      </c>
      <c r="K375" s="84" t="b">
        <v>0</v>
      </c>
      <c r="L375" s="84" t="b">
        <v>0</v>
      </c>
    </row>
    <row r="376" spans="1:12" ht="15">
      <c r="A376" s="84" t="s">
        <v>2062</v>
      </c>
      <c r="B376" s="84" t="s">
        <v>2222</v>
      </c>
      <c r="C376" s="84">
        <v>2</v>
      </c>
      <c r="D376" s="118">
        <v>0.0012051710386613652</v>
      </c>
      <c r="E376" s="118">
        <v>2.483145612732526</v>
      </c>
      <c r="F376" s="84" t="s">
        <v>2505</v>
      </c>
      <c r="G376" s="84" t="b">
        <v>0</v>
      </c>
      <c r="H376" s="84" t="b">
        <v>0</v>
      </c>
      <c r="I376" s="84" t="b">
        <v>0</v>
      </c>
      <c r="J376" s="84" t="b">
        <v>0</v>
      </c>
      <c r="K376" s="84" t="b">
        <v>0</v>
      </c>
      <c r="L376" s="84" t="b">
        <v>0</v>
      </c>
    </row>
    <row r="377" spans="1:12" ht="15">
      <c r="A377" s="84" t="s">
        <v>2222</v>
      </c>
      <c r="B377" s="84" t="s">
        <v>2073</v>
      </c>
      <c r="C377" s="84">
        <v>2</v>
      </c>
      <c r="D377" s="118">
        <v>0.0012051710386613652</v>
      </c>
      <c r="E377" s="118">
        <v>2.550092402363139</v>
      </c>
      <c r="F377" s="84" t="s">
        <v>2505</v>
      </c>
      <c r="G377" s="84" t="b">
        <v>0</v>
      </c>
      <c r="H377" s="84" t="b">
        <v>0</v>
      </c>
      <c r="I377" s="84" t="b">
        <v>0</v>
      </c>
      <c r="J377" s="84" t="b">
        <v>0</v>
      </c>
      <c r="K377" s="84" t="b">
        <v>0</v>
      </c>
      <c r="L377" s="84" t="b">
        <v>0</v>
      </c>
    </row>
    <row r="378" spans="1:12" ht="15">
      <c r="A378" s="84" t="s">
        <v>2073</v>
      </c>
      <c r="B378" s="84" t="s">
        <v>2137</v>
      </c>
      <c r="C378" s="84">
        <v>2</v>
      </c>
      <c r="D378" s="118">
        <v>0.0012051710386613652</v>
      </c>
      <c r="E378" s="118">
        <v>2.425153665754839</v>
      </c>
      <c r="F378" s="84" t="s">
        <v>2505</v>
      </c>
      <c r="G378" s="84" t="b">
        <v>0</v>
      </c>
      <c r="H378" s="84" t="b">
        <v>0</v>
      </c>
      <c r="I378" s="84" t="b">
        <v>0</v>
      </c>
      <c r="J378" s="84" t="b">
        <v>0</v>
      </c>
      <c r="K378" s="84" t="b">
        <v>0</v>
      </c>
      <c r="L378" s="84" t="b">
        <v>0</v>
      </c>
    </row>
    <row r="379" spans="1:12" ht="15">
      <c r="A379" s="84" t="s">
        <v>2137</v>
      </c>
      <c r="B379" s="84" t="s">
        <v>2440</v>
      </c>
      <c r="C379" s="84">
        <v>2</v>
      </c>
      <c r="D379" s="118">
        <v>0.0012051710386613652</v>
      </c>
      <c r="E379" s="118">
        <v>2.9022749204745018</v>
      </c>
      <c r="F379" s="84" t="s">
        <v>2505</v>
      </c>
      <c r="G379" s="84" t="b">
        <v>0</v>
      </c>
      <c r="H379" s="84" t="b">
        <v>0</v>
      </c>
      <c r="I379" s="84" t="b">
        <v>0</v>
      </c>
      <c r="J379" s="84" t="b">
        <v>0</v>
      </c>
      <c r="K379" s="84" t="b">
        <v>0</v>
      </c>
      <c r="L379" s="84" t="b">
        <v>0</v>
      </c>
    </row>
    <row r="380" spans="1:12" ht="15">
      <c r="A380" s="84" t="s">
        <v>2440</v>
      </c>
      <c r="B380" s="84" t="s">
        <v>2441</v>
      </c>
      <c r="C380" s="84">
        <v>2</v>
      </c>
      <c r="D380" s="118">
        <v>0.0012051710386613652</v>
      </c>
      <c r="E380" s="118">
        <v>3.203304916138483</v>
      </c>
      <c r="F380" s="84" t="s">
        <v>2505</v>
      </c>
      <c r="G380" s="84" t="b">
        <v>0</v>
      </c>
      <c r="H380" s="84" t="b">
        <v>0</v>
      </c>
      <c r="I380" s="84" t="b">
        <v>0</v>
      </c>
      <c r="J380" s="84" t="b">
        <v>0</v>
      </c>
      <c r="K380" s="84" t="b">
        <v>0</v>
      </c>
      <c r="L380" s="84" t="b">
        <v>0</v>
      </c>
    </row>
    <row r="381" spans="1:12" ht="15">
      <c r="A381" s="84" t="s">
        <v>2441</v>
      </c>
      <c r="B381" s="84" t="s">
        <v>1761</v>
      </c>
      <c r="C381" s="84">
        <v>2</v>
      </c>
      <c r="D381" s="118">
        <v>0.0012051710386613652</v>
      </c>
      <c r="E381" s="118">
        <v>1.913270304775965</v>
      </c>
      <c r="F381" s="84" t="s">
        <v>2505</v>
      </c>
      <c r="G381" s="84" t="b">
        <v>0</v>
      </c>
      <c r="H381" s="84" t="b">
        <v>0</v>
      </c>
      <c r="I381" s="84" t="b">
        <v>0</v>
      </c>
      <c r="J381" s="84" t="b">
        <v>0</v>
      </c>
      <c r="K381" s="84" t="b">
        <v>0</v>
      </c>
      <c r="L381" s="84" t="b">
        <v>0</v>
      </c>
    </row>
    <row r="382" spans="1:12" ht="15">
      <c r="A382" s="84" t="s">
        <v>1761</v>
      </c>
      <c r="B382" s="84" t="s">
        <v>2197</v>
      </c>
      <c r="C382" s="84">
        <v>2</v>
      </c>
      <c r="D382" s="118">
        <v>0.0012051710386613652</v>
      </c>
      <c r="E382" s="118">
        <v>1.6122403091119837</v>
      </c>
      <c r="F382" s="84" t="s">
        <v>2505</v>
      </c>
      <c r="G382" s="84" t="b">
        <v>0</v>
      </c>
      <c r="H382" s="84" t="b">
        <v>0</v>
      </c>
      <c r="I382" s="84" t="b">
        <v>0</v>
      </c>
      <c r="J382" s="84" t="b">
        <v>0</v>
      </c>
      <c r="K382" s="84" t="b">
        <v>0</v>
      </c>
      <c r="L382" s="84" t="b">
        <v>0</v>
      </c>
    </row>
    <row r="383" spans="1:12" ht="15">
      <c r="A383" s="84" t="s">
        <v>2197</v>
      </c>
      <c r="B383" s="84" t="s">
        <v>1783</v>
      </c>
      <c r="C383" s="84">
        <v>2</v>
      </c>
      <c r="D383" s="118">
        <v>0.0012051710386613652</v>
      </c>
      <c r="E383" s="118">
        <v>1.9022749204745018</v>
      </c>
      <c r="F383" s="84" t="s">
        <v>2505</v>
      </c>
      <c r="G383" s="84" t="b">
        <v>0</v>
      </c>
      <c r="H383" s="84" t="b">
        <v>0</v>
      </c>
      <c r="I383" s="84" t="b">
        <v>0</v>
      </c>
      <c r="J383" s="84" t="b">
        <v>0</v>
      </c>
      <c r="K383" s="84" t="b">
        <v>0</v>
      </c>
      <c r="L383" s="84" t="b">
        <v>0</v>
      </c>
    </row>
    <row r="384" spans="1:12" ht="15">
      <c r="A384" s="84" t="s">
        <v>1783</v>
      </c>
      <c r="B384" s="84" t="s">
        <v>2442</v>
      </c>
      <c r="C384" s="84">
        <v>2</v>
      </c>
      <c r="D384" s="118">
        <v>0.0012051710386613652</v>
      </c>
      <c r="E384" s="118">
        <v>2.2490624066991582</v>
      </c>
      <c r="F384" s="84" t="s">
        <v>2505</v>
      </c>
      <c r="G384" s="84" t="b">
        <v>0</v>
      </c>
      <c r="H384" s="84" t="b">
        <v>0</v>
      </c>
      <c r="I384" s="84" t="b">
        <v>0</v>
      </c>
      <c r="J384" s="84" t="b">
        <v>0</v>
      </c>
      <c r="K384" s="84" t="b">
        <v>0</v>
      </c>
      <c r="L384" s="84" t="b">
        <v>0</v>
      </c>
    </row>
    <row r="385" spans="1:12" ht="15">
      <c r="A385" s="84" t="s">
        <v>2442</v>
      </c>
      <c r="B385" s="84" t="s">
        <v>2123</v>
      </c>
      <c r="C385" s="84">
        <v>2</v>
      </c>
      <c r="D385" s="118">
        <v>0.0012051710386613652</v>
      </c>
      <c r="E385" s="118">
        <v>2.8053649074664455</v>
      </c>
      <c r="F385" s="84" t="s">
        <v>2505</v>
      </c>
      <c r="G385" s="84" t="b">
        <v>0</v>
      </c>
      <c r="H385" s="84" t="b">
        <v>0</v>
      </c>
      <c r="I385" s="84" t="b">
        <v>0</v>
      </c>
      <c r="J385" s="84" t="b">
        <v>0</v>
      </c>
      <c r="K385" s="84" t="b">
        <v>0</v>
      </c>
      <c r="L385" s="84" t="b">
        <v>0</v>
      </c>
    </row>
    <row r="386" spans="1:12" ht="15">
      <c r="A386" s="84" t="s">
        <v>2123</v>
      </c>
      <c r="B386" s="84" t="s">
        <v>2443</v>
      </c>
      <c r="C386" s="84">
        <v>2</v>
      </c>
      <c r="D386" s="118">
        <v>0.0012051710386613652</v>
      </c>
      <c r="E386" s="118">
        <v>2.8053649074664455</v>
      </c>
      <c r="F386" s="84" t="s">
        <v>2505</v>
      </c>
      <c r="G386" s="84" t="b">
        <v>0</v>
      </c>
      <c r="H386" s="84" t="b">
        <v>0</v>
      </c>
      <c r="I386" s="84" t="b">
        <v>0</v>
      </c>
      <c r="J386" s="84" t="b">
        <v>0</v>
      </c>
      <c r="K386" s="84" t="b">
        <v>0</v>
      </c>
      <c r="L386" s="84" t="b">
        <v>0</v>
      </c>
    </row>
    <row r="387" spans="1:12" ht="15">
      <c r="A387" s="84" t="s">
        <v>2443</v>
      </c>
      <c r="B387" s="84" t="s">
        <v>2444</v>
      </c>
      <c r="C387" s="84">
        <v>2</v>
      </c>
      <c r="D387" s="118">
        <v>0.0012051710386613652</v>
      </c>
      <c r="E387" s="118">
        <v>3.203304916138483</v>
      </c>
      <c r="F387" s="84" t="s">
        <v>2505</v>
      </c>
      <c r="G387" s="84" t="b">
        <v>0</v>
      </c>
      <c r="H387" s="84" t="b">
        <v>0</v>
      </c>
      <c r="I387" s="84" t="b">
        <v>0</v>
      </c>
      <c r="J387" s="84" t="b">
        <v>0</v>
      </c>
      <c r="K387" s="84" t="b">
        <v>0</v>
      </c>
      <c r="L387" s="84" t="b">
        <v>0</v>
      </c>
    </row>
    <row r="388" spans="1:12" ht="15">
      <c r="A388" s="84" t="s">
        <v>2445</v>
      </c>
      <c r="B388" s="84" t="s">
        <v>2094</v>
      </c>
      <c r="C388" s="84">
        <v>2</v>
      </c>
      <c r="D388" s="118">
        <v>0.0012051710386613652</v>
      </c>
      <c r="E388" s="118">
        <v>2.8053649074664455</v>
      </c>
      <c r="F388" s="84" t="s">
        <v>2505</v>
      </c>
      <c r="G388" s="84" t="b">
        <v>0</v>
      </c>
      <c r="H388" s="84" t="b">
        <v>0</v>
      </c>
      <c r="I388" s="84" t="b">
        <v>0</v>
      </c>
      <c r="J388" s="84" t="b">
        <v>0</v>
      </c>
      <c r="K388" s="84" t="b">
        <v>0</v>
      </c>
      <c r="L388" s="84" t="b">
        <v>0</v>
      </c>
    </row>
    <row r="389" spans="1:12" ht="15">
      <c r="A389" s="84" t="s">
        <v>266</v>
      </c>
      <c r="B389" s="84" t="s">
        <v>265</v>
      </c>
      <c r="C389" s="84">
        <v>2</v>
      </c>
      <c r="D389" s="118">
        <v>0.0012051710386613652</v>
      </c>
      <c r="E389" s="118">
        <v>3.0272136570828017</v>
      </c>
      <c r="F389" s="84" t="s">
        <v>2505</v>
      </c>
      <c r="G389" s="84" t="b">
        <v>0</v>
      </c>
      <c r="H389" s="84" t="b">
        <v>0</v>
      </c>
      <c r="I389" s="84" t="b">
        <v>0</v>
      </c>
      <c r="J389" s="84" t="b">
        <v>0</v>
      </c>
      <c r="K389" s="84" t="b">
        <v>0</v>
      </c>
      <c r="L389" s="84" t="b">
        <v>0</v>
      </c>
    </row>
    <row r="390" spans="1:12" ht="15">
      <c r="A390" s="84" t="s">
        <v>1763</v>
      </c>
      <c r="B390" s="84" t="s">
        <v>1759</v>
      </c>
      <c r="C390" s="84">
        <v>2</v>
      </c>
      <c r="D390" s="118">
        <v>0.0012051710386613652</v>
      </c>
      <c r="E390" s="118">
        <v>0.498939879915758</v>
      </c>
      <c r="F390" s="84" t="s">
        <v>2505</v>
      </c>
      <c r="G390" s="84" t="b">
        <v>0</v>
      </c>
      <c r="H390" s="84" t="b">
        <v>0</v>
      </c>
      <c r="I390" s="84" t="b">
        <v>0</v>
      </c>
      <c r="J390" s="84" t="b">
        <v>0</v>
      </c>
      <c r="K390" s="84" t="b">
        <v>0</v>
      </c>
      <c r="L390" s="84" t="b">
        <v>0</v>
      </c>
    </row>
    <row r="391" spans="1:12" ht="15">
      <c r="A391" s="84" t="s">
        <v>1759</v>
      </c>
      <c r="B391" s="84" t="s">
        <v>1787</v>
      </c>
      <c r="C391" s="84">
        <v>2</v>
      </c>
      <c r="D391" s="118">
        <v>0.0012051710386613652</v>
      </c>
      <c r="E391" s="118">
        <v>0.8525724644223532</v>
      </c>
      <c r="F391" s="84" t="s">
        <v>2505</v>
      </c>
      <c r="G391" s="84" t="b">
        <v>0</v>
      </c>
      <c r="H391" s="84" t="b">
        <v>0</v>
      </c>
      <c r="I391" s="84" t="b">
        <v>0</v>
      </c>
      <c r="J391" s="84" t="b">
        <v>0</v>
      </c>
      <c r="K391" s="84" t="b">
        <v>0</v>
      </c>
      <c r="L391" s="84" t="b">
        <v>0</v>
      </c>
    </row>
    <row r="392" spans="1:12" ht="15">
      <c r="A392" s="84" t="s">
        <v>235</v>
      </c>
      <c r="B392" s="84" t="s">
        <v>2266</v>
      </c>
      <c r="C392" s="84">
        <v>2</v>
      </c>
      <c r="D392" s="118">
        <v>0.0012051710386613652</v>
      </c>
      <c r="E392" s="118">
        <v>2.3002149291465392</v>
      </c>
      <c r="F392" s="84" t="s">
        <v>2505</v>
      </c>
      <c r="G392" s="84" t="b">
        <v>0</v>
      </c>
      <c r="H392" s="84" t="b">
        <v>0</v>
      </c>
      <c r="I392" s="84" t="b">
        <v>0</v>
      </c>
      <c r="J392" s="84" t="b">
        <v>0</v>
      </c>
      <c r="K392" s="84" t="b">
        <v>0</v>
      </c>
      <c r="L392" s="84" t="b">
        <v>0</v>
      </c>
    </row>
    <row r="393" spans="1:12" ht="15">
      <c r="A393" s="84" t="s">
        <v>2271</v>
      </c>
      <c r="B393" s="84" t="s">
        <v>2447</v>
      </c>
      <c r="C393" s="84">
        <v>2</v>
      </c>
      <c r="D393" s="118">
        <v>0.0012051710386613652</v>
      </c>
      <c r="E393" s="118">
        <v>3.0272136570828017</v>
      </c>
      <c r="F393" s="84" t="s">
        <v>2505</v>
      </c>
      <c r="G393" s="84" t="b">
        <v>0</v>
      </c>
      <c r="H393" s="84" t="b">
        <v>0</v>
      </c>
      <c r="I393" s="84" t="b">
        <v>0</v>
      </c>
      <c r="J393" s="84" t="b">
        <v>0</v>
      </c>
      <c r="K393" s="84" t="b">
        <v>0</v>
      </c>
      <c r="L393" s="84" t="b">
        <v>0</v>
      </c>
    </row>
    <row r="394" spans="1:12" ht="15">
      <c r="A394" s="84" t="s">
        <v>2243</v>
      </c>
      <c r="B394" s="84" t="s">
        <v>2448</v>
      </c>
      <c r="C394" s="84">
        <v>2</v>
      </c>
      <c r="D394" s="118">
        <v>0.0012051710386613652</v>
      </c>
      <c r="E394" s="118">
        <v>3.0272136570828017</v>
      </c>
      <c r="F394" s="84" t="s">
        <v>2505</v>
      </c>
      <c r="G394" s="84" t="b">
        <v>0</v>
      </c>
      <c r="H394" s="84" t="b">
        <v>0</v>
      </c>
      <c r="I394" s="84" t="b">
        <v>0</v>
      </c>
      <c r="J394" s="84" t="b">
        <v>0</v>
      </c>
      <c r="K394" s="84" t="b">
        <v>1</v>
      </c>
      <c r="L394" s="84" t="b">
        <v>0</v>
      </c>
    </row>
    <row r="395" spans="1:12" ht="15">
      <c r="A395" s="84" t="s">
        <v>2448</v>
      </c>
      <c r="B395" s="84" t="s">
        <v>1760</v>
      </c>
      <c r="C395" s="84">
        <v>2</v>
      </c>
      <c r="D395" s="118">
        <v>0.0012051710386613652</v>
      </c>
      <c r="E395" s="118">
        <v>1.8230936744268769</v>
      </c>
      <c r="F395" s="84" t="s">
        <v>2505</v>
      </c>
      <c r="G395" s="84" t="b">
        <v>0</v>
      </c>
      <c r="H395" s="84" t="b">
        <v>1</v>
      </c>
      <c r="I395" s="84" t="b">
        <v>0</v>
      </c>
      <c r="J395" s="84" t="b">
        <v>0</v>
      </c>
      <c r="K395" s="84" t="b">
        <v>0</v>
      </c>
      <c r="L395" s="84" t="b">
        <v>0</v>
      </c>
    </row>
    <row r="396" spans="1:12" ht="15">
      <c r="A396" s="84" t="s">
        <v>2131</v>
      </c>
      <c r="B396" s="84" t="s">
        <v>2181</v>
      </c>
      <c r="C396" s="84">
        <v>2</v>
      </c>
      <c r="D396" s="118">
        <v>0.0012051710386613652</v>
      </c>
      <c r="E396" s="118">
        <v>2.5043349118024643</v>
      </c>
      <c r="F396" s="84" t="s">
        <v>2505</v>
      </c>
      <c r="G396" s="84" t="b">
        <v>0</v>
      </c>
      <c r="H396" s="84" t="b">
        <v>0</v>
      </c>
      <c r="I396" s="84" t="b">
        <v>0</v>
      </c>
      <c r="J396" s="84" t="b">
        <v>0</v>
      </c>
      <c r="K396" s="84" t="b">
        <v>0</v>
      </c>
      <c r="L396" s="84" t="b">
        <v>0</v>
      </c>
    </row>
    <row r="397" spans="1:12" ht="15">
      <c r="A397" s="84" t="s">
        <v>2181</v>
      </c>
      <c r="B397" s="84" t="s">
        <v>2264</v>
      </c>
      <c r="C397" s="84">
        <v>2</v>
      </c>
      <c r="D397" s="118">
        <v>0.0012051710386613652</v>
      </c>
      <c r="E397" s="118">
        <v>2.7261836614188204</v>
      </c>
      <c r="F397" s="84" t="s">
        <v>2505</v>
      </c>
      <c r="G397" s="84" t="b">
        <v>0</v>
      </c>
      <c r="H397" s="84" t="b">
        <v>0</v>
      </c>
      <c r="I397" s="84" t="b">
        <v>0</v>
      </c>
      <c r="J397" s="84" t="b">
        <v>0</v>
      </c>
      <c r="K397" s="84" t="b">
        <v>0</v>
      </c>
      <c r="L397" s="84" t="b">
        <v>0</v>
      </c>
    </row>
    <row r="398" spans="1:12" ht="15">
      <c r="A398" s="84" t="s">
        <v>2264</v>
      </c>
      <c r="B398" s="84" t="s">
        <v>2449</v>
      </c>
      <c r="C398" s="84">
        <v>2</v>
      </c>
      <c r="D398" s="118">
        <v>0.0012051710386613652</v>
      </c>
      <c r="E398" s="118">
        <v>3.0272136570828017</v>
      </c>
      <c r="F398" s="84" t="s">
        <v>2505</v>
      </c>
      <c r="G398" s="84" t="b">
        <v>0</v>
      </c>
      <c r="H398" s="84" t="b">
        <v>0</v>
      </c>
      <c r="I398" s="84" t="b">
        <v>0</v>
      </c>
      <c r="J398" s="84" t="b">
        <v>0</v>
      </c>
      <c r="K398" s="84" t="b">
        <v>0</v>
      </c>
      <c r="L398" s="84" t="b">
        <v>0</v>
      </c>
    </row>
    <row r="399" spans="1:12" ht="15">
      <c r="A399" s="84" t="s">
        <v>2449</v>
      </c>
      <c r="B399" s="84" t="s">
        <v>2179</v>
      </c>
      <c r="C399" s="84">
        <v>2</v>
      </c>
      <c r="D399" s="118">
        <v>0.0012051710386613652</v>
      </c>
      <c r="E399" s="118">
        <v>2.9022749204745018</v>
      </c>
      <c r="F399" s="84" t="s">
        <v>2505</v>
      </c>
      <c r="G399" s="84" t="b">
        <v>0</v>
      </c>
      <c r="H399" s="84" t="b">
        <v>0</v>
      </c>
      <c r="I399" s="84" t="b">
        <v>0</v>
      </c>
      <c r="J399" s="84" t="b">
        <v>0</v>
      </c>
      <c r="K399" s="84" t="b">
        <v>0</v>
      </c>
      <c r="L399" s="84" t="b">
        <v>0</v>
      </c>
    </row>
    <row r="400" spans="1:12" ht="15">
      <c r="A400" s="84" t="s">
        <v>2179</v>
      </c>
      <c r="B400" s="84" t="s">
        <v>2081</v>
      </c>
      <c r="C400" s="84">
        <v>2</v>
      </c>
      <c r="D400" s="118">
        <v>0.0012051710386613652</v>
      </c>
      <c r="E400" s="118">
        <v>2.425153665754839</v>
      </c>
      <c r="F400" s="84" t="s">
        <v>2505</v>
      </c>
      <c r="G400" s="84" t="b">
        <v>0</v>
      </c>
      <c r="H400" s="84" t="b">
        <v>0</v>
      </c>
      <c r="I400" s="84" t="b">
        <v>0</v>
      </c>
      <c r="J400" s="84" t="b">
        <v>0</v>
      </c>
      <c r="K400" s="84" t="b">
        <v>0</v>
      </c>
      <c r="L400" s="84" t="b">
        <v>0</v>
      </c>
    </row>
    <row r="401" spans="1:12" ht="15">
      <c r="A401" s="84" t="s">
        <v>2081</v>
      </c>
      <c r="B401" s="84" t="s">
        <v>2081</v>
      </c>
      <c r="C401" s="84">
        <v>2</v>
      </c>
      <c r="D401" s="118">
        <v>0.0012051710386613652</v>
      </c>
      <c r="E401" s="118">
        <v>2.249062406699158</v>
      </c>
      <c r="F401" s="84" t="s">
        <v>2505</v>
      </c>
      <c r="G401" s="84" t="b">
        <v>0</v>
      </c>
      <c r="H401" s="84" t="b">
        <v>0</v>
      </c>
      <c r="I401" s="84" t="b">
        <v>0</v>
      </c>
      <c r="J401" s="84" t="b">
        <v>0</v>
      </c>
      <c r="K401" s="84" t="b">
        <v>0</v>
      </c>
      <c r="L401" s="84" t="b">
        <v>0</v>
      </c>
    </row>
    <row r="402" spans="1:12" ht="15">
      <c r="A402" s="84" t="s">
        <v>2081</v>
      </c>
      <c r="B402" s="84" t="s">
        <v>2450</v>
      </c>
      <c r="C402" s="84">
        <v>2</v>
      </c>
      <c r="D402" s="118">
        <v>0.0012051710386613652</v>
      </c>
      <c r="E402" s="118">
        <v>2.7261836614188204</v>
      </c>
      <c r="F402" s="84" t="s">
        <v>2505</v>
      </c>
      <c r="G402" s="84" t="b">
        <v>0</v>
      </c>
      <c r="H402" s="84" t="b">
        <v>0</v>
      </c>
      <c r="I402" s="84" t="b">
        <v>0</v>
      </c>
      <c r="J402" s="84" t="b">
        <v>0</v>
      </c>
      <c r="K402" s="84" t="b">
        <v>0</v>
      </c>
      <c r="L402" s="84" t="b">
        <v>0</v>
      </c>
    </row>
    <row r="403" spans="1:12" ht="15">
      <c r="A403" s="84" t="s">
        <v>2450</v>
      </c>
      <c r="B403" s="84" t="s">
        <v>1759</v>
      </c>
      <c r="C403" s="84">
        <v>2</v>
      </c>
      <c r="D403" s="118">
        <v>0.0012051710386613652</v>
      </c>
      <c r="E403" s="118">
        <v>1.6292736484107642</v>
      </c>
      <c r="F403" s="84" t="s">
        <v>2505</v>
      </c>
      <c r="G403" s="84" t="b">
        <v>0</v>
      </c>
      <c r="H403" s="84" t="b">
        <v>0</v>
      </c>
      <c r="I403" s="84" t="b">
        <v>0</v>
      </c>
      <c r="J403" s="84" t="b">
        <v>0</v>
      </c>
      <c r="K403" s="84" t="b">
        <v>0</v>
      </c>
      <c r="L403" s="84" t="b">
        <v>0</v>
      </c>
    </row>
    <row r="404" spans="1:12" ht="15">
      <c r="A404" s="84" t="s">
        <v>1787</v>
      </c>
      <c r="B404" s="84" t="s">
        <v>1759</v>
      </c>
      <c r="C404" s="84">
        <v>2</v>
      </c>
      <c r="D404" s="118">
        <v>0.0012051710386613652</v>
      </c>
      <c r="E404" s="118">
        <v>0.8889109589165203</v>
      </c>
      <c r="F404" s="84" t="s">
        <v>2505</v>
      </c>
      <c r="G404" s="84" t="b">
        <v>0</v>
      </c>
      <c r="H404" s="84" t="b">
        <v>0</v>
      </c>
      <c r="I404" s="84" t="b">
        <v>0</v>
      </c>
      <c r="J404" s="84" t="b">
        <v>0</v>
      </c>
      <c r="K404" s="84" t="b">
        <v>0</v>
      </c>
      <c r="L404" s="84" t="b">
        <v>0</v>
      </c>
    </row>
    <row r="405" spans="1:12" ht="15">
      <c r="A405" s="84" t="s">
        <v>2058</v>
      </c>
      <c r="B405" s="84" t="s">
        <v>2033</v>
      </c>
      <c r="C405" s="84">
        <v>2</v>
      </c>
      <c r="D405" s="118">
        <v>0.0012051710386613652</v>
      </c>
      <c r="E405" s="118">
        <v>1.7261836614188204</v>
      </c>
      <c r="F405" s="84" t="s">
        <v>2505</v>
      </c>
      <c r="G405" s="84" t="b">
        <v>0</v>
      </c>
      <c r="H405" s="84" t="b">
        <v>0</v>
      </c>
      <c r="I405" s="84" t="b">
        <v>0</v>
      </c>
      <c r="J405" s="84" t="b">
        <v>1</v>
      </c>
      <c r="K405" s="84" t="b">
        <v>0</v>
      </c>
      <c r="L405" s="84" t="b">
        <v>0</v>
      </c>
    </row>
    <row r="406" spans="1:12" ht="15">
      <c r="A406" s="84" t="s">
        <v>2033</v>
      </c>
      <c r="B406" s="84" t="s">
        <v>2036</v>
      </c>
      <c r="C406" s="84">
        <v>2</v>
      </c>
      <c r="D406" s="118">
        <v>0.0012051710386613652</v>
      </c>
      <c r="E406" s="118">
        <v>1.4873015725036838</v>
      </c>
      <c r="F406" s="84" t="s">
        <v>2505</v>
      </c>
      <c r="G406" s="84" t="b">
        <v>1</v>
      </c>
      <c r="H406" s="84" t="b">
        <v>0</v>
      </c>
      <c r="I406" s="84" t="b">
        <v>0</v>
      </c>
      <c r="J406" s="84" t="b">
        <v>0</v>
      </c>
      <c r="K406" s="84" t="b">
        <v>0</v>
      </c>
      <c r="L406" s="84" t="b">
        <v>0</v>
      </c>
    </row>
    <row r="407" spans="1:12" ht="15">
      <c r="A407" s="84" t="s">
        <v>2036</v>
      </c>
      <c r="B407" s="84" t="s">
        <v>2198</v>
      </c>
      <c r="C407" s="84">
        <v>2</v>
      </c>
      <c r="D407" s="118">
        <v>0.0012051710386613652</v>
      </c>
      <c r="E407" s="118">
        <v>2.161912230980258</v>
      </c>
      <c r="F407" s="84" t="s">
        <v>2505</v>
      </c>
      <c r="G407" s="84" t="b">
        <v>0</v>
      </c>
      <c r="H407" s="84" t="b">
        <v>0</v>
      </c>
      <c r="I407" s="84" t="b">
        <v>0</v>
      </c>
      <c r="J407" s="84" t="b">
        <v>0</v>
      </c>
      <c r="K407" s="84" t="b">
        <v>0</v>
      </c>
      <c r="L407" s="84" t="b">
        <v>0</v>
      </c>
    </row>
    <row r="408" spans="1:12" ht="15">
      <c r="A408" s="84" t="s">
        <v>2198</v>
      </c>
      <c r="B408" s="84" t="s">
        <v>1759</v>
      </c>
      <c r="C408" s="84">
        <v>2</v>
      </c>
      <c r="D408" s="118">
        <v>0.0012051710386613652</v>
      </c>
      <c r="E408" s="118">
        <v>1.328243652746783</v>
      </c>
      <c r="F408" s="84" t="s">
        <v>2505</v>
      </c>
      <c r="G408" s="84" t="b">
        <v>0</v>
      </c>
      <c r="H408" s="84" t="b">
        <v>0</v>
      </c>
      <c r="I408" s="84" t="b">
        <v>0</v>
      </c>
      <c r="J408" s="84" t="b">
        <v>0</v>
      </c>
      <c r="K408" s="84" t="b">
        <v>0</v>
      </c>
      <c r="L408" s="84" t="b">
        <v>0</v>
      </c>
    </row>
    <row r="409" spans="1:12" ht="15">
      <c r="A409" s="84" t="s">
        <v>2253</v>
      </c>
      <c r="B409" s="84" t="s">
        <v>2460</v>
      </c>
      <c r="C409" s="84">
        <v>2</v>
      </c>
      <c r="D409" s="118">
        <v>0.0012051710386613652</v>
      </c>
      <c r="E409" s="118">
        <v>3.0272136570828017</v>
      </c>
      <c r="F409" s="84" t="s">
        <v>2505</v>
      </c>
      <c r="G409" s="84" t="b">
        <v>1</v>
      </c>
      <c r="H409" s="84" t="b">
        <v>0</v>
      </c>
      <c r="I409" s="84" t="b">
        <v>0</v>
      </c>
      <c r="J409" s="84" t="b">
        <v>0</v>
      </c>
      <c r="K409" s="84" t="b">
        <v>0</v>
      </c>
      <c r="L409" s="84" t="b">
        <v>0</v>
      </c>
    </row>
    <row r="410" spans="1:12" ht="15">
      <c r="A410" s="84" t="s">
        <v>2460</v>
      </c>
      <c r="B410" s="84" t="s">
        <v>2085</v>
      </c>
      <c r="C410" s="84">
        <v>2</v>
      </c>
      <c r="D410" s="118">
        <v>0.0012051710386613652</v>
      </c>
      <c r="E410" s="118">
        <v>2.7261836614188204</v>
      </c>
      <c r="F410" s="84" t="s">
        <v>2505</v>
      </c>
      <c r="G410" s="84" t="b">
        <v>0</v>
      </c>
      <c r="H410" s="84" t="b">
        <v>0</v>
      </c>
      <c r="I410" s="84" t="b">
        <v>0</v>
      </c>
      <c r="J410" s="84" t="b">
        <v>0</v>
      </c>
      <c r="K410" s="84" t="b">
        <v>0</v>
      </c>
      <c r="L410" s="84" t="b">
        <v>0</v>
      </c>
    </row>
    <row r="411" spans="1:12" ht="15">
      <c r="A411" s="84" t="s">
        <v>2462</v>
      </c>
      <c r="B411" s="84" t="s">
        <v>2215</v>
      </c>
      <c r="C411" s="84">
        <v>2</v>
      </c>
      <c r="D411" s="118">
        <v>0.0012051710386613652</v>
      </c>
      <c r="E411" s="118">
        <v>3.0272136570828017</v>
      </c>
      <c r="F411" s="84" t="s">
        <v>2505</v>
      </c>
      <c r="G411" s="84" t="b">
        <v>0</v>
      </c>
      <c r="H411" s="84" t="b">
        <v>1</v>
      </c>
      <c r="I411" s="84" t="b">
        <v>0</v>
      </c>
      <c r="J411" s="84" t="b">
        <v>0</v>
      </c>
      <c r="K411" s="84" t="b">
        <v>1</v>
      </c>
      <c r="L411" s="84" t="b">
        <v>0</v>
      </c>
    </row>
    <row r="412" spans="1:12" ht="15">
      <c r="A412" s="84" t="s">
        <v>2265</v>
      </c>
      <c r="B412" s="84" t="s">
        <v>2465</v>
      </c>
      <c r="C412" s="84">
        <v>2</v>
      </c>
      <c r="D412" s="118">
        <v>0.0012051710386613652</v>
      </c>
      <c r="E412" s="118">
        <v>3.0272136570828017</v>
      </c>
      <c r="F412" s="84" t="s">
        <v>2505</v>
      </c>
      <c r="G412" s="84" t="b">
        <v>0</v>
      </c>
      <c r="H412" s="84" t="b">
        <v>0</v>
      </c>
      <c r="I412" s="84" t="b">
        <v>0</v>
      </c>
      <c r="J412" s="84" t="b">
        <v>0</v>
      </c>
      <c r="K412" s="84" t="b">
        <v>0</v>
      </c>
      <c r="L412" s="84" t="b">
        <v>0</v>
      </c>
    </row>
    <row r="413" spans="1:12" ht="15">
      <c r="A413" s="84" t="s">
        <v>2465</v>
      </c>
      <c r="B413" s="84" t="s">
        <v>2466</v>
      </c>
      <c r="C413" s="84">
        <v>2</v>
      </c>
      <c r="D413" s="118">
        <v>0.0012051710386613652</v>
      </c>
      <c r="E413" s="118">
        <v>3.203304916138483</v>
      </c>
      <c r="F413" s="84" t="s">
        <v>2505</v>
      </c>
      <c r="G413" s="84" t="b">
        <v>0</v>
      </c>
      <c r="H413" s="84" t="b">
        <v>0</v>
      </c>
      <c r="I413" s="84" t="b">
        <v>0</v>
      </c>
      <c r="J413" s="84" t="b">
        <v>0</v>
      </c>
      <c r="K413" s="84" t="b">
        <v>0</v>
      </c>
      <c r="L413" s="84" t="b">
        <v>0</v>
      </c>
    </row>
    <row r="414" spans="1:12" ht="15">
      <c r="A414" s="84" t="s">
        <v>2466</v>
      </c>
      <c r="B414" s="84" t="s">
        <v>2230</v>
      </c>
      <c r="C414" s="84">
        <v>2</v>
      </c>
      <c r="D414" s="118">
        <v>0.0012051710386613652</v>
      </c>
      <c r="E414" s="118">
        <v>3.0272136570828017</v>
      </c>
      <c r="F414" s="84" t="s">
        <v>2505</v>
      </c>
      <c r="G414" s="84" t="b">
        <v>0</v>
      </c>
      <c r="H414" s="84" t="b">
        <v>0</v>
      </c>
      <c r="I414" s="84" t="b">
        <v>0</v>
      </c>
      <c r="J414" s="84" t="b">
        <v>0</v>
      </c>
      <c r="K414" s="84" t="b">
        <v>0</v>
      </c>
      <c r="L414" s="84" t="b">
        <v>0</v>
      </c>
    </row>
    <row r="415" spans="1:12" ht="15">
      <c r="A415" s="84" t="s">
        <v>2230</v>
      </c>
      <c r="B415" s="84" t="s">
        <v>2467</v>
      </c>
      <c r="C415" s="84">
        <v>2</v>
      </c>
      <c r="D415" s="118">
        <v>0.0012051710386613652</v>
      </c>
      <c r="E415" s="118">
        <v>3.0272136570828017</v>
      </c>
      <c r="F415" s="84" t="s">
        <v>2505</v>
      </c>
      <c r="G415" s="84" t="b">
        <v>0</v>
      </c>
      <c r="H415" s="84" t="b">
        <v>0</v>
      </c>
      <c r="I415" s="84" t="b">
        <v>0</v>
      </c>
      <c r="J415" s="84" t="b">
        <v>0</v>
      </c>
      <c r="K415" s="84" t="b">
        <v>0</v>
      </c>
      <c r="L415" s="84" t="b">
        <v>0</v>
      </c>
    </row>
    <row r="416" spans="1:12" ht="15">
      <c r="A416" s="84" t="s">
        <v>2467</v>
      </c>
      <c r="B416" s="84" t="s">
        <v>2185</v>
      </c>
      <c r="C416" s="84">
        <v>2</v>
      </c>
      <c r="D416" s="118">
        <v>0.0012051710386613652</v>
      </c>
      <c r="E416" s="118">
        <v>2.9022749204745018</v>
      </c>
      <c r="F416" s="84" t="s">
        <v>2505</v>
      </c>
      <c r="G416" s="84" t="b">
        <v>0</v>
      </c>
      <c r="H416" s="84" t="b">
        <v>0</v>
      </c>
      <c r="I416" s="84" t="b">
        <v>0</v>
      </c>
      <c r="J416" s="84" t="b">
        <v>0</v>
      </c>
      <c r="K416" s="84" t="b">
        <v>0</v>
      </c>
      <c r="L416" s="84" t="b">
        <v>0</v>
      </c>
    </row>
    <row r="417" spans="1:12" ht="15">
      <c r="A417" s="84" t="s">
        <v>2185</v>
      </c>
      <c r="B417" s="84" t="s">
        <v>2468</v>
      </c>
      <c r="C417" s="84">
        <v>2</v>
      </c>
      <c r="D417" s="118">
        <v>0.0012051710386613652</v>
      </c>
      <c r="E417" s="118">
        <v>2.9022749204745018</v>
      </c>
      <c r="F417" s="84" t="s">
        <v>2505</v>
      </c>
      <c r="G417" s="84" t="b">
        <v>0</v>
      </c>
      <c r="H417" s="84" t="b">
        <v>0</v>
      </c>
      <c r="I417" s="84" t="b">
        <v>0</v>
      </c>
      <c r="J417" s="84" t="b">
        <v>0</v>
      </c>
      <c r="K417" s="84" t="b">
        <v>0</v>
      </c>
      <c r="L417" s="84" t="b">
        <v>0</v>
      </c>
    </row>
    <row r="418" spans="1:12" ht="15">
      <c r="A418" s="84" t="s">
        <v>2468</v>
      </c>
      <c r="B418" s="84" t="s">
        <v>2469</v>
      </c>
      <c r="C418" s="84">
        <v>2</v>
      </c>
      <c r="D418" s="118">
        <v>0.0012051710386613652</v>
      </c>
      <c r="E418" s="118">
        <v>3.203304916138483</v>
      </c>
      <c r="F418" s="84" t="s">
        <v>2505</v>
      </c>
      <c r="G418" s="84" t="b">
        <v>0</v>
      </c>
      <c r="H418" s="84" t="b">
        <v>0</v>
      </c>
      <c r="I418" s="84" t="b">
        <v>0</v>
      </c>
      <c r="J418" s="84" t="b">
        <v>0</v>
      </c>
      <c r="K418" s="84" t="b">
        <v>0</v>
      </c>
      <c r="L418" s="84" t="b">
        <v>0</v>
      </c>
    </row>
    <row r="419" spans="1:12" ht="15">
      <c r="A419" s="84" t="s">
        <v>2469</v>
      </c>
      <c r="B419" s="84" t="s">
        <v>2470</v>
      </c>
      <c r="C419" s="84">
        <v>2</v>
      </c>
      <c r="D419" s="118">
        <v>0.0012051710386613652</v>
      </c>
      <c r="E419" s="118">
        <v>3.203304916138483</v>
      </c>
      <c r="F419" s="84" t="s">
        <v>2505</v>
      </c>
      <c r="G419" s="84" t="b">
        <v>0</v>
      </c>
      <c r="H419" s="84" t="b">
        <v>0</v>
      </c>
      <c r="I419" s="84" t="b">
        <v>0</v>
      </c>
      <c r="J419" s="84" t="b">
        <v>0</v>
      </c>
      <c r="K419" s="84" t="b">
        <v>0</v>
      </c>
      <c r="L419" s="84" t="b">
        <v>0</v>
      </c>
    </row>
    <row r="420" spans="1:12" ht="15">
      <c r="A420" s="84" t="s">
        <v>2470</v>
      </c>
      <c r="B420" s="84" t="s">
        <v>2162</v>
      </c>
      <c r="C420" s="84">
        <v>2</v>
      </c>
      <c r="D420" s="118">
        <v>0.0012051710386613652</v>
      </c>
      <c r="E420" s="118">
        <v>2.9022749204745018</v>
      </c>
      <c r="F420" s="84" t="s">
        <v>2505</v>
      </c>
      <c r="G420" s="84" t="b">
        <v>0</v>
      </c>
      <c r="H420" s="84" t="b">
        <v>0</v>
      </c>
      <c r="I420" s="84" t="b">
        <v>0</v>
      </c>
      <c r="J420" s="84" t="b">
        <v>1</v>
      </c>
      <c r="K420" s="84" t="b">
        <v>0</v>
      </c>
      <c r="L420" s="84" t="b">
        <v>0</v>
      </c>
    </row>
    <row r="421" spans="1:12" ht="15">
      <c r="A421" s="84" t="s">
        <v>2162</v>
      </c>
      <c r="B421" s="84" t="s">
        <v>2107</v>
      </c>
      <c r="C421" s="84">
        <v>2</v>
      </c>
      <c r="D421" s="118">
        <v>0.0012051710386613652</v>
      </c>
      <c r="E421" s="118">
        <v>2.5043349118024643</v>
      </c>
      <c r="F421" s="84" t="s">
        <v>2505</v>
      </c>
      <c r="G421" s="84" t="b">
        <v>1</v>
      </c>
      <c r="H421" s="84" t="b">
        <v>0</v>
      </c>
      <c r="I421" s="84" t="b">
        <v>0</v>
      </c>
      <c r="J421" s="84" t="b">
        <v>1</v>
      </c>
      <c r="K421" s="84" t="b">
        <v>0</v>
      </c>
      <c r="L421" s="84" t="b">
        <v>0</v>
      </c>
    </row>
    <row r="422" spans="1:12" ht="15">
      <c r="A422" s="84" t="s">
        <v>2107</v>
      </c>
      <c r="B422" s="84" t="s">
        <v>2255</v>
      </c>
      <c r="C422" s="84">
        <v>2</v>
      </c>
      <c r="D422" s="118">
        <v>0.0012051710386613652</v>
      </c>
      <c r="E422" s="118">
        <v>2.629273648410764</v>
      </c>
      <c r="F422" s="84" t="s">
        <v>2505</v>
      </c>
      <c r="G422" s="84" t="b">
        <v>1</v>
      </c>
      <c r="H422" s="84" t="b">
        <v>0</v>
      </c>
      <c r="I422" s="84" t="b">
        <v>0</v>
      </c>
      <c r="J422" s="84" t="b">
        <v>0</v>
      </c>
      <c r="K422" s="84" t="b">
        <v>0</v>
      </c>
      <c r="L422" s="84" t="b">
        <v>0</v>
      </c>
    </row>
    <row r="423" spans="1:12" ht="15">
      <c r="A423" s="84" t="s">
        <v>2255</v>
      </c>
      <c r="B423" s="84" t="s">
        <v>2105</v>
      </c>
      <c r="C423" s="84">
        <v>2</v>
      </c>
      <c r="D423" s="118">
        <v>0.0012051710386613652</v>
      </c>
      <c r="E423" s="118">
        <v>2.629273648410764</v>
      </c>
      <c r="F423" s="84" t="s">
        <v>2505</v>
      </c>
      <c r="G423" s="84" t="b">
        <v>0</v>
      </c>
      <c r="H423" s="84" t="b">
        <v>0</v>
      </c>
      <c r="I423" s="84" t="b">
        <v>0</v>
      </c>
      <c r="J423" s="84" t="b">
        <v>0</v>
      </c>
      <c r="K423" s="84" t="b">
        <v>0</v>
      </c>
      <c r="L423" s="84" t="b">
        <v>0</v>
      </c>
    </row>
    <row r="424" spans="1:12" ht="15">
      <c r="A424" s="84" t="s">
        <v>2105</v>
      </c>
      <c r="B424" s="84" t="s">
        <v>2057</v>
      </c>
      <c r="C424" s="84">
        <v>2</v>
      </c>
      <c r="D424" s="118">
        <v>0.0012051710386613652</v>
      </c>
      <c r="E424" s="118">
        <v>2.203304916138483</v>
      </c>
      <c r="F424" s="84" t="s">
        <v>2505</v>
      </c>
      <c r="G424" s="84" t="b">
        <v>0</v>
      </c>
      <c r="H424" s="84" t="b">
        <v>0</v>
      </c>
      <c r="I424" s="84" t="b">
        <v>0</v>
      </c>
      <c r="J424" s="84" t="b">
        <v>0</v>
      </c>
      <c r="K424" s="84" t="b">
        <v>0</v>
      </c>
      <c r="L424" s="84" t="b">
        <v>0</v>
      </c>
    </row>
    <row r="425" spans="1:12" ht="15">
      <c r="A425" s="84" t="s">
        <v>2057</v>
      </c>
      <c r="B425" s="84" t="s">
        <v>2034</v>
      </c>
      <c r="C425" s="84">
        <v>2</v>
      </c>
      <c r="D425" s="118">
        <v>0.0012051710386613652</v>
      </c>
      <c r="E425" s="118">
        <v>1.7561468847962638</v>
      </c>
      <c r="F425" s="84" t="s">
        <v>2505</v>
      </c>
      <c r="G425" s="84" t="b">
        <v>0</v>
      </c>
      <c r="H425" s="84" t="b">
        <v>0</v>
      </c>
      <c r="I425" s="84" t="b">
        <v>0</v>
      </c>
      <c r="J425" s="84" t="b">
        <v>0</v>
      </c>
      <c r="K425" s="84" t="b">
        <v>0</v>
      </c>
      <c r="L425" s="84" t="b">
        <v>0</v>
      </c>
    </row>
    <row r="426" spans="1:12" ht="15">
      <c r="A426" s="84" t="s">
        <v>1759</v>
      </c>
      <c r="B426" s="84" t="s">
        <v>1763</v>
      </c>
      <c r="C426" s="84">
        <v>2</v>
      </c>
      <c r="D426" s="118">
        <v>0.0012051710386613652</v>
      </c>
      <c r="E426" s="118">
        <v>0.5193577853869707</v>
      </c>
      <c r="F426" s="84" t="s">
        <v>2505</v>
      </c>
      <c r="G426" s="84" t="b">
        <v>0</v>
      </c>
      <c r="H426" s="84" t="b">
        <v>0</v>
      </c>
      <c r="I426" s="84" t="b">
        <v>0</v>
      </c>
      <c r="J426" s="84" t="b">
        <v>0</v>
      </c>
      <c r="K426" s="84" t="b">
        <v>0</v>
      </c>
      <c r="L426" s="84" t="b">
        <v>0</v>
      </c>
    </row>
    <row r="427" spans="1:12" ht="15">
      <c r="A427" s="84" t="s">
        <v>1722</v>
      </c>
      <c r="B427" s="84" t="s">
        <v>2197</v>
      </c>
      <c r="C427" s="84">
        <v>2</v>
      </c>
      <c r="D427" s="118">
        <v>0.0012051710386613652</v>
      </c>
      <c r="E427" s="118">
        <v>2.057176880460245</v>
      </c>
      <c r="F427" s="84" t="s">
        <v>2505</v>
      </c>
      <c r="G427" s="84" t="b">
        <v>0</v>
      </c>
      <c r="H427" s="84" t="b">
        <v>0</v>
      </c>
      <c r="I427" s="84" t="b">
        <v>0</v>
      </c>
      <c r="J427" s="84" t="b">
        <v>0</v>
      </c>
      <c r="K427" s="84" t="b">
        <v>0</v>
      </c>
      <c r="L427" s="84" t="b">
        <v>0</v>
      </c>
    </row>
    <row r="428" spans="1:12" ht="15">
      <c r="A428" s="84" t="s">
        <v>2197</v>
      </c>
      <c r="B428" s="84" t="s">
        <v>1767</v>
      </c>
      <c r="C428" s="84">
        <v>2</v>
      </c>
      <c r="D428" s="118">
        <v>0.0012051710386613652</v>
      </c>
      <c r="E428" s="118">
        <v>2.2490624066991582</v>
      </c>
      <c r="F428" s="84" t="s">
        <v>2505</v>
      </c>
      <c r="G428" s="84" t="b">
        <v>0</v>
      </c>
      <c r="H428" s="84" t="b">
        <v>0</v>
      </c>
      <c r="I428" s="84" t="b">
        <v>0</v>
      </c>
      <c r="J428" s="84" t="b">
        <v>0</v>
      </c>
      <c r="K428" s="84" t="b">
        <v>0</v>
      </c>
      <c r="L428" s="84" t="b">
        <v>0</v>
      </c>
    </row>
    <row r="429" spans="1:12" ht="15">
      <c r="A429" s="84" t="s">
        <v>1767</v>
      </c>
      <c r="B429" s="84" t="s">
        <v>264</v>
      </c>
      <c r="C429" s="84">
        <v>2</v>
      </c>
      <c r="D429" s="118">
        <v>0.0012051710386613652</v>
      </c>
      <c r="E429" s="118">
        <v>2.5500924023631395</v>
      </c>
      <c r="F429" s="84" t="s">
        <v>2505</v>
      </c>
      <c r="G429" s="84" t="b">
        <v>0</v>
      </c>
      <c r="H429" s="84" t="b">
        <v>0</v>
      </c>
      <c r="I429" s="84" t="b">
        <v>0</v>
      </c>
      <c r="J429" s="84" t="b">
        <v>0</v>
      </c>
      <c r="K429" s="84" t="b">
        <v>0</v>
      </c>
      <c r="L429" s="84" t="b">
        <v>0</v>
      </c>
    </row>
    <row r="430" spans="1:12" ht="15">
      <c r="A430" s="84" t="s">
        <v>264</v>
      </c>
      <c r="B430" s="84" t="s">
        <v>1766</v>
      </c>
      <c r="C430" s="84">
        <v>2</v>
      </c>
      <c r="D430" s="118">
        <v>0.0012051710386613652</v>
      </c>
      <c r="E430" s="118">
        <v>2.6012449248105205</v>
      </c>
      <c r="F430" s="84" t="s">
        <v>2505</v>
      </c>
      <c r="G430" s="84" t="b">
        <v>0</v>
      </c>
      <c r="H430" s="84" t="b">
        <v>0</v>
      </c>
      <c r="I430" s="84" t="b">
        <v>0</v>
      </c>
      <c r="J430" s="84" t="b">
        <v>0</v>
      </c>
      <c r="K430" s="84" t="b">
        <v>0</v>
      </c>
      <c r="L430" s="84" t="b">
        <v>0</v>
      </c>
    </row>
    <row r="431" spans="1:12" ht="15">
      <c r="A431" s="84" t="s">
        <v>1766</v>
      </c>
      <c r="B431" s="84" t="s">
        <v>1759</v>
      </c>
      <c r="C431" s="84">
        <v>2</v>
      </c>
      <c r="D431" s="118">
        <v>0.0012051710386613652</v>
      </c>
      <c r="E431" s="118">
        <v>1.0272136570828017</v>
      </c>
      <c r="F431" s="84" t="s">
        <v>2505</v>
      </c>
      <c r="G431" s="84" t="b">
        <v>0</v>
      </c>
      <c r="H431" s="84" t="b">
        <v>0</v>
      </c>
      <c r="I431" s="84" t="b">
        <v>0</v>
      </c>
      <c r="J431" s="84" t="b">
        <v>0</v>
      </c>
      <c r="K431" s="84" t="b">
        <v>0</v>
      </c>
      <c r="L431" s="84" t="b">
        <v>0</v>
      </c>
    </row>
    <row r="432" spans="1:12" ht="15">
      <c r="A432" s="84" t="s">
        <v>2115</v>
      </c>
      <c r="B432" s="84" t="s">
        <v>2199</v>
      </c>
      <c r="C432" s="84">
        <v>2</v>
      </c>
      <c r="D432" s="118">
        <v>0.0012051710386613652</v>
      </c>
      <c r="E432" s="118">
        <v>2.5043349118024643</v>
      </c>
      <c r="F432" s="84" t="s">
        <v>2505</v>
      </c>
      <c r="G432" s="84" t="b">
        <v>0</v>
      </c>
      <c r="H432" s="84" t="b">
        <v>0</v>
      </c>
      <c r="I432" s="84" t="b">
        <v>0</v>
      </c>
      <c r="J432" s="84" t="b">
        <v>0</v>
      </c>
      <c r="K432" s="84" t="b">
        <v>0</v>
      </c>
      <c r="L432" s="84" t="b">
        <v>0</v>
      </c>
    </row>
    <row r="433" spans="1:12" ht="15">
      <c r="A433" s="84" t="s">
        <v>2219</v>
      </c>
      <c r="B433" s="84" t="s">
        <v>2475</v>
      </c>
      <c r="C433" s="84">
        <v>2</v>
      </c>
      <c r="D433" s="118">
        <v>0.0012051710386613652</v>
      </c>
      <c r="E433" s="118">
        <v>3.0272136570828017</v>
      </c>
      <c r="F433" s="84" t="s">
        <v>2505</v>
      </c>
      <c r="G433" s="84" t="b">
        <v>0</v>
      </c>
      <c r="H433" s="84" t="b">
        <v>0</v>
      </c>
      <c r="I433" s="84" t="b">
        <v>0</v>
      </c>
      <c r="J433" s="84" t="b">
        <v>0</v>
      </c>
      <c r="K433" s="84" t="b">
        <v>0</v>
      </c>
      <c r="L433" s="84" t="b">
        <v>0</v>
      </c>
    </row>
    <row r="434" spans="1:12" ht="15">
      <c r="A434" s="84" t="s">
        <v>253</v>
      </c>
      <c r="B434" s="84" t="s">
        <v>217</v>
      </c>
      <c r="C434" s="84">
        <v>2</v>
      </c>
      <c r="D434" s="118">
        <v>0.0012051710386613652</v>
      </c>
      <c r="E434" s="118">
        <v>3.203304916138483</v>
      </c>
      <c r="F434" s="84" t="s">
        <v>2505</v>
      </c>
      <c r="G434" s="84" t="b">
        <v>0</v>
      </c>
      <c r="H434" s="84" t="b">
        <v>0</v>
      </c>
      <c r="I434" s="84" t="b">
        <v>0</v>
      </c>
      <c r="J434" s="84" t="b">
        <v>0</v>
      </c>
      <c r="K434" s="84" t="b">
        <v>0</v>
      </c>
      <c r="L434" s="84" t="b">
        <v>0</v>
      </c>
    </row>
    <row r="435" spans="1:12" ht="15">
      <c r="A435" s="84" t="s">
        <v>217</v>
      </c>
      <c r="B435" s="84" t="s">
        <v>2477</v>
      </c>
      <c r="C435" s="84">
        <v>2</v>
      </c>
      <c r="D435" s="118">
        <v>0.0012051710386613652</v>
      </c>
      <c r="E435" s="118">
        <v>3.203304916138483</v>
      </c>
      <c r="F435" s="84" t="s">
        <v>2505</v>
      </c>
      <c r="G435" s="84" t="b">
        <v>0</v>
      </c>
      <c r="H435" s="84" t="b">
        <v>0</v>
      </c>
      <c r="I435" s="84" t="b">
        <v>0</v>
      </c>
      <c r="J435" s="84" t="b">
        <v>0</v>
      </c>
      <c r="K435" s="84" t="b">
        <v>0</v>
      </c>
      <c r="L435" s="84" t="b">
        <v>0</v>
      </c>
    </row>
    <row r="436" spans="1:12" ht="15">
      <c r="A436" s="84" t="s">
        <v>2477</v>
      </c>
      <c r="B436" s="84" t="s">
        <v>1767</v>
      </c>
      <c r="C436" s="84">
        <v>2</v>
      </c>
      <c r="D436" s="118">
        <v>0.0012051710386613652</v>
      </c>
      <c r="E436" s="118">
        <v>2.5500924023631395</v>
      </c>
      <c r="F436" s="84" t="s">
        <v>2505</v>
      </c>
      <c r="G436" s="84" t="b">
        <v>0</v>
      </c>
      <c r="H436" s="84" t="b">
        <v>0</v>
      </c>
      <c r="I436" s="84" t="b">
        <v>0</v>
      </c>
      <c r="J436" s="84" t="b">
        <v>0</v>
      </c>
      <c r="K436" s="84" t="b">
        <v>0</v>
      </c>
      <c r="L436" s="84" t="b">
        <v>0</v>
      </c>
    </row>
    <row r="437" spans="1:12" ht="15">
      <c r="A437" s="84" t="s">
        <v>1767</v>
      </c>
      <c r="B437" s="84" t="s">
        <v>2478</v>
      </c>
      <c r="C437" s="84">
        <v>2</v>
      </c>
      <c r="D437" s="118">
        <v>0.0012051710386613652</v>
      </c>
      <c r="E437" s="118">
        <v>2.5500924023631395</v>
      </c>
      <c r="F437" s="84" t="s">
        <v>2505</v>
      </c>
      <c r="G437" s="84" t="b">
        <v>0</v>
      </c>
      <c r="H437" s="84" t="b">
        <v>0</v>
      </c>
      <c r="I437" s="84" t="b">
        <v>0</v>
      </c>
      <c r="J437" s="84" t="b">
        <v>0</v>
      </c>
      <c r="K437" s="84" t="b">
        <v>0</v>
      </c>
      <c r="L437" s="84" t="b">
        <v>0</v>
      </c>
    </row>
    <row r="438" spans="1:12" ht="15">
      <c r="A438" s="84" t="s">
        <v>2478</v>
      </c>
      <c r="B438" s="84" t="s">
        <v>2479</v>
      </c>
      <c r="C438" s="84">
        <v>2</v>
      </c>
      <c r="D438" s="118">
        <v>0.0012051710386613652</v>
      </c>
      <c r="E438" s="118">
        <v>3.203304916138483</v>
      </c>
      <c r="F438" s="84" t="s">
        <v>2505</v>
      </c>
      <c r="G438" s="84" t="b">
        <v>0</v>
      </c>
      <c r="H438" s="84" t="b">
        <v>0</v>
      </c>
      <c r="I438" s="84" t="b">
        <v>0</v>
      </c>
      <c r="J438" s="84" t="b">
        <v>0</v>
      </c>
      <c r="K438" s="84" t="b">
        <v>0</v>
      </c>
      <c r="L438" s="84" t="b">
        <v>0</v>
      </c>
    </row>
    <row r="439" spans="1:12" ht="15">
      <c r="A439" s="84" t="s">
        <v>2479</v>
      </c>
      <c r="B439" s="84" t="s">
        <v>2260</v>
      </c>
      <c r="C439" s="84">
        <v>2</v>
      </c>
      <c r="D439" s="118">
        <v>0.0012051710386613652</v>
      </c>
      <c r="E439" s="118">
        <v>3.0272136570828017</v>
      </c>
      <c r="F439" s="84" t="s">
        <v>2505</v>
      </c>
      <c r="G439" s="84" t="b">
        <v>0</v>
      </c>
      <c r="H439" s="84" t="b">
        <v>0</v>
      </c>
      <c r="I439" s="84" t="b">
        <v>0</v>
      </c>
      <c r="J439" s="84" t="b">
        <v>0</v>
      </c>
      <c r="K439" s="84" t="b">
        <v>0</v>
      </c>
      <c r="L439" s="84" t="b">
        <v>0</v>
      </c>
    </row>
    <row r="440" spans="1:12" ht="15">
      <c r="A440" s="84" t="s">
        <v>2260</v>
      </c>
      <c r="B440" s="84" t="s">
        <v>2480</v>
      </c>
      <c r="C440" s="84">
        <v>2</v>
      </c>
      <c r="D440" s="118">
        <v>0.0012051710386613652</v>
      </c>
      <c r="E440" s="118">
        <v>3.0272136570828017</v>
      </c>
      <c r="F440" s="84" t="s">
        <v>2505</v>
      </c>
      <c r="G440" s="84" t="b">
        <v>0</v>
      </c>
      <c r="H440" s="84" t="b">
        <v>0</v>
      </c>
      <c r="I440" s="84" t="b">
        <v>0</v>
      </c>
      <c r="J440" s="84" t="b">
        <v>0</v>
      </c>
      <c r="K440" s="84" t="b">
        <v>0</v>
      </c>
      <c r="L440" s="84" t="b">
        <v>0</v>
      </c>
    </row>
    <row r="441" spans="1:12" ht="15">
      <c r="A441" s="84" t="s">
        <v>2039</v>
      </c>
      <c r="B441" s="84" t="s">
        <v>2102</v>
      </c>
      <c r="C441" s="84">
        <v>2</v>
      </c>
      <c r="D441" s="118">
        <v>0.0012051710386613652</v>
      </c>
      <c r="E441" s="118">
        <v>2.1063949031304263</v>
      </c>
      <c r="F441" s="84" t="s">
        <v>2505</v>
      </c>
      <c r="G441" s="84" t="b">
        <v>0</v>
      </c>
      <c r="H441" s="84" t="b">
        <v>0</v>
      </c>
      <c r="I441" s="84" t="b">
        <v>0</v>
      </c>
      <c r="J441" s="84" t="b">
        <v>0</v>
      </c>
      <c r="K441" s="84" t="b">
        <v>0</v>
      </c>
      <c r="L441" s="84" t="b">
        <v>0</v>
      </c>
    </row>
    <row r="442" spans="1:12" ht="15">
      <c r="A442" s="84" t="s">
        <v>2102</v>
      </c>
      <c r="B442" s="84" t="s">
        <v>1759</v>
      </c>
      <c r="C442" s="84">
        <v>2</v>
      </c>
      <c r="D442" s="118">
        <v>0.0012051710386613652</v>
      </c>
      <c r="E442" s="118">
        <v>1.2313336397387264</v>
      </c>
      <c r="F442" s="84" t="s">
        <v>2505</v>
      </c>
      <c r="G442" s="84" t="b">
        <v>0</v>
      </c>
      <c r="H442" s="84" t="b">
        <v>0</v>
      </c>
      <c r="I442" s="84" t="b">
        <v>0</v>
      </c>
      <c r="J442" s="84" t="b">
        <v>0</v>
      </c>
      <c r="K442" s="84" t="b">
        <v>0</v>
      </c>
      <c r="L442" s="84" t="b">
        <v>0</v>
      </c>
    </row>
    <row r="443" spans="1:12" ht="15">
      <c r="A443" s="84" t="s">
        <v>1759</v>
      </c>
      <c r="B443" s="84" t="s">
        <v>2482</v>
      </c>
      <c r="C443" s="84">
        <v>2</v>
      </c>
      <c r="D443" s="118">
        <v>0.0012051710386613652</v>
      </c>
      <c r="E443" s="118">
        <v>1.6654858210652088</v>
      </c>
      <c r="F443" s="84" t="s">
        <v>2505</v>
      </c>
      <c r="G443" s="84" t="b">
        <v>0</v>
      </c>
      <c r="H443" s="84" t="b">
        <v>0</v>
      </c>
      <c r="I443" s="84" t="b">
        <v>0</v>
      </c>
      <c r="J443" s="84" t="b">
        <v>0</v>
      </c>
      <c r="K443" s="84" t="b">
        <v>0</v>
      </c>
      <c r="L443" s="84" t="b">
        <v>0</v>
      </c>
    </row>
    <row r="444" spans="1:12" ht="15">
      <c r="A444" s="84" t="s">
        <v>2482</v>
      </c>
      <c r="B444" s="84" t="s">
        <v>2246</v>
      </c>
      <c r="C444" s="84">
        <v>2</v>
      </c>
      <c r="D444" s="118">
        <v>0.0012051710386613652</v>
      </c>
      <c r="E444" s="118">
        <v>3.0272136570828017</v>
      </c>
      <c r="F444" s="84" t="s">
        <v>2505</v>
      </c>
      <c r="G444" s="84" t="b">
        <v>0</v>
      </c>
      <c r="H444" s="84" t="b">
        <v>0</v>
      </c>
      <c r="I444" s="84" t="b">
        <v>0</v>
      </c>
      <c r="J444" s="84" t="b">
        <v>0</v>
      </c>
      <c r="K444" s="84" t="b">
        <v>0</v>
      </c>
      <c r="L444" s="84" t="b">
        <v>0</v>
      </c>
    </row>
    <row r="445" spans="1:12" ht="15">
      <c r="A445" s="84" t="s">
        <v>2246</v>
      </c>
      <c r="B445" s="84" t="s">
        <v>2483</v>
      </c>
      <c r="C445" s="84">
        <v>2</v>
      </c>
      <c r="D445" s="118">
        <v>0.0012051710386613652</v>
      </c>
      <c r="E445" s="118">
        <v>3.0272136570828017</v>
      </c>
      <c r="F445" s="84" t="s">
        <v>2505</v>
      </c>
      <c r="G445" s="84" t="b">
        <v>0</v>
      </c>
      <c r="H445" s="84" t="b">
        <v>0</v>
      </c>
      <c r="I445" s="84" t="b">
        <v>0</v>
      </c>
      <c r="J445" s="84" t="b">
        <v>0</v>
      </c>
      <c r="K445" s="84" t="b">
        <v>0</v>
      </c>
      <c r="L445" s="84" t="b">
        <v>0</v>
      </c>
    </row>
    <row r="446" spans="1:12" ht="15">
      <c r="A446" s="84" t="s">
        <v>2483</v>
      </c>
      <c r="B446" s="84" t="s">
        <v>2262</v>
      </c>
      <c r="C446" s="84">
        <v>2</v>
      </c>
      <c r="D446" s="118">
        <v>0.0012051710386613652</v>
      </c>
      <c r="E446" s="118">
        <v>3.203304916138483</v>
      </c>
      <c r="F446" s="84" t="s">
        <v>2505</v>
      </c>
      <c r="G446" s="84" t="b">
        <v>0</v>
      </c>
      <c r="H446" s="84" t="b">
        <v>0</v>
      </c>
      <c r="I446" s="84" t="b">
        <v>0</v>
      </c>
      <c r="J446" s="84" t="b">
        <v>0</v>
      </c>
      <c r="K446" s="84" t="b">
        <v>0</v>
      </c>
      <c r="L446" s="84" t="b">
        <v>0</v>
      </c>
    </row>
    <row r="447" spans="1:12" ht="15">
      <c r="A447" s="84" t="s">
        <v>2262</v>
      </c>
      <c r="B447" s="84" t="s">
        <v>2151</v>
      </c>
      <c r="C447" s="84">
        <v>2</v>
      </c>
      <c r="D447" s="118">
        <v>0.0012051710386613652</v>
      </c>
      <c r="E447" s="118">
        <v>2.7261836614188204</v>
      </c>
      <c r="F447" s="84" t="s">
        <v>2505</v>
      </c>
      <c r="G447" s="84" t="b">
        <v>0</v>
      </c>
      <c r="H447" s="84" t="b">
        <v>0</v>
      </c>
      <c r="I447" s="84" t="b">
        <v>0</v>
      </c>
      <c r="J447" s="84" t="b">
        <v>0</v>
      </c>
      <c r="K447" s="84" t="b">
        <v>0</v>
      </c>
      <c r="L447" s="84" t="b">
        <v>0</v>
      </c>
    </row>
    <row r="448" spans="1:12" ht="15">
      <c r="A448" s="84" t="s">
        <v>2151</v>
      </c>
      <c r="B448" s="84" t="s">
        <v>2200</v>
      </c>
      <c r="C448" s="84">
        <v>2</v>
      </c>
      <c r="D448" s="118">
        <v>0.0012051710386613652</v>
      </c>
      <c r="E448" s="118">
        <v>2.6012449248105205</v>
      </c>
      <c r="F448" s="84" t="s">
        <v>2505</v>
      </c>
      <c r="G448" s="84" t="b">
        <v>0</v>
      </c>
      <c r="H448" s="84" t="b">
        <v>0</v>
      </c>
      <c r="I448" s="84" t="b">
        <v>0</v>
      </c>
      <c r="J448" s="84" t="b">
        <v>0</v>
      </c>
      <c r="K448" s="84" t="b">
        <v>0</v>
      </c>
      <c r="L448" s="84" t="b">
        <v>0</v>
      </c>
    </row>
    <row r="449" spans="1:12" ht="15">
      <c r="A449" s="84" t="s">
        <v>2200</v>
      </c>
      <c r="B449" s="84" t="s">
        <v>1758</v>
      </c>
      <c r="C449" s="84">
        <v>2</v>
      </c>
      <c r="D449" s="118">
        <v>0.0012051710386613652</v>
      </c>
      <c r="E449" s="118">
        <v>0.9754182115248093</v>
      </c>
      <c r="F449" s="84" t="s">
        <v>2505</v>
      </c>
      <c r="G449" s="84" t="b">
        <v>0</v>
      </c>
      <c r="H449" s="84" t="b">
        <v>0</v>
      </c>
      <c r="I449" s="84" t="b">
        <v>0</v>
      </c>
      <c r="J449" s="84" t="b">
        <v>0</v>
      </c>
      <c r="K449" s="84" t="b">
        <v>0</v>
      </c>
      <c r="L449" s="84" t="b">
        <v>0</v>
      </c>
    </row>
    <row r="450" spans="1:12" ht="15">
      <c r="A450" s="84" t="s">
        <v>2484</v>
      </c>
      <c r="B450" s="84" t="s">
        <v>2114</v>
      </c>
      <c r="C450" s="84">
        <v>2</v>
      </c>
      <c r="D450" s="118">
        <v>0.0012051710386613652</v>
      </c>
      <c r="E450" s="118">
        <v>2.8053649074664455</v>
      </c>
      <c r="F450" s="84" t="s">
        <v>2505</v>
      </c>
      <c r="G450" s="84" t="b">
        <v>0</v>
      </c>
      <c r="H450" s="84" t="b">
        <v>0</v>
      </c>
      <c r="I450" s="84" t="b">
        <v>0</v>
      </c>
      <c r="J450" s="84" t="b">
        <v>0</v>
      </c>
      <c r="K450" s="84" t="b">
        <v>0</v>
      </c>
      <c r="L450" s="84" t="b">
        <v>0</v>
      </c>
    </row>
    <row r="451" spans="1:12" ht="15">
      <c r="A451" s="84" t="s">
        <v>2114</v>
      </c>
      <c r="B451" s="84" t="s">
        <v>2485</v>
      </c>
      <c r="C451" s="84">
        <v>2</v>
      </c>
      <c r="D451" s="118">
        <v>0.0012051710386613652</v>
      </c>
      <c r="E451" s="118">
        <v>2.8053649074664455</v>
      </c>
      <c r="F451" s="84" t="s">
        <v>2505</v>
      </c>
      <c r="G451" s="84" t="b">
        <v>0</v>
      </c>
      <c r="H451" s="84" t="b">
        <v>0</v>
      </c>
      <c r="I451" s="84" t="b">
        <v>0</v>
      </c>
      <c r="J451" s="84" t="b">
        <v>0</v>
      </c>
      <c r="K451" s="84" t="b">
        <v>0</v>
      </c>
      <c r="L451" s="84" t="b">
        <v>0</v>
      </c>
    </row>
    <row r="452" spans="1:12" ht="15">
      <c r="A452" s="84" t="s">
        <v>2485</v>
      </c>
      <c r="B452" s="84" t="s">
        <v>2486</v>
      </c>
      <c r="C452" s="84">
        <v>2</v>
      </c>
      <c r="D452" s="118">
        <v>0.0012051710386613652</v>
      </c>
      <c r="E452" s="118">
        <v>3.203304916138483</v>
      </c>
      <c r="F452" s="84" t="s">
        <v>2505</v>
      </c>
      <c r="G452" s="84" t="b">
        <v>0</v>
      </c>
      <c r="H452" s="84" t="b">
        <v>0</v>
      </c>
      <c r="I452" s="84" t="b">
        <v>0</v>
      </c>
      <c r="J452" s="84" t="b">
        <v>0</v>
      </c>
      <c r="K452" s="84" t="b">
        <v>0</v>
      </c>
      <c r="L452" s="84" t="b">
        <v>0</v>
      </c>
    </row>
    <row r="453" spans="1:12" ht="15">
      <c r="A453" s="84" t="s">
        <v>2486</v>
      </c>
      <c r="B453" s="84" t="s">
        <v>2072</v>
      </c>
      <c r="C453" s="84">
        <v>2</v>
      </c>
      <c r="D453" s="118">
        <v>0.0012051710386613652</v>
      </c>
      <c r="E453" s="118">
        <v>2.7261836614188204</v>
      </c>
      <c r="F453" s="84" t="s">
        <v>2505</v>
      </c>
      <c r="G453" s="84" t="b">
        <v>0</v>
      </c>
      <c r="H453" s="84" t="b">
        <v>0</v>
      </c>
      <c r="I453" s="84" t="b">
        <v>0</v>
      </c>
      <c r="J453" s="84" t="b">
        <v>0</v>
      </c>
      <c r="K453" s="84" t="b">
        <v>0</v>
      </c>
      <c r="L453" s="84" t="b">
        <v>0</v>
      </c>
    </row>
    <row r="454" spans="1:12" ht="15">
      <c r="A454" s="84" t="s">
        <v>1758</v>
      </c>
      <c r="B454" s="84" t="s">
        <v>2108</v>
      </c>
      <c r="C454" s="84">
        <v>2</v>
      </c>
      <c r="D454" s="118">
        <v>0.0012051710386613652</v>
      </c>
      <c r="E454" s="118">
        <v>1.2803201004296</v>
      </c>
      <c r="F454" s="84" t="s">
        <v>2505</v>
      </c>
      <c r="G454" s="84" t="b">
        <v>0</v>
      </c>
      <c r="H454" s="84" t="b">
        <v>0</v>
      </c>
      <c r="I454" s="84" t="b">
        <v>0</v>
      </c>
      <c r="J454" s="84" t="b">
        <v>0</v>
      </c>
      <c r="K454" s="84" t="b">
        <v>0</v>
      </c>
      <c r="L454" s="84" t="b">
        <v>0</v>
      </c>
    </row>
    <row r="455" spans="1:12" ht="15">
      <c r="A455" s="84" t="s">
        <v>2083</v>
      </c>
      <c r="B455" s="84" t="s">
        <v>2487</v>
      </c>
      <c r="C455" s="84">
        <v>2</v>
      </c>
      <c r="D455" s="118">
        <v>0.0012051710386613652</v>
      </c>
      <c r="E455" s="118">
        <v>2.7261836614188204</v>
      </c>
      <c r="F455" s="84" t="s">
        <v>2505</v>
      </c>
      <c r="G455" s="84" t="b">
        <v>0</v>
      </c>
      <c r="H455" s="84" t="b">
        <v>0</v>
      </c>
      <c r="I455" s="84" t="b">
        <v>0</v>
      </c>
      <c r="J455" s="84" t="b">
        <v>0</v>
      </c>
      <c r="K455" s="84" t="b">
        <v>0</v>
      </c>
      <c r="L455" s="84" t="b">
        <v>0</v>
      </c>
    </row>
    <row r="456" spans="1:12" ht="15">
      <c r="A456" s="84" t="s">
        <v>2487</v>
      </c>
      <c r="B456" s="84" t="s">
        <v>2049</v>
      </c>
      <c r="C456" s="84">
        <v>2</v>
      </c>
      <c r="D456" s="118">
        <v>0.0012051710386613652</v>
      </c>
      <c r="E456" s="118">
        <v>2.6592368717882073</v>
      </c>
      <c r="F456" s="84" t="s">
        <v>2505</v>
      </c>
      <c r="G456" s="84" t="b">
        <v>0</v>
      </c>
      <c r="H456" s="84" t="b">
        <v>0</v>
      </c>
      <c r="I456" s="84" t="b">
        <v>0</v>
      </c>
      <c r="J456" s="84" t="b">
        <v>0</v>
      </c>
      <c r="K456" s="84" t="b">
        <v>0</v>
      </c>
      <c r="L456" s="84" t="b">
        <v>0</v>
      </c>
    </row>
    <row r="457" spans="1:12" ht="15">
      <c r="A457" s="84" t="s">
        <v>2049</v>
      </c>
      <c r="B457" s="84" t="s">
        <v>2238</v>
      </c>
      <c r="C457" s="84">
        <v>2</v>
      </c>
      <c r="D457" s="118">
        <v>0.0012051710386613652</v>
      </c>
      <c r="E457" s="118">
        <v>2.374001143307458</v>
      </c>
      <c r="F457" s="84" t="s">
        <v>2505</v>
      </c>
      <c r="G457" s="84" t="b">
        <v>0</v>
      </c>
      <c r="H457" s="84" t="b">
        <v>0</v>
      </c>
      <c r="I457" s="84" t="b">
        <v>0</v>
      </c>
      <c r="J457" s="84" t="b">
        <v>0</v>
      </c>
      <c r="K457" s="84" t="b">
        <v>0</v>
      </c>
      <c r="L457" s="84" t="b">
        <v>0</v>
      </c>
    </row>
    <row r="458" spans="1:12" ht="15">
      <c r="A458" s="84" t="s">
        <v>2238</v>
      </c>
      <c r="B458" s="84" t="s">
        <v>1758</v>
      </c>
      <c r="C458" s="84">
        <v>2</v>
      </c>
      <c r="D458" s="118">
        <v>0.0012051710386613652</v>
      </c>
      <c r="E458" s="118">
        <v>1.1003569481331092</v>
      </c>
      <c r="F458" s="84" t="s">
        <v>2505</v>
      </c>
      <c r="G458" s="84" t="b">
        <v>0</v>
      </c>
      <c r="H458" s="84" t="b">
        <v>0</v>
      </c>
      <c r="I458" s="84" t="b">
        <v>0</v>
      </c>
      <c r="J458" s="84" t="b">
        <v>0</v>
      </c>
      <c r="K458" s="84" t="b">
        <v>0</v>
      </c>
      <c r="L458" s="84" t="b">
        <v>0</v>
      </c>
    </row>
    <row r="459" spans="1:12" ht="15">
      <c r="A459" s="84" t="s">
        <v>2111</v>
      </c>
      <c r="B459" s="84" t="s">
        <v>2076</v>
      </c>
      <c r="C459" s="84">
        <v>2</v>
      </c>
      <c r="D459" s="118">
        <v>0.0012051710386613652</v>
      </c>
      <c r="E459" s="118">
        <v>2.5043349118024643</v>
      </c>
      <c r="F459" s="84" t="s">
        <v>2505</v>
      </c>
      <c r="G459" s="84" t="b">
        <v>1</v>
      </c>
      <c r="H459" s="84" t="b">
        <v>0</v>
      </c>
      <c r="I459" s="84" t="b">
        <v>0</v>
      </c>
      <c r="J459" s="84" t="b">
        <v>0</v>
      </c>
      <c r="K459" s="84" t="b">
        <v>0</v>
      </c>
      <c r="L459" s="84" t="b">
        <v>0</v>
      </c>
    </row>
    <row r="460" spans="1:12" ht="15">
      <c r="A460" s="84" t="s">
        <v>2076</v>
      </c>
      <c r="B460" s="84" t="s">
        <v>1758</v>
      </c>
      <c r="C460" s="84">
        <v>2</v>
      </c>
      <c r="D460" s="118">
        <v>0.0012051710386613652</v>
      </c>
      <c r="E460" s="118">
        <v>0.7993269524691281</v>
      </c>
      <c r="F460" s="84" t="s">
        <v>2505</v>
      </c>
      <c r="G460" s="84" t="b">
        <v>0</v>
      </c>
      <c r="H460" s="84" t="b">
        <v>0</v>
      </c>
      <c r="I460" s="84" t="b">
        <v>0</v>
      </c>
      <c r="J460" s="84" t="b">
        <v>0</v>
      </c>
      <c r="K460" s="84" t="b">
        <v>0</v>
      </c>
      <c r="L460" s="84" t="b">
        <v>0</v>
      </c>
    </row>
    <row r="461" spans="1:12" ht="15">
      <c r="A461" s="84" t="s">
        <v>2173</v>
      </c>
      <c r="B461" s="84" t="s">
        <v>2039</v>
      </c>
      <c r="C461" s="84">
        <v>2</v>
      </c>
      <c r="D461" s="118">
        <v>0.0012051710386613652</v>
      </c>
      <c r="E461" s="118">
        <v>2.203304916138483</v>
      </c>
      <c r="F461" s="84" t="s">
        <v>2505</v>
      </c>
      <c r="G461" s="84" t="b">
        <v>0</v>
      </c>
      <c r="H461" s="84" t="b">
        <v>0</v>
      </c>
      <c r="I461" s="84" t="b">
        <v>0</v>
      </c>
      <c r="J461" s="84" t="b">
        <v>0</v>
      </c>
      <c r="K461" s="84" t="b">
        <v>0</v>
      </c>
      <c r="L461" s="84" t="b">
        <v>0</v>
      </c>
    </row>
    <row r="462" spans="1:12" ht="15">
      <c r="A462" s="84" t="s">
        <v>2039</v>
      </c>
      <c r="B462" s="84" t="s">
        <v>2244</v>
      </c>
      <c r="C462" s="84">
        <v>2</v>
      </c>
      <c r="D462" s="118">
        <v>0.0012051710386613652</v>
      </c>
      <c r="E462" s="118">
        <v>2.328243652746783</v>
      </c>
      <c r="F462" s="84" t="s">
        <v>2505</v>
      </c>
      <c r="G462" s="84" t="b">
        <v>0</v>
      </c>
      <c r="H462" s="84" t="b">
        <v>0</v>
      </c>
      <c r="I462" s="84" t="b">
        <v>0</v>
      </c>
      <c r="J462" s="84" t="b">
        <v>0</v>
      </c>
      <c r="K462" s="84" t="b">
        <v>0</v>
      </c>
      <c r="L462" s="84" t="b">
        <v>0</v>
      </c>
    </row>
    <row r="463" spans="1:12" ht="15">
      <c r="A463" s="84" t="s">
        <v>2244</v>
      </c>
      <c r="B463" s="84" t="s">
        <v>2109</v>
      </c>
      <c r="C463" s="84">
        <v>2</v>
      </c>
      <c r="D463" s="118">
        <v>0.0012051710386613652</v>
      </c>
      <c r="E463" s="118">
        <v>2.8511223980271203</v>
      </c>
      <c r="F463" s="84" t="s">
        <v>2505</v>
      </c>
      <c r="G463" s="84" t="b">
        <v>0</v>
      </c>
      <c r="H463" s="84" t="b">
        <v>0</v>
      </c>
      <c r="I463" s="84" t="b">
        <v>0</v>
      </c>
      <c r="J463" s="84" t="b">
        <v>0</v>
      </c>
      <c r="K463" s="84" t="b">
        <v>0</v>
      </c>
      <c r="L463" s="84" t="b">
        <v>0</v>
      </c>
    </row>
    <row r="464" spans="1:12" ht="15">
      <c r="A464" s="84" t="s">
        <v>2109</v>
      </c>
      <c r="B464" s="84" t="s">
        <v>2037</v>
      </c>
      <c r="C464" s="84">
        <v>2</v>
      </c>
      <c r="D464" s="118">
        <v>0.0012051710386613652</v>
      </c>
      <c r="E464" s="118">
        <v>2.0272136570828017</v>
      </c>
      <c r="F464" s="84" t="s">
        <v>2505</v>
      </c>
      <c r="G464" s="84" t="b">
        <v>0</v>
      </c>
      <c r="H464" s="84" t="b">
        <v>0</v>
      </c>
      <c r="I464" s="84" t="b">
        <v>0</v>
      </c>
      <c r="J464" s="84" t="b">
        <v>0</v>
      </c>
      <c r="K464" s="84" t="b">
        <v>0</v>
      </c>
      <c r="L464" s="84" t="b">
        <v>0</v>
      </c>
    </row>
    <row r="465" spans="1:12" ht="15">
      <c r="A465" s="84" t="s">
        <v>2037</v>
      </c>
      <c r="B465" s="84" t="s">
        <v>2488</v>
      </c>
      <c r="C465" s="84">
        <v>2</v>
      </c>
      <c r="D465" s="118">
        <v>0.0012051710386613652</v>
      </c>
      <c r="E465" s="118">
        <v>2.425153665754839</v>
      </c>
      <c r="F465" s="84" t="s">
        <v>2505</v>
      </c>
      <c r="G465" s="84" t="b">
        <v>0</v>
      </c>
      <c r="H465" s="84" t="b">
        <v>0</v>
      </c>
      <c r="I465" s="84" t="b">
        <v>0</v>
      </c>
      <c r="J465" s="84" t="b">
        <v>0</v>
      </c>
      <c r="K465" s="84" t="b">
        <v>0</v>
      </c>
      <c r="L465" s="84" t="b">
        <v>0</v>
      </c>
    </row>
    <row r="466" spans="1:12" ht="15">
      <c r="A466" s="84" t="s">
        <v>2488</v>
      </c>
      <c r="B466" s="84" t="s">
        <v>1758</v>
      </c>
      <c r="C466" s="84">
        <v>2</v>
      </c>
      <c r="D466" s="118">
        <v>0.0012051710386613652</v>
      </c>
      <c r="E466" s="118">
        <v>1.2764482071887906</v>
      </c>
      <c r="F466" s="84" t="s">
        <v>2505</v>
      </c>
      <c r="G466" s="84" t="b">
        <v>0</v>
      </c>
      <c r="H466" s="84" t="b">
        <v>0</v>
      </c>
      <c r="I466" s="84" t="b">
        <v>0</v>
      </c>
      <c r="J466" s="84" t="b">
        <v>0</v>
      </c>
      <c r="K466" s="84" t="b">
        <v>0</v>
      </c>
      <c r="L466" s="84" t="b">
        <v>0</v>
      </c>
    </row>
    <row r="467" spans="1:12" ht="15">
      <c r="A467" s="84" t="s">
        <v>2067</v>
      </c>
      <c r="B467" s="84" t="s">
        <v>2033</v>
      </c>
      <c r="C467" s="84">
        <v>2</v>
      </c>
      <c r="D467" s="118">
        <v>0.0012051710386613652</v>
      </c>
      <c r="E467" s="118">
        <v>1.7841756083965072</v>
      </c>
      <c r="F467" s="84" t="s">
        <v>2505</v>
      </c>
      <c r="G467" s="84" t="b">
        <v>0</v>
      </c>
      <c r="H467" s="84" t="b">
        <v>0</v>
      </c>
      <c r="I467" s="84" t="b">
        <v>0</v>
      </c>
      <c r="J467" s="84" t="b">
        <v>1</v>
      </c>
      <c r="K467" s="84" t="b">
        <v>0</v>
      </c>
      <c r="L467" s="84" t="b">
        <v>0</v>
      </c>
    </row>
    <row r="468" spans="1:12" ht="15">
      <c r="A468" s="84" t="s">
        <v>2033</v>
      </c>
      <c r="B468" s="84" t="s">
        <v>2069</v>
      </c>
      <c r="C468" s="84">
        <v>2</v>
      </c>
      <c r="D468" s="118">
        <v>0.0012051710386613652</v>
      </c>
      <c r="E468" s="118">
        <v>1.7561468847962638</v>
      </c>
      <c r="F468" s="84" t="s">
        <v>2505</v>
      </c>
      <c r="G468" s="84" t="b">
        <v>1</v>
      </c>
      <c r="H468" s="84" t="b">
        <v>0</v>
      </c>
      <c r="I468" s="84" t="b">
        <v>0</v>
      </c>
      <c r="J468" s="84" t="b">
        <v>0</v>
      </c>
      <c r="K468" s="84" t="b">
        <v>0</v>
      </c>
      <c r="L468" s="84" t="b">
        <v>0</v>
      </c>
    </row>
    <row r="469" spans="1:12" ht="15">
      <c r="A469" s="84" t="s">
        <v>2069</v>
      </c>
      <c r="B469" s="84" t="s">
        <v>2489</v>
      </c>
      <c r="C469" s="84">
        <v>2</v>
      </c>
      <c r="D469" s="118">
        <v>0.0012051710386613652</v>
      </c>
      <c r="E469" s="118">
        <v>2.6592368717882073</v>
      </c>
      <c r="F469" s="84" t="s">
        <v>2505</v>
      </c>
      <c r="G469" s="84" t="b">
        <v>0</v>
      </c>
      <c r="H469" s="84" t="b">
        <v>0</v>
      </c>
      <c r="I469" s="84" t="b">
        <v>0</v>
      </c>
      <c r="J469" s="84" t="b">
        <v>0</v>
      </c>
      <c r="K469" s="84" t="b">
        <v>0</v>
      </c>
      <c r="L469" s="84" t="b">
        <v>0</v>
      </c>
    </row>
    <row r="470" spans="1:12" ht="15">
      <c r="A470" s="84" t="s">
        <v>2489</v>
      </c>
      <c r="B470" s="84" t="s">
        <v>1758</v>
      </c>
      <c r="C470" s="84">
        <v>2</v>
      </c>
      <c r="D470" s="118">
        <v>0.0012051710386613652</v>
      </c>
      <c r="E470" s="118">
        <v>1.2764482071887906</v>
      </c>
      <c r="F470" s="84" t="s">
        <v>2505</v>
      </c>
      <c r="G470" s="84" t="b">
        <v>0</v>
      </c>
      <c r="H470" s="84" t="b">
        <v>0</v>
      </c>
      <c r="I470" s="84" t="b">
        <v>0</v>
      </c>
      <c r="J470" s="84" t="b">
        <v>0</v>
      </c>
      <c r="K470" s="84" t="b">
        <v>0</v>
      </c>
      <c r="L470" s="84" t="b">
        <v>0</v>
      </c>
    </row>
    <row r="471" spans="1:12" ht="15">
      <c r="A471" s="84" t="s">
        <v>2058</v>
      </c>
      <c r="B471" s="84" t="s">
        <v>2036</v>
      </c>
      <c r="C471" s="84">
        <v>2</v>
      </c>
      <c r="D471" s="118">
        <v>0.0012051710386613652</v>
      </c>
      <c r="E471" s="118">
        <v>1.788331568167665</v>
      </c>
      <c r="F471" s="84" t="s">
        <v>2505</v>
      </c>
      <c r="G471" s="84" t="b">
        <v>0</v>
      </c>
      <c r="H471" s="84" t="b">
        <v>0</v>
      </c>
      <c r="I471" s="84" t="b">
        <v>0</v>
      </c>
      <c r="J471" s="84" t="b">
        <v>0</v>
      </c>
      <c r="K471" s="84" t="b">
        <v>0</v>
      </c>
      <c r="L471" s="84" t="b">
        <v>0</v>
      </c>
    </row>
    <row r="472" spans="1:12" ht="15">
      <c r="A472" s="84" t="s">
        <v>2036</v>
      </c>
      <c r="B472" s="84" t="s">
        <v>1758</v>
      </c>
      <c r="C472" s="84">
        <v>2</v>
      </c>
      <c r="D472" s="118">
        <v>0.0012051710386613652</v>
      </c>
      <c r="E472" s="118">
        <v>0.5360855176945467</v>
      </c>
      <c r="F472" s="84" t="s">
        <v>2505</v>
      </c>
      <c r="G472" s="84" t="b">
        <v>0</v>
      </c>
      <c r="H472" s="84" t="b">
        <v>0</v>
      </c>
      <c r="I472" s="84" t="b">
        <v>0</v>
      </c>
      <c r="J472" s="84" t="b">
        <v>0</v>
      </c>
      <c r="K472" s="84" t="b">
        <v>0</v>
      </c>
      <c r="L472" s="84" t="b">
        <v>0</v>
      </c>
    </row>
    <row r="473" spans="1:12" ht="15">
      <c r="A473" s="84" t="s">
        <v>2068</v>
      </c>
      <c r="B473" s="84" t="s">
        <v>2248</v>
      </c>
      <c r="C473" s="84">
        <v>2</v>
      </c>
      <c r="D473" s="118">
        <v>0.0012051710386613652</v>
      </c>
      <c r="E473" s="118">
        <v>2.483145612732526</v>
      </c>
      <c r="F473" s="84" t="s">
        <v>2505</v>
      </c>
      <c r="G473" s="84" t="b">
        <v>0</v>
      </c>
      <c r="H473" s="84" t="b">
        <v>0</v>
      </c>
      <c r="I473" s="84" t="b">
        <v>0</v>
      </c>
      <c r="J473" s="84" t="b">
        <v>0</v>
      </c>
      <c r="K473" s="84" t="b">
        <v>0</v>
      </c>
      <c r="L473" s="84" t="b">
        <v>0</v>
      </c>
    </row>
    <row r="474" spans="1:12" ht="15">
      <c r="A474" s="84" t="s">
        <v>2248</v>
      </c>
      <c r="B474" s="84" t="s">
        <v>2490</v>
      </c>
      <c r="C474" s="84">
        <v>2</v>
      </c>
      <c r="D474" s="118">
        <v>0.0012051710386613652</v>
      </c>
      <c r="E474" s="118">
        <v>3.0272136570828017</v>
      </c>
      <c r="F474" s="84" t="s">
        <v>2505</v>
      </c>
      <c r="G474" s="84" t="b">
        <v>0</v>
      </c>
      <c r="H474" s="84" t="b">
        <v>0</v>
      </c>
      <c r="I474" s="84" t="b">
        <v>0</v>
      </c>
      <c r="J474" s="84" t="b">
        <v>0</v>
      </c>
      <c r="K474" s="84" t="b">
        <v>0</v>
      </c>
      <c r="L474" s="84" t="b">
        <v>0</v>
      </c>
    </row>
    <row r="475" spans="1:12" ht="15">
      <c r="A475" s="84" t="s">
        <v>2490</v>
      </c>
      <c r="B475" s="84" t="s">
        <v>1758</v>
      </c>
      <c r="C475" s="84">
        <v>2</v>
      </c>
      <c r="D475" s="118">
        <v>0.0012051710386613652</v>
      </c>
      <c r="E475" s="118">
        <v>1.2764482071887906</v>
      </c>
      <c r="F475" s="84" t="s">
        <v>2505</v>
      </c>
      <c r="G475" s="84" t="b">
        <v>0</v>
      </c>
      <c r="H475" s="84" t="b">
        <v>0</v>
      </c>
      <c r="I475" s="84" t="b">
        <v>0</v>
      </c>
      <c r="J475" s="84" t="b">
        <v>0</v>
      </c>
      <c r="K475" s="84" t="b">
        <v>0</v>
      </c>
      <c r="L475" s="84" t="b">
        <v>0</v>
      </c>
    </row>
    <row r="476" spans="1:12" ht="15">
      <c r="A476" s="84" t="s">
        <v>2090</v>
      </c>
      <c r="B476" s="84" t="s">
        <v>1764</v>
      </c>
      <c r="C476" s="84">
        <v>2</v>
      </c>
      <c r="D476" s="118">
        <v>0.0012051710386613652</v>
      </c>
      <c r="E476" s="118">
        <v>1.9858209719245765</v>
      </c>
      <c r="F476" s="84" t="s">
        <v>2505</v>
      </c>
      <c r="G476" s="84" t="b">
        <v>0</v>
      </c>
      <c r="H476" s="84" t="b">
        <v>0</v>
      </c>
      <c r="I476" s="84" t="b">
        <v>0</v>
      </c>
      <c r="J476" s="84" t="b">
        <v>0</v>
      </c>
      <c r="K476" s="84" t="b">
        <v>0</v>
      </c>
      <c r="L476" s="84" t="b">
        <v>0</v>
      </c>
    </row>
    <row r="477" spans="1:12" ht="15">
      <c r="A477" s="84" t="s">
        <v>1764</v>
      </c>
      <c r="B477" s="84" t="s">
        <v>2491</v>
      </c>
      <c r="C477" s="84">
        <v>2</v>
      </c>
      <c r="D477" s="118">
        <v>0.0012051710386613652</v>
      </c>
      <c r="E477" s="118">
        <v>2.462942226644239</v>
      </c>
      <c r="F477" s="84" t="s">
        <v>2505</v>
      </c>
      <c r="G477" s="84" t="b">
        <v>0</v>
      </c>
      <c r="H477" s="84" t="b">
        <v>0</v>
      </c>
      <c r="I477" s="84" t="b">
        <v>0</v>
      </c>
      <c r="J477" s="84" t="b">
        <v>0</v>
      </c>
      <c r="K477" s="84" t="b">
        <v>0</v>
      </c>
      <c r="L477" s="84" t="b">
        <v>0</v>
      </c>
    </row>
    <row r="478" spans="1:12" ht="15">
      <c r="A478" s="84" t="s">
        <v>2491</v>
      </c>
      <c r="B478" s="84" t="s">
        <v>1758</v>
      </c>
      <c r="C478" s="84">
        <v>2</v>
      </c>
      <c r="D478" s="118">
        <v>0.0012051710386613652</v>
      </c>
      <c r="E478" s="118">
        <v>1.2764482071887906</v>
      </c>
      <c r="F478" s="84" t="s">
        <v>2505</v>
      </c>
      <c r="G478" s="84" t="b">
        <v>0</v>
      </c>
      <c r="H478" s="84" t="b">
        <v>0</v>
      </c>
      <c r="I478" s="84" t="b">
        <v>0</v>
      </c>
      <c r="J478" s="84" t="b">
        <v>0</v>
      </c>
      <c r="K478" s="84" t="b">
        <v>0</v>
      </c>
      <c r="L478" s="84" t="b">
        <v>0</v>
      </c>
    </row>
    <row r="479" spans="1:12" ht="15">
      <c r="A479" s="84" t="s">
        <v>1758</v>
      </c>
      <c r="B479" s="84" t="s">
        <v>2274</v>
      </c>
      <c r="C479" s="84">
        <v>2</v>
      </c>
      <c r="D479" s="118">
        <v>0.0012051710386613652</v>
      </c>
      <c r="E479" s="118">
        <v>1.5021688500459565</v>
      </c>
      <c r="F479" s="84" t="s">
        <v>2505</v>
      </c>
      <c r="G479" s="84" t="b">
        <v>0</v>
      </c>
      <c r="H479" s="84" t="b">
        <v>0</v>
      </c>
      <c r="I479" s="84" t="b">
        <v>0</v>
      </c>
      <c r="J479" s="84" t="b">
        <v>0</v>
      </c>
      <c r="K479" s="84" t="b">
        <v>0</v>
      </c>
      <c r="L479" s="84" t="b">
        <v>0</v>
      </c>
    </row>
    <row r="480" spans="1:12" ht="15">
      <c r="A480" s="84" t="s">
        <v>2274</v>
      </c>
      <c r="B480" s="84" t="s">
        <v>2090</v>
      </c>
      <c r="C480" s="84">
        <v>2</v>
      </c>
      <c r="D480" s="118">
        <v>0.0012051710386613652</v>
      </c>
      <c r="E480" s="118">
        <v>2.7261836614188204</v>
      </c>
      <c r="F480" s="84" t="s">
        <v>2505</v>
      </c>
      <c r="G480" s="84" t="b">
        <v>0</v>
      </c>
      <c r="H480" s="84" t="b">
        <v>0</v>
      </c>
      <c r="I480" s="84" t="b">
        <v>0</v>
      </c>
      <c r="J480" s="84" t="b">
        <v>0</v>
      </c>
      <c r="K480" s="84" t="b">
        <v>0</v>
      </c>
      <c r="L480" s="84" t="b">
        <v>0</v>
      </c>
    </row>
    <row r="481" spans="1:12" ht="15">
      <c r="A481" s="84" t="s">
        <v>2090</v>
      </c>
      <c r="B481" s="84" t="s">
        <v>2492</v>
      </c>
      <c r="C481" s="84">
        <v>2</v>
      </c>
      <c r="D481" s="118">
        <v>0.0012051710386613652</v>
      </c>
      <c r="E481" s="118">
        <v>2.7261836614188204</v>
      </c>
      <c r="F481" s="84" t="s">
        <v>2505</v>
      </c>
      <c r="G481" s="84" t="b">
        <v>0</v>
      </c>
      <c r="H481" s="84" t="b">
        <v>0</v>
      </c>
      <c r="I481" s="84" t="b">
        <v>0</v>
      </c>
      <c r="J481" s="84" t="b">
        <v>0</v>
      </c>
      <c r="K481" s="84" t="b">
        <v>0</v>
      </c>
      <c r="L481" s="84" t="b">
        <v>0</v>
      </c>
    </row>
    <row r="482" spans="1:12" ht="15">
      <c r="A482" s="84" t="s">
        <v>2492</v>
      </c>
      <c r="B482" s="84" t="s">
        <v>2493</v>
      </c>
      <c r="C482" s="84">
        <v>2</v>
      </c>
      <c r="D482" s="118">
        <v>0.0012051710386613652</v>
      </c>
      <c r="E482" s="118">
        <v>3.203304916138483</v>
      </c>
      <c r="F482" s="84" t="s">
        <v>2505</v>
      </c>
      <c r="G482" s="84" t="b">
        <v>0</v>
      </c>
      <c r="H482" s="84" t="b">
        <v>0</v>
      </c>
      <c r="I482" s="84" t="b">
        <v>0</v>
      </c>
      <c r="J482" s="84" t="b">
        <v>0</v>
      </c>
      <c r="K482" s="84" t="b">
        <v>0</v>
      </c>
      <c r="L482" s="84" t="b">
        <v>0</v>
      </c>
    </row>
    <row r="483" spans="1:12" ht="15">
      <c r="A483" s="84" t="s">
        <v>2493</v>
      </c>
      <c r="B483" s="84" t="s">
        <v>2494</v>
      </c>
      <c r="C483" s="84">
        <v>2</v>
      </c>
      <c r="D483" s="118">
        <v>0.0012051710386613652</v>
      </c>
      <c r="E483" s="118">
        <v>3.203304916138483</v>
      </c>
      <c r="F483" s="84" t="s">
        <v>2505</v>
      </c>
      <c r="G483" s="84" t="b">
        <v>0</v>
      </c>
      <c r="H483" s="84" t="b">
        <v>0</v>
      </c>
      <c r="I483" s="84" t="b">
        <v>0</v>
      </c>
      <c r="J483" s="84" t="b">
        <v>0</v>
      </c>
      <c r="K483" s="84" t="b">
        <v>0</v>
      </c>
      <c r="L483" s="84" t="b">
        <v>0</v>
      </c>
    </row>
    <row r="484" spans="1:12" ht="15">
      <c r="A484" s="84" t="s">
        <v>2494</v>
      </c>
      <c r="B484" s="84" t="s">
        <v>2495</v>
      </c>
      <c r="C484" s="84">
        <v>2</v>
      </c>
      <c r="D484" s="118">
        <v>0.0012051710386613652</v>
      </c>
      <c r="E484" s="118">
        <v>3.203304916138483</v>
      </c>
      <c r="F484" s="84" t="s">
        <v>2505</v>
      </c>
      <c r="G484" s="84" t="b">
        <v>0</v>
      </c>
      <c r="H484" s="84" t="b">
        <v>0</v>
      </c>
      <c r="I484" s="84" t="b">
        <v>0</v>
      </c>
      <c r="J484" s="84" t="b">
        <v>0</v>
      </c>
      <c r="K484" s="84" t="b">
        <v>0</v>
      </c>
      <c r="L484" s="84" t="b">
        <v>0</v>
      </c>
    </row>
    <row r="485" spans="1:12" ht="15">
      <c r="A485" s="84" t="s">
        <v>2495</v>
      </c>
      <c r="B485" s="84" t="s">
        <v>2068</v>
      </c>
      <c r="C485" s="84">
        <v>2</v>
      </c>
      <c r="D485" s="118">
        <v>0.0012051710386613652</v>
      </c>
      <c r="E485" s="118">
        <v>3.0272136570828017</v>
      </c>
      <c r="F485" s="84" t="s">
        <v>2505</v>
      </c>
      <c r="G485" s="84" t="b">
        <v>0</v>
      </c>
      <c r="H485" s="84" t="b">
        <v>0</v>
      </c>
      <c r="I485" s="84" t="b">
        <v>0</v>
      </c>
      <c r="J485" s="84" t="b">
        <v>0</v>
      </c>
      <c r="K485" s="84" t="b">
        <v>0</v>
      </c>
      <c r="L485" s="84" t="b">
        <v>0</v>
      </c>
    </row>
    <row r="486" spans="1:12" ht="15">
      <c r="A486" s="84" t="s">
        <v>2068</v>
      </c>
      <c r="B486" s="84" t="s">
        <v>2082</v>
      </c>
      <c r="C486" s="84">
        <v>2</v>
      </c>
      <c r="D486" s="118">
        <v>0.0012051710386613652</v>
      </c>
      <c r="E486" s="118">
        <v>2.1821156170685447</v>
      </c>
      <c r="F486" s="84" t="s">
        <v>2505</v>
      </c>
      <c r="G486" s="84" t="b">
        <v>0</v>
      </c>
      <c r="H486" s="84" t="b">
        <v>0</v>
      </c>
      <c r="I486" s="84" t="b">
        <v>0</v>
      </c>
      <c r="J486" s="84" t="b">
        <v>0</v>
      </c>
      <c r="K486" s="84" t="b">
        <v>0</v>
      </c>
      <c r="L486" s="84" t="b">
        <v>0</v>
      </c>
    </row>
    <row r="487" spans="1:12" ht="15">
      <c r="A487" s="84" t="s">
        <v>2082</v>
      </c>
      <c r="B487" s="84" t="s">
        <v>1788</v>
      </c>
      <c r="C487" s="84">
        <v>2</v>
      </c>
      <c r="D487" s="118">
        <v>0.0012051710386613652</v>
      </c>
      <c r="E487" s="118">
        <v>2.072971147643477</v>
      </c>
      <c r="F487" s="84" t="s">
        <v>2505</v>
      </c>
      <c r="G487" s="84" t="b">
        <v>0</v>
      </c>
      <c r="H487" s="84" t="b">
        <v>0</v>
      </c>
      <c r="I487" s="84" t="b">
        <v>0</v>
      </c>
      <c r="J487" s="84" t="b">
        <v>0</v>
      </c>
      <c r="K487" s="84" t="b">
        <v>0</v>
      </c>
      <c r="L487" s="84" t="b">
        <v>0</v>
      </c>
    </row>
    <row r="488" spans="1:12" ht="15">
      <c r="A488" s="84" t="s">
        <v>1788</v>
      </c>
      <c r="B488" s="84" t="s">
        <v>2058</v>
      </c>
      <c r="C488" s="84">
        <v>2</v>
      </c>
      <c r="D488" s="118">
        <v>0.0012051710386613652</v>
      </c>
      <c r="E488" s="118">
        <v>2.057176880460245</v>
      </c>
      <c r="F488" s="84" t="s">
        <v>2505</v>
      </c>
      <c r="G488" s="84" t="b">
        <v>0</v>
      </c>
      <c r="H488" s="84" t="b">
        <v>0</v>
      </c>
      <c r="I488" s="84" t="b">
        <v>0</v>
      </c>
      <c r="J488" s="84" t="b">
        <v>0</v>
      </c>
      <c r="K488" s="84" t="b">
        <v>0</v>
      </c>
      <c r="L488" s="84" t="b">
        <v>0</v>
      </c>
    </row>
    <row r="489" spans="1:12" ht="15">
      <c r="A489" s="84" t="s">
        <v>2058</v>
      </c>
      <c r="B489" s="84" t="s">
        <v>2082</v>
      </c>
      <c r="C489" s="84">
        <v>2</v>
      </c>
      <c r="D489" s="118">
        <v>0.0012051710386613652</v>
      </c>
      <c r="E489" s="118">
        <v>2.1241236700908583</v>
      </c>
      <c r="F489" s="84" t="s">
        <v>2505</v>
      </c>
      <c r="G489" s="84" t="b">
        <v>0</v>
      </c>
      <c r="H489" s="84" t="b">
        <v>0</v>
      </c>
      <c r="I489" s="84" t="b">
        <v>0</v>
      </c>
      <c r="J489" s="84" t="b">
        <v>0</v>
      </c>
      <c r="K489" s="84" t="b">
        <v>0</v>
      </c>
      <c r="L489" s="84" t="b">
        <v>0</v>
      </c>
    </row>
    <row r="490" spans="1:12" ht="15">
      <c r="A490" s="84" t="s">
        <v>2082</v>
      </c>
      <c r="B490" s="84" t="s">
        <v>2048</v>
      </c>
      <c r="C490" s="84">
        <v>2</v>
      </c>
      <c r="D490" s="118">
        <v>0.0012051710386613652</v>
      </c>
      <c r="E490" s="118">
        <v>2.328243652746783</v>
      </c>
      <c r="F490" s="84" t="s">
        <v>2505</v>
      </c>
      <c r="G490" s="84" t="b">
        <v>0</v>
      </c>
      <c r="H490" s="84" t="b">
        <v>0</v>
      </c>
      <c r="I490" s="84" t="b">
        <v>0</v>
      </c>
      <c r="J490" s="84" t="b">
        <v>0</v>
      </c>
      <c r="K490" s="84" t="b">
        <v>0</v>
      </c>
      <c r="L490" s="84" t="b">
        <v>0</v>
      </c>
    </row>
    <row r="491" spans="1:12" ht="15">
      <c r="A491" s="84" t="s">
        <v>2048</v>
      </c>
      <c r="B491" s="84" t="s">
        <v>2038</v>
      </c>
      <c r="C491" s="84">
        <v>2</v>
      </c>
      <c r="D491" s="118">
        <v>0.0012051710386613652</v>
      </c>
      <c r="E491" s="118">
        <v>1.7719411519794956</v>
      </c>
      <c r="F491" s="84" t="s">
        <v>2505</v>
      </c>
      <c r="G491" s="84" t="b">
        <v>0</v>
      </c>
      <c r="H491" s="84" t="b">
        <v>0</v>
      </c>
      <c r="I491" s="84" t="b">
        <v>0</v>
      </c>
      <c r="J491" s="84" t="b">
        <v>0</v>
      </c>
      <c r="K491" s="84" t="b">
        <v>0</v>
      </c>
      <c r="L491" s="84" t="b">
        <v>0</v>
      </c>
    </row>
    <row r="492" spans="1:12" ht="15">
      <c r="A492" s="84" t="s">
        <v>2038</v>
      </c>
      <c r="B492" s="84" t="s">
        <v>2239</v>
      </c>
      <c r="C492" s="84">
        <v>2</v>
      </c>
      <c r="D492" s="118">
        <v>0.0012051710386613652</v>
      </c>
      <c r="E492" s="118">
        <v>2.249062406699158</v>
      </c>
      <c r="F492" s="84" t="s">
        <v>2505</v>
      </c>
      <c r="G492" s="84" t="b">
        <v>0</v>
      </c>
      <c r="H492" s="84" t="b">
        <v>0</v>
      </c>
      <c r="I492" s="84" t="b">
        <v>0</v>
      </c>
      <c r="J492" s="84" t="b">
        <v>0</v>
      </c>
      <c r="K492" s="84" t="b">
        <v>0</v>
      </c>
      <c r="L492" s="84" t="b">
        <v>0</v>
      </c>
    </row>
    <row r="493" spans="1:12" ht="15">
      <c r="A493" s="84" t="s">
        <v>2239</v>
      </c>
      <c r="B493" s="84" t="s">
        <v>2200</v>
      </c>
      <c r="C493" s="84">
        <v>2</v>
      </c>
      <c r="D493" s="118">
        <v>0.0012051710386613652</v>
      </c>
      <c r="E493" s="118">
        <v>2.7261836614188204</v>
      </c>
      <c r="F493" s="84" t="s">
        <v>2505</v>
      </c>
      <c r="G493" s="84" t="b">
        <v>0</v>
      </c>
      <c r="H493" s="84" t="b">
        <v>0</v>
      </c>
      <c r="I493" s="84" t="b">
        <v>0</v>
      </c>
      <c r="J493" s="84" t="b">
        <v>0</v>
      </c>
      <c r="K493" s="84" t="b">
        <v>0</v>
      </c>
      <c r="L493" s="84" t="b">
        <v>0</v>
      </c>
    </row>
    <row r="494" spans="1:12" ht="15">
      <c r="A494" s="84" t="s">
        <v>2200</v>
      </c>
      <c r="B494" s="84" t="s">
        <v>238</v>
      </c>
      <c r="C494" s="84">
        <v>2</v>
      </c>
      <c r="D494" s="118">
        <v>0.0012051710386613652</v>
      </c>
      <c r="E494" s="118">
        <v>2.057176880460245</v>
      </c>
      <c r="F494" s="84" t="s">
        <v>2505</v>
      </c>
      <c r="G494" s="84" t="b">
        <v>0</v>
      </c>
      <c r="H494" s="84" t="b">
        <v>0</v>
      </c>
      <c r="I494" s="84" t="b">
        <v>0</v>
      </c>
      <c r="J494" s="84" t="b">
        <v>0</v>
      </c>
      <c r="K494" s="84" t="b">
        <v>0</v>
      </c>
      <c r="L494" s="84" t="b">
        <v>0</v>
      </c>
    </row>
    <row r="495" spans="1:12" ht="15">
      <c r="A495" s="84" t="s">
        <v>238</v>
      </c>
      <c r="B495" s="84" t="s">
        <v>2496</v>
      </c>
      <c r="C495" s="84">
        <v>2</v>
      </c>
      <c r="D495" s="118">
        <v>0.0012051710386613652</v>
      </c>
      <c r="E495" s="118">
        <v>1.7484600561299728</v>
      </c>
      <c r="F495" s="84" t="s">
        <v>2505</v>
      </c>
      <c r="G495" s="84" t="b">
        <v>0</v>
      </c>
      <c r="H495" s="84" t="b">
        <v>0</v>
      </c>
      <c r="I495" s="84" t="b">
        <v>0</v>
      </c>
      <c r="J495" s="84" t="b">
        <v>0</v>
      </c>
      <c r="K495" s="84" t="b">
        <v>0</v>
      </c>
      <c r="L495" s="84" t="b">
        <v>0</v>
      </c>
    </row>
    <row r="496" spans="1:12" ht="15">
      <c r="A496" s="84" t="s">
        <v>2497</v>
      </c>
      <c r="B496" s="84" t="s">
        <v>1758</v>
      </c>
      <c r="C496" s="84">
        <v>2</v>
      </c>
      <c r="D496" s="118">
        <v>0.0012051710386613652</v>
      </c>
      <c r="E496" s="118">
        <v>1.2764482071887906</v>
      </c>
      <c r="F496" s="84" t="s">
        <v>2505</v>
      </c>
      <c r="G496" s="84" t="b">
        <v>1</v>
      </c>
      <c r="H496" s="84" t="b">
        <v>0</v>
      </c>
      <c r="I496" s="84" t="b">
        <v>0</v>
      </c>
      <c r="J496" s="84" t="b">
        <v>0</v>
      </c>
      <c r="K496" s="84" t="b">
        <v>0</v>
      </c>
      <c r="L496" s="84" t="b">
        <v>0</v>
      </c>
    </row>
    <row r="497" spans="1:12" ht="15">
      <c r="A497" s="84" t="s">
        <v>1758</v>
      </c>
      <c r="B497" s="84" t="s">
        <v>2090</v>
      </c>
      <c r="C497" s="84">
        <v>2</v>
      </c>
      <c r="D497" s="118">
        <v>0.0012051710386613652</v>
      </c>
      <c r="E497" s="118">
        <v>1.3772301134376566</v>
      </c>
      <c r="F497" s="84" t="s">
        <v>2505</v>
      </c>
      <c r="G497" s="84" t="b">
        <v>0</v>
      </c>
      <c r="H497" s="84" t="b">
        <v>0</v>
      </c>
      <c r="I497" s="84" t="b">
        <v>0</v>
      </c>
      <c r="J497" s="84" t="b">
        <v>0</v>
      </c>
      <c r="K497" s="84" t="b">
        <v>0</v>
      </c>
      <c r="L497" s="84" t="b">
        <v>0</v>
      </c>
    </row>
    <row r="498" spans="1:12" ht="15">
      <c r="A498" s="84" t="s">
        <v>2090</v>
      </c>
      <c r="B498" s="84" t="s">
        <v>2198</v>
      </c>
      <c r="C498" s="84">
        <v>2</v>
      </c>
      <c r="D498" s="118">
        <v>0.0012051710386613652</v>
      </c>
      <c r="E498" s="118">
        <v>2.425153665754839</v>
      </c>
      <c r="F498" s="84" t="s">
        <v>2505</v>
      </c>
      <c r="G498" s="84" t="b">
        <v>0</v>
      </c>
      <c r="H498" s="84" t="b">
        <v>0</v>
      </c>
      <c r="I498" s="84" t="b">
        <v>0</v>
      </c>
      <c r="J498" s="84" t="b">
        <v>0</v>
      </c>
      <c r="K498" s="84" t="b">
        <v>0</v>
      </c>
      <c r="L498" s="84" t="b">
        <v>0</v>
      </c>
    </row>
    <row r="499" spans="1:12" ht="15">
      <c r="A499" s="84" t="s">
        <v>2198</v>
      </c>
      <c r="B499" s="84" t="s">
        <v>2242</v>
      </c>
      <c r="C499" s="84">
        <v>2</v>
      </c>
      <c r="D499" s="118">
        <v>0.0012051710386613652</v>
      </c>
      <c r="E499" s="118">
        <v>2.7261836614188204</v>
      </c>
      <c r="F499" s="84" t="s">
        <v>2505</v>
      </c>
      <c r="G499" s="84" t="b">
        <v>0</v>
      </c>
      <c r="H499" s="84" t="b">
        <v>0</v>
      </c>
      <c r="I499" s="84" t="b">
        <v>0</v>
      </c>
      <c r="J499" s="84" t="b">
        <v>0</v>
      </c>
      <c r="K499" s="84" t="b">
        <v>0</v>
      </c>
      <c r="L499" s="84" t="b">
        <v>0</v>
      </c>
    </row>
    <row r="500" spans="1:12" ht="15">
      <c r="A500" s="84" t="s">
        <v>2242</v>
      </c>
      <c r="B500" s="84" t="s">
        <v>2498</v>
      </c>
      <c r="C500" s="84">
        <v>2</v>
      </c>
      <c r="D500" s="118">
        <v>0.0012051710386613652</v>
      </c>
      <c r="E500" s="118">
        <v>3.0272136570828017</v>
      </c>
      <c r="F500" s="84" t="s">
        <v>2505</v>
      </c>
      <c r="G500" s="84" t="b">
        <v>0</v>
      </c>
      <c r="H500" s="84" t="b">
        <v>0</v>
      </c>
      <c r="I500" s="84" t="b">
        <v>0</v>
      </c>
      <c r="J500" s="84" t="b">
        <v>0</v>
      </c>
      <c r="K500" s="84" t="b">
        <v>0</v>
      </c>
      <c r="L500" s="84" t="b">
        <v>0</v>
      </c>
    </row>
    <row r="501" spans="1:12" ht="15">
      <c r="A501" s="84" t="s">
        <v>2498</v>
      </c>
      <c r="B501" s="84" t="s">
        <v>2275</v>
      </c>
      <c r="C501" s="84">
        <v>2</v>
      </c>
      <c r="D501" s="118">
        <v>0.0012051710386613652</v>
      </c>
      <c r="E501" s="118">
        <v>3.0272136570828017</v>
      </c>
      <c r="F501" s="84" t="s">
        <v>2505</v>
      </c>
      <c r="G501" s="84" t="b">
        <v>0</v>
      </c>
      <c r="H501" s="84" t="b">
        <v>0</v>
      </c>
      <c r="I501" s="84" t="b">
        <v>0</v>
      </c>
      <c r="J501" s="84" t="b">
        <v>0</v>
      </c>
      <c r="K501" s="84" t="b">
        <v>0</v>
      </c>
      <c r="L501" s="84" t="b">
        <v>0</v>
      </c>
    </row>
    <row r="502" spans="1:12" ht="15">
      <c r="A502" s="84" t="s">
        <v>2275</v>
      </c>
      <c r="B502" s="84" t="s">
        <v>2208</v>
      </c>
      <c r="C502" s="84">
        <v>2</v>
      </c>
      <c r="D502" s="118">
        <v>0.0012051710386613652</v>
      </c>
      <c r="E502" s="118">
        <v>2.8511223980271203</v>
      </c>
      <c r="F502" s="84" t="s">
        <v>2505</v>
      </c>
      <c r="G502" s="84" t="b">
        <v>0</v>
      </c>
      <c r="H502" s="84" t="b">
        <v>0</v>
      </c>
      <c r="I502" s="84" t="b">
        <v>0</v>
      </c>
      <c r="J502" s="84" t="b">
        <v>0</v>
      </c>
      <c r="K502" s="84" t="b">
        <v>0</v>
      </c>
      <c r="L502" s="84" t="b">
        <v>0</v>
      </c>
    </row>
    <row r="503" spans="1:12" ht="15">
      <c r="A503" s="84" t="s">
        <v>2208</v>
      </c>
      <c r="B503" s="84" t="s">
        <v>2499</v>
      </c>
      <c r="C503" s="84">
        <v>2</v>
      </c>
      <c r="D503" s="118">
        <v>0.0012051710386613652</v>
      </c>
      <c r="E503" s="118">
        <v>3.0272136570828017</v>
      </c>
      <c r="F503" s="84" t="s">
        <v>2505</v>
      </c>
      <c r="G503" s="84" t="b">
        <v>0</v>
      </c>
      <c r="H503" s="84" t="b">
        <v>0</v>
      </c>
      <c r="I503" s="84" t="b">
        <v>0</v>
      </c>
      <c r="J503" s="84" t="b">
        <v>0</v>
      </c>
      <c r="K503" s="84" t="b">
        <v>0</v>
      </c>
      <c r="L503" s="84" t="b">
        <v>0</v>
      </c>
    </row>
    <row r="504" spans="1:12" ht="15">
      <c r="A504" s="84" t="s">
        <v>2499</v>
      </c>
      <c r="B504" s="84" t="s">
        <v>2038</v>
      </c>
      <c r="C504" s="84">
        <v>2</v>
      </c>
      <c r="D504" s="118">
        <v>0.0012051710386613652</v>
      </c>
      <c r="E504" s="118">
        <v>2.425153665754839</v>
      </c>
      <c r="F504" s="84" t="s">
        <v>2505</v>
      </c>
      <c r="G504" s="84" t="b">
        <v>0</v>
      </c>
      <c r="H504" s="84" t="b">
        <v>0</v>
      </c>
      <c r="I504" s="84" t="b">
        <v>0</v>
      </c>
      <c r="J504" s="84" t="b">
        <v>0</v>
      </c>
      <c r="K504" s="84" t="b">
        <v>0</v>
      </c>
      <c r="L504" s="84" t="b">
        <v>0</v>
      </c>
    </row>
    <row r="505" spans="1:12" ht="15">
      <c r="A505" s="84" t="s">
        <v>2038</v>
      </c>
      <c r="B505" s="84" t="s">
        <v>2195</v>
      </c>
      <c r="C505" s="84">
        <v>2</v>
      </c>
      <c r="D505" s="118">
        <v>0.0012051710386613652</v>
      </c>
      <c r="E505" s="118">
        <v>2.1241236700908583</v>
      </c>
      <c r="F505" s="84" t="s">
        <v>2505</v>
      </c>
      <c r="G505" s="84" t="b">
        <v>0</v>
      </c>
      <c r="H505" s="84" t="b">
        <v>0</v>
      </c>
      <c r="I505" s="84" t="b">
        <v>0</v>
      </c>
      <c r="J505" s="84" t="b">
        <v>0</v>
      </c>
      <c r="K505" s="84" t="b">
        <v>0</v>
      </c>
      <c r="L505" s="84" t="b">
        <v>0</v>
      </c>
    </row>
    <row r="506" spans="1:12" ht="15">
      <c r="A506" s="84" t="s">
        <v>2195</v>
      </c>
      <c r="B506" s="84" t="s">
        <v>2500</v>
      </c>
      <c r="C506" s="84">
        <v>2</v>
      </c>
      <c r="D506" s="118">
        <v>0.0012051710386613652</v>
      </c>
      <c r="E506" s="118">
        <v>2.9022749204745018</v>
      </c>
      <c r="F506" s="84" t="s">
        <v>2505</v>
      </c>
      <c r="G506" s="84" t="b">
        <v>0</v>
      </c>
      <c r="H506" s="84" t="b">
        <v>0</v>
      </c>
      <c r="I506" s="84" t="b">
        <v>0</v>
      </c>
      <c r="J506" s="84" t="b">
        <v>0</v>
      </c>
      <c r="K506" s="84" t="b">
        <v>0</v>
      </c>
      <c r="L506" s="84" t="b">
        <v>0</v>
      </c>
    </row>
    <row r="507" spans="1:12" ht="15">
      <c r="A507" s="84" t="s">
        <v>2500</v>
      </c>
      <c r="B507" s="84" t="s">
        <v>2273</v>
      </c>
      <c r="C507" s="84">
        <v>2</v>
      </c>
      <c r="D507" s="118">
        <v>0.0012051710386613652</v>
      </c>
      <c r="E507" s="118">
        <v>3.0272136570828017</v>
      </c>
      <c r="F507" s="84" t="s">
        <v>2505</v>
      </c>
      <c r="G507" s="84" t="b">
        <v>0</v>
      </c>
      <c r="H507" s="84" t="b">
        <v>0</v>
      </c>
      <c r="I507" s="84" t="b">
        <v>0</v>
      </c>
      <c r="J507" s="84" t="b">
        <v>1</v>
      </c>
      <c r="K507" s="84" t="b">
        <v>0</v>
      </c>
      <c r="L507" s="84" t="b">
        <v>0</v>
      </c>
    </row>
    <row r="508" spans="1:12" ht="15">
      <c r="A508" s="84" t="s">
        <v>2273</v>
      </c>
      <c r="B508" s="84" t="s">
        <v>2159</v>
      </c>
      <c r="C508" s="84">
        <v>2</v>
      </c>
      <c r="D508" s="118">
        <v>0.0012051710386613652</v>
      </c>
      <c r="E508" s="118">
        <v>2.7261836614188204</v>
      </c>
      <c r="F508" s="84" t="s">
        <v>2505</v>
      </c>
      <c r="G508" s="84" t="b">
        <v>1</v>
      </c>
      <c r="H508" s="84" t="b">
        <v>0</v>
      </c>
      <c r="I508" s="84" t="b">
        <v>0</v>
      </c>
      <c r="J508" s="84" t="b">
        <v>1</v>
      </c>
      <c r="K508" s="84" t="b">
        <v>0</v>
      </c>
      <c r="L508" s="84" t="b">
        <v>0</v>
      </c>
    </row>
    <row r="509" spans="1:12" ht="15">
      <c r="A509" s="84" t="s">
        <v>1783</v>
      </c>
      <c r="B509" s="84" t="s">
        <v>2188</v>
      </c>
      <c r="C509" s="84">
        <v>2</v>
      </c>
      <c r="D509" s="118">
        <v>0.0012051710386613652</v>
      </c>
      <c r="E509" s="118">
        <v>1.948032411035177</v>
      </c>
      <c r="F509" s="84" t="s">
        <v>2505</v>
      </c>
      <c r="G509" s="84" t="b">
        <v>0</v>
      </c>
      <c r="H509" s="84" t="b">
        <v>0</v>
      </c>
      <c r="I509" s="84" t="b">
        <v>0</v>
      </c>
      <c r="J509" s="84" t="b">
        <v>0</v>
      </c>
      <c r="K509" s="84" t="b">
        <v>0</v>
      </c>
      <c r="L509" s="84" t="b">
        <v>0</v>
      </c>
    </row>
    <row r="510" spans="1:12" ht="15">
      <c r="A510" s="84" t="s">
        <v>2161</v>
      </c>
      <c r="B510" s="84" t="s">
        <v>2045</v>
      </c>
      <c r="C510" s="84">
        <v>2</v>
      </c>
      <c r="D510" s="118">
        <v>0.0012051710386613652</v>
      </c>
      <c r="E510" s="118">
        <v>2.203304916138483</v>
      </c>
      <c r="F510" s="84" t="s">
        <v>2505</v>
      </c>
      <c r="G510" s="84" t="b">
        <v>0</v>
      </c>
      <c r="H510" s="84" t="b">
        <v>0</v>
      </c>
      <c r="I510" s="84" t="b">
        <v>0</v>
      </c>
      <c r="J510" s="84" t="b">
        <v>0</v>
      </c>
      <c r="K510" s="84" t="b">
        <v>0</v>
      </c>
      <c r="L510" s="84" t="b">
        <v>0</v>
      </c>
    </row>
    <row r="511" spans="1:12" ht="15">
      <c r="A511" s="84" t="s">
        <v>1760</v>
      </c>
      <c r="B511" s="84" t="s">
        <v>2276</v>
      </c>
      <c r="C511" s="84">
        <v>2</v>
      </c>
      <c r="D511" s="118">
        <v>0.0012051710386613652</v>
      </c>
      <c r="E511" s="118">
        <v>1.6847909762605955</v>
      </c>
      <c r="F511" s="84" t="s">
        <v>2505</v>
      </c>
      <c r="G511" s="84" t="b">
        <v>0</v>
      </c>
      <c r="H511" s="84" t="b">
        <v>0</v>
      </c>
      <c r="I511" s="84" t="b">
        <v>0</v>
      </c>
      <c r="J511" s="84" t="b">
        <v>0</v>
      </c>
      <c r="K511" s="84" t="b">
        <v>0</v>
      </c>
      <c r="L511" s="84" t="b">
        <v>0</v>
      </c>
    </row>
    <row r="512" spans="1:12" ht="15">
      <c r="A512" s="84" t="s">
        <v>2276</v>
      </c>
      <c r="B512" s="84" t="s">
        <v>2501</v>
      </c>
      <c r="C512" s="84">
        <v>2</v>
      </c>
      <c r="D512" s="118">
        <v>0.0012051710386613652</v>
      </c>
      <c r="E512" s="118">
        <v>3.0272136570828017</v>
      </c>
      <c r="F512" s="84" t="s">
        <v>2505</v>
      </c>
      <c r="G512" s="84" t="b">
        <v>0</v>
      </c>
      <c r="H512" s="84" t="b">
        <v>0</v>
      </c>
      <c r="I512" s="84" t="b">
        <v>0</v>
      </c>
      <c r="J512" s="84" t="b">
        <v>0</v>
      </c>
      <c r="K512" s="84" t="b">
        <v>0</v>
      </c>
      <c r="L512" s="84" t="b">
        <v>0</v>
      </c>
    </row>
    <row r="513" spans="1:12" ht="15">
      <c r="A513" s="84" t="s">
        <v>2501</v>
      </c>
      <c r="B513" s="84" t="s">
        <v>1759</v>
      </c>
      <c r="C513" s="84">
        <v>2</v>
      </c>
      <c r="D513" s="118">
        <v>0.0012051710386613652</v>
      </c>
      <c r="E513" s="118">
        <v>1.6292736484107642</v>
      </c>
      <c r="F513" s="84" t="s">
        <v>2505</v>
      </c>
      <c r="G513" s="84" t="b">
        <v>0</v>
      </c>
      <c r="H513" s="84" t="b">
        <v>0</v>
      </c>
      <c r="I513" s="84" t="b">
        <v>0</v>
      </c>
      <c r="J513" s="84" t="b">
        <v>0</v>
      </c>
      <c r="K513" s="84" t="b">
        <v>0</v>
      </c>
      <c r="L513" s="84" t="b">
        <v>0</v>
      </c>
    </row>
    <row r="514" spans="1:12" ht="15">
      <c r="A514" s="84" t="s">
        <v>1759</v>
      </c>
      <c r="B514" s="84" t="s">
        <v>1758</v>
      </c>
      <c r="C514" s="84">
        <v>4</v>
      </c>
      <c r="D514" s="118">
        <v>0.007560727594813196</v>
      </c>
      <c r="E514" s="118">
        <v>0.8616973018337185</v>
      </c>
      <c r="F514" s="84" t="s">
        <v>1659</v>
      </c>
      <c r="G514" s="84" t="b">
        <v>0</v>
      </c>
      <c r="H514" s="84" t="b">
        <v>0</v>
      </c>
      <c r="I514" s="84" t="b">
        <v>0</v>
      </c>
      <c r="J514" s="84" t="b">
        <v>0</v>
      </c>
      <c r="K514" s="84" t="b">
        <v>0</v>
      </c>
      <c r="L514" s="84" t="b">
        <v>0</v>
      </c>
    </row>
    <row r="515" spans="1:12" ht="15">
      <c r="A515" s="84" t="s">
        <v>1758</v>
      </c>
      <c r="B515" s="84" t="s">
        <v>1763</v>
      </c>
      <c r="C515" s="84">
        <v>4</v>
      </c>
      <c r="D515" s="118">
        <v>0.007560727594813196</v>
      </c>
      <c r="E515" s="118">
        <v>1.3010299956639813</v>
      </c>
      <c r="F515" s="84" t="s">
        <v>1659</v>
      </c>
      <c r="G515" s="84" t="b">
        <v>0</v>
      </c>
      <c r="H515" s="84" t="b">
        <v>0</v>
      </c>
      <c r="I515" s="84" t="b">
        <v>0</v>
      </c>
      <c r="J515" s="84" t="b">
        <v>0</v>
      </c>
      <c r="K515" s="84" t="b">
        <v>0</v>
      </c>
      <c r="L515" s="84" t="b">
        <v>0</v>
      </c>
    </row>
    <row r="516" spans="1:12" ht="15">
      <c r="A516" s="84" t="s">
        <v>253</v>
      </c>
      <c r="B516" s="84" t="s">
        <v>217</v>
      </c>
      <c r="C516" s="84">
        <v>2</v>
      </c>
      <c r="D516" s="118">
        <v>0.005360573748398625</v>
      </c>
      <c r="E516" s="118">
        <v>2.255272505103306</v>
      </c>
      <c r="F516" s="84" t="s">
        <v>1659</v>
      </c>
      <c r="G516" s="84" t="b">
        <v>0</v>
      </c>
      <c r="H516" s="84" t="b">
        <v>0</v>
      </c>
      <c r="I516" s="84" t="b">
        <v>0</v>
      </c>
      <c r="J516" s="84" t="b">
        <v>0</v>
      </c>
      <c r="K516" s="84" t="b">
        <v>0</v>
      </c>
      <c r="L516" s="84" t="b">
        <v>0</v>
      </c>
    </row>
    <row r="517" spans="1:12" ht="15">
      <c r="A517" s="84" t="s">
        <v>217</v>
      </c>
      <c r="B517" s="84" t="s">
        <v>2477</v>
      </c>
      <c r="C517" s="84">
        <v>2</v>
      </c>
      <c r="D517" s="118">
        <v>0.005360573748398625</v>
      </c>
      <c r="E517" s="118">
        <v>2.255272505103306</v>
      </c>
      <c r="F517" s="84" t="s">
        <v>1659</v>
      </c>
      <c r="G517" s="84" t="b">
        <v>0</v>
      </c>
      <c r="H517" s="84" t="b">
        <v>0</v>
      </c>
      <c r="I517" s="84" t="b">
        <v>0</v>
      </c>
      <c r="J517" s="84" t="b">
        <v>0</v>
      </c>
      <c r="K517" s="84" t="b">
        <v>0</v>
      </c>
      <c r="L517" s="84" t="b">
        <v>0</v>
      </c>
    </row>
    <row r="518" spans="1:12" ht="15">
      <c r="A518" s="84" t="s">
        <v>2477</v>
      </c>
      <c r="B518" s="84" t="s">
        <v>1767</v>
      </c>
      <c r="C518" s="84">
        <v>2</v>
      </c>
      <c r="D518" s="118">
        <v>0.005360573748398625</v>
      </c>
      <c r="E518" s="118">
        <v>1.954242509439325</v>
      </c>
      <c r="F518" s="84" t="s">
        <v>1659</v>
      </c>
      <c r="G518" s="84" t="b">
        <v>0</v>
      </c>
      <c r="H518" s="84" t="b">
        <v>0</v>
      </c>
      <c r="I518" s="84" t="b">
        <v>0</v>
      </c>
      <c r="J518" s="84" t="b">
        <v>0</v>
      </c>
      <c r="K518" s="84" t="b">
        <v>0</v>
      </c>
      <c r="L518" s="84" t="b">
        <v>0</v>
      </c>
    </row>
    <row r="519" spans="1:12" ht="15">
      <c r="A519" s="84" t="s">
        <v>1767</v>
      </c>
      <c r="B519" s="84" t="s">
        <v>2478</v>
      </c>
      <c r="C519" s="84">
        <v>2</v>
      </c>
      <c r="D519" s="118">
        <v>0.005360573748398625</v>
      </c>
      <c r="E519" s="118">
        <v>1.954242509439325</v>
      </c>
      <c r="F519" s="84" t="s">
        <v>1659</v>
      </c>
      <c r="G519" s="84" t="b">
        <v>0</v>
      </c>
      <c r="H519" s="84" t="b">
        <v>0</v>
      </c>
      <c r="I519" s="84" t="b">
        <v>0</v>
      </c>
      <c r="J519" s="84" t="b">
        <v>0</v>
      </c>
      <c r="K519" s="84" t="b">
        <v>0</v>
      </c>
      <c r="L519" s="84" t="b">
        <v>0</v>
      </c>
    </row>
    <row r="520" spans="1:12" ht="15">
      <c r="A520" s="84" t="s">
        <v>2478</v>
      </c>
      <c r="B520" s="84" t="s">
        <v>2479</v>
      </c>
      <c r="C520" s="84">
        <v>2</v>
      </c>
      <c r="D520" s="118">
        <v>0.005360573748398625</v>
      </c>
      <c r="E520" s="118">
        <v>2.255272505103306</v>
      </c>
      <c r="F520" s="84" t="s">
        <v>1659</v>
      </c>
      <c r="G520" s="84" t="b">
        <v>0</v>
      </c>
      <c r="H520" s="84" t="b">
        <v>0</v>
      </c>
      <c r="I520" s="84" t="b">
        <v>0</v>
      </c>
      <c r="J520" s="84" t="b">
        <v>0</v>
      </c>
      <c r="K520" s="84" t="b">
        <v>0</v>
      </c>
      <c r="L520" s="84" t="b">
        <v>0</v>
      </c>
    </row>
    <row r="521" spans="1:12" ht="15">
      <c r="A521" s="84" t="s">
        <v>2479</v>
      </c>
      <c r="B521" s="84" t="s">
        <v>2260</v>
      </c>
      <c r="C521" s="84">
        <v>2</v>
      </c>
      <c r="D521" s="118">
        <v>0.005360573748398625</v>
      </c>
      <c r="E521" s="118">
        <v>2.255272505103306</v>
      </c>
      <c r="F521" s="84" t="s">
        <v>1659</v>
      </c>
      <c r="G521" s="84" t="b">
        <v>0</v>
      </c>
      <c r="H521" s="84" t="b">
        <v>0</v>
      </c>
      <c r="I521" s="84" t="b">
        <v>0</v>
      </c>
      <c r="J521" s="84" t="b">
        <v>0</v>
      </c>
      <c r="K521" s="84" t="b">
        <v>0</v>
      </c>
      <c r="L521" s="84" t="b">
        <v>0</v>
      </c>
    </row>
    <row r="522" spans="1:12" ht="15">
      <c r="A522" s="84" t="s">
        <v>2260</v>
      </c>
      <c r="B522" s="84" t="s">
        <v>2480</v>
      </c>
      <c r="C522" s="84">
        <v>2</v>
      </c>
      <c r="D522" s="118">
        <v>0.005360573748398625</v>
      </c>
      <c r="E522" s="118">
        <v>2.255272505103306</v>
      </c>
      <c r="F522" s="84" t="s">
        <v>1659</v>
      </c>
      <c r="G522" s="84" t="b">
        <v>0</v>
      </c>
      <c r="H522" s="84" t="b">
        <v>0</v>
      </c>
      <c r="I522" s="84" t="b">
        <v>0</v>
      </c>
      <c r="J522" s="84" t="b">
        <v>0</v>
      </c>
      <c r="K522" s="84" t="b">
        <v>0</v>
      </c>
      <c r="L522" s="84" t="b">
        <v>0</v>
      </c>
    </row>
    <row r="523" spans="1:12" ht="15">
      <c r="A523" s="84" t="s">
        <v>2219</v>
      </c>
      <c r="B523" s="84" t="s">
        <v>2475</v>
      </c>
      <c r="C523" s="84">
        <v>2</v>
      </c>
      <c r="D523" s="118">
        <v>0.005360573748398625</v>
      </c>
      <c r="E523" s="118">
        <v>2.255272505103306</v>
      </c>
      <c r="F523" s="84" t="s">
        <v>1659</v>
      </c>
      <c r="G523" s="84" t="b">
        <v>0</v>
      </c>
      <c r="H523" s="84" t="b">
        <v>0</v>
      </c>
      <c r="I523" s="84" t="b">
        <v>0</v>
      </c>
      <c r="J523" s="84" t="b">
        <v>0</v>
      </c>
      <c r="K523" s="84" t="b">
        <v>0</v>
      </c>
      <c r="L523" s="84" t="b">
        <v>0</v>
      </c>
    </row>
    <row r="524" spans="1:12" ht="15">
      <c r="A524" s="84" t="s">
        <v>1764</v>
      </c>
      <c r="B524" s="84" t="s">
        <v>2194</v>
      </c>
      <c r="C524" s="84">
        <v>2</v>
      </c>
      <c r="D524" s="118">
        <v>0.005360573748398625</v>
      </c>
      <c r="E524" s="118">
        <v>1.7112044607530303</v>
      </c>
      <c r="F524" s="84" t="s">
        <v>1659</v>
      </c>
      <c r="G524" s="84" t="b">
        <v>0</v>
      </c>
      <c r="H524" s="84" t="b">
        <v>0</v>
      </c>
      <c r="I524" s="84" t="b">
        <v>0</v>
      </c>
      <c r="J524" s="84" t="b">
        <v>0</v>
      </c>
      <c r="K524" s="84" t="b">
        <v>0</v>
      </c>
      <c r="L524" s="84" t="b">
        <v>0</v>
      </c>
    </row>
    <row r="525" spans="1:12" ht="15">
      <c r="A525" s="84" t="s">
        <v>1759</v>
      </c>
      <c r="B525" s="84" t="s">
        <v>1763</v>
      </c>
      <c r="C525" s="84">
        <v>2</v>
      </c>
      <c r="D525" s="118">
        <v>0.005360573748398625</v>
      </c>
      <c r="E525" s="118">
        <v>0.8616973018337185</v>
      </c>
      <c r="F525" s="84" t="s">
        <v>1659</v>
      </c>
      <c r="G525" s="84" t="b">
        <v>0</v>
      </c>
      <c r="H525" s="84" t="b">
        <v>0</v>
      </c>
      <c r="I525" s="84" t="b">
        <v>0</v>
      </c>
      <c r="J525" s="84" t="b">
        <v>0</v>
      </c>
      <c r="K525" s="84" t="b">
        <v>0</v>
      </c>
      <c r="L525" s="84" t="b">
        <v>0</v>
      </c>
    </row>
    <row r="526" spans="1:12" ht="15">
      <c r="A526" s="84" t="s">
        <v>2115</v>
      </c>
      <c r="B526" s="84" t="s">
        <v>2199</v>
      </c>
      <c r="C526" s="84">
        <v>2</v>
      </c>
      <c r="D526" s="118">
        <v>0.005360573748398625</v>
      </c>
      <c r="E526" s="118">
        <v>1.954242509439325</v>
      </c>
      <c r="F526" s="84" t="s">
        <v>1659</v>
      </c>
      <c r="G526" s="84" t="b">
        <v>0</v>
      </c>
      <c r="H526" s="84" t="b">
        <v>0</v>
      </c>
      <c r="I526" s="84" t="b">
        <v>0</v>
      </c>
      <c r="J526" s="84" t="b">
        <v>0</v>
      </c>
      <c r="K526" s="84" t="b">
        <v>0</v>
      </c>
      <c r="L526" s="84" t="b">
        <v>0</v>
      </c>
    </row>
    <row r="527" spans="1:12" ht="15">
      <c r="A527" s="84" t="s">
        <v>1722</v>
      </c>
      <c r="B527" s="84" t="s">
        <v>2197</v>
      </c>
      <c r="C527" s="84">
        <v>2</v>
      </c>
      <c r="D527" s="118">
        <v>0.005360573748398625</v>
      </c>
      <c r="E527" s="118">
        <v>1.954242509439325</v>
      </c>
      <c r="F527" s="84" t="s">
        <v>1659</v>
      </c>
      <c r="G527" s="84" t="b">
        <v>0</v>
      </c>
      <c r="H527" s="84" t="b">
        <v>0</v>
      </c>
      <c r="I527" s="84" t="b">
        <v>0</v>
      </c>
      <c r="J527" s="84" t="b">
        <v>0</v>
      </c>
      <c r="K527" s="84" t="b">
        <v>0</v>
      </c>
      <c r="L527" s="84" t="b">
        <v>0</v>
      </c>
    </row>
    <row r="528" spans="1:12" ht="15">
      <c r="A528" s="84" t="s">
        <v>2197</v>
      </c>
      <c r="B528" s="84" t="s">
        <v>1767</v>
      </c>
      <c r="C528" s="84">
        <v>2</v>
      </c>
      <c r="D528" s="118">
        <v>0.005360573748398625</v>
      </c>
      <c r="E528" s="118">
        <v>1.954242509439325</v>
      </c>
      <c r="F528" s="84" t="s">
        <v>1659</v>
      </c>
      <c r="G528" s="84" t="b">
        <v>0</v>
      </c>
      <c r="H528" s="84" t="b">
        <v>0</v>
      </c>
      <c r="I528" s="84" t="b">
        <v>0</v>
      </c>
      <c r="J528" s="84" t="b">
        <v>0</v>
      </c>
      <c r="K528" s="84" t="b">
        <v>0</v>
      </c>
      <c r="L528" s="84" t="b">
        <v>0</v>
      </c>
    </row>
    <row r="529" spans="1:12" ht="15">
      <c r="A529" s="84" t="s">
        <v>1767</v>
      </c>
      <c r="B529" s="84" t="s">
        <v>264</v>
      </c>
      <c r="C529" s="84">
        <v>2</v>
      </c>
      <c r="D529" s="118">
        <v>0.005360573748398625</v>
      </c>
      <c r="E529" s="118">
        <v>1.954242509439325</v>
      </c>
      <c r="F529" s="84" t="s">
        <v>1659</v>
      </c>
      <c r="G529" s="84" t="b">
        <v>0</v>
      </c>
      <c r="H529" s="84" t="b">
        <v>0</v>
      </c>
      <c r="I529" s="84" t="b">
        <v>0</v>
      </c>
      <c r="J529" s="84" t="b">
        <v>0</v>
      </c>
      <c r="K529" s="84" t="b">
        <v>0</v>
      </c>
      <c r="L529" s="84" t="b">
        <v>0</v>
      </c>
    </row>
    <row r="530" spans="1:12" ht="15">
      <c r="A530" s="84" t="s">
        <v>264</v>
      </c>
      <c r="B530" s="84" t="s">
        <v>1766</v>
      </c>
      <c r="C530" s="84">
        <v>2</v>
      </c>
      <c r="D530" s="118">
        <v>0.005360573748398625</v>
      </c>
      <c r="E530" s="118">
        <v>1.954242509439325</v>
      </c>
      <c r="F530" s="84" t="s">
        <v>1659</v>
      </c>
      <c r="G530" s="84" t="b">
        <v>0</v>
      </c>
      <c r="H530" s="84" t="b">
        <v>0</v>
      </c>
      <c r="I530" s="84" t="b">
        <v>0</v>
      </c>
      <c r="J530" s="84" t="b">
        <v>0</v>
      </c>
      <c r="K530" s="84" t="b">
        <v>0</v>
      </c>
      <c r="L530" s="84" t="b">
        <v>0</v>
      </c>
    </row>
    <row r="531" spans="1:12" ht="15">
      <c r="A531" s="84" t="s">
        <v>1766</v>
      </c>
      <c r="B531" s="84" t="s">
        <v>1759</v>
      </c>
      <c r="C531" s="84">
        <v>2</v>
      </c>
      <c r="D531" s="118">
        <v>0.005360573748398625</v>
      </c>
      <c r="E531" s="118">
        <v>1.213879819945081</v>
      </c>
      <c r="F531" s="84" t="s">
        <v>1659</v>
      </c>
      <c r="G531" s="84" t="b">
        <v>0</v>
      </c>
      <c r="H531" s="84" t="b">
        <v>0</v>
      </c>
      <c r="I531" s="84" t="b">
        <v>0</v>
      </c>
      <c r="J531" s="84" t="b">
        <v>0</v>
      </c>
      <c r="K531" s="84" t="b">
        <v>0</v>
      </c>
      <c r="L531" s="84" t="b">
        <v>0</v>
      </c>
    </row>
    <row r="532" spans="1:12" ht="15">
      <c r="A532" s="84" t="s">
        <v>2265</v>
      </c>
      <c r="B532" s="84" t="s">
        <v>2465</v>
      </c>
      <c r="C532" s="84">
        <v>2</v>
      </c>
      <c r="D532" s="118">
        <v>0.005360573748398625</v>
      </c>
      <c r="E532" s="118">
        <v>2.255272505103306</v>
      </c>
      <c r="F532" s="84" t="s">
        <v>1659</v>
      </c>
      <c r="G532" s="84" t="b">
        <v>0</v>
      </c>
      <c r="H532" s="84" t="b">
        <v>0</v>
      </c>
      <c r="I532" s="84" t="b">
        <v>0</v>
      </c>
      <c r="J532" s="84" t="b">
        <v>0</v>
      </c>
      <c r="K532" s="84" t="b">
        <v>0</v>
      </c>
      <c r="L532" s="84" t="b">
        <v>0</v>
      </c>
    </row>
    <row r="533" spans="1:12" ht="15">
      <c r="A533" s="84" t="s">
        <v>2465</v>
      </c>
      <c r="B533" s="84" t="s">
        <v>2466</v>
      </c>
      <c r="C533" s="84">
        <v>2</v>
      </c>
      <c r="D533" s="118">
        <v>0.005360573748398625</v>
      </c>
      <c r="E533" s="118">
        <v>2.255272505103306</v>
      </c>
      <c r="F533" s="84" t="s">
        <v>1659</v>
      </c>
      <c r="G533" s="84" t="b">
        <v>0</v>
      </c>
      <c r="H533" s="84" t="b">
        <v>0</v>
      </c>
      <c r="I533" s="84" t="b">
        <v>0</v>
      </c>
      <c r="J533" s="84" t="b">
        <v>0</v>
      </c>
      <c r="K533" s="84" t="b">
        <v>0</v>
      </c>
      <c r="L533" s="84" t="b">
        <v>0</v>
      </c>
    </row>
    <row r="534" spans="1:12" ht="15">
      <c r="A534" s="84" t="s">
        <v>2466</v>
      </c>
      <c r="B534" s="84" t="s">
        <v>2230</v>
      </c>
      <c r="C534" s="84">
        <v>2</v>
      </c>
      <c r="D534" s="118">
        <v>0.005360573748398625</v>
      </c>
      <c r="E534" s="118">
        <v>2.255272505103306</v>
      </c>
      <c r="F534" s="84" t="s">
        <v>1659</v>
      </c>
      <c r="G534" s="84" t="b">
        <v>0</v>
      </c>
      <c r="H534" s="84" t="b">
        <v>0</v>
      </c>
      <c r="I534" s="84" t="b">
        <v>0</v>
      </c>
      <c r="J534" s="84" t="b">
        <v>0</v>
      </c>
      <c r="K534" s="84" t="b">
        <v>0</v>
      </c>
      <c r="L534" s="84" t="b">
        <v>0</v>
      </c>
    </row>
    <row r="535" spans="1:12" ht="15">
      <c r="A535" s="84" t="s">
        <v>2230</v>
      </c>
      <c r="B535" s="84" t="s">
        <v>2467</v>
      </c>
      <c r="C535" s="84">
        <v>2</v>
      </c>
      <c r="D535" s="118">
        <v>0.005360573748398625</v>
      </c>
      <c r="E535" s="118">
        <v>2.255272505103306</v>
      </c>
      <c r="F535" s="84" t="s">
        <v>1659</v>
      </c>
      <c r="G535" s="84" t="b">
        <v>0</v>
      </c>
      <c r="H535" s="84" t="b">
        <v>0</v>
      </c>
      <c r="I535" s="84" t="b">
        <v>0</v>
      </c>
      <c r="J535" s="84" t="b">
        <v>0</v>
      </c>
      <c r="K535" s="84" t="b">
        <v>0</v>
      </c>
      <c r="L535" s="84" t="b">
        <v>0</v>
      </c>
    </row>
    <row r="536" spans="1:12" ht="15">
      <c r="A536" s="84" t="s">
        <v>2467</v>
      </c>
      <c r="B536" s="84" t="s">
        <v>2185</v>
      </c>
      <c r="C536" s="84">
        <v>2</v>
      </c>
      <c r="D536" s="118">
        <v>0.005360573748398625</v>
      </c>
      <c r="E536" s="118">
        <v>2.255272505103306</v>
      </c>
      <c r="F536" s="84" t="s">
        <v>1659</v>
      </c>
      <c r="G536" s="84" t="b">
        <v>0</v>
      </c>
      <c r="H536" s="84" t="b">
        <v>0</v>
      </c>
      <c r="I536" s="84" t="b">
        <v>0</v>
      </c>
      <c r="J536" s="84" t="b">
        <v>0</v>
      </c>
      <c r="K536" s="84" t="b">
        <v>0</v>
      </c>
      <c r="L536" s="84" t="b">
        <v>0</v>
      </c>
    </row>
    <row r="537" spans="1:12" ht="15">
      <c r="A537" s="84" t="s">
        <v>2185</v>
      </c>
      <c r="B537" s="84" t="s">
        <v>2468</v>
      </c>
      <c r="C537" s="84">
        <v>2</v>
      </c>
      <c r="D537" s="118">
        <v>0.005360573748398625</v>
      </c>
      <c r="E537" s="118">
        <v>2.255272505103306</v>
      </c>
      <c r="F537" s="84" t="s">
        <v>1659</v>
      </c>
      <c r="G537" s="84" t="b">
        <v>0</v>
      </c>
      <c r="H537" s="84" t="b">
        <v>0</v>
      </c>
      <c r="I537" s="84" t="b">
        <v>0</v>
      </c>
      <c r="J537" s="84" t="b">
        <v>0</v>
      </c>
      <c r="K537" s="84" t="b">
        <v>0</v>
      </c>
      <c r="L537" s="84" t="b">
        <v>0</v>
      </c>
    </row>
    <row r="538" spans="1:12" ht="15">
      <c r="A538" s="84" t="s">
        <v>2468</v>
      </c>
      <c r="B538" s="84" t="s">
        <v>2469</v>
      </c>
      <c r="C538" s="84">
        <v>2</v>
      </c>
      <c r="D538" s="118">
        <v>0.005360573748398625</v>
      </c>
      <c r="E538" s="118">
        <v>2.255272505103306</v>
      </c>
      <c r="F538" s="84" t="s">
        <v>1659</v>
      </c>
      <c r="G538" s="84" t="b">
        <v>0</v>
      </c>
      <c r="H538" s="84" t="b">
        <v>0</v>
      </c>
      <c r="I538" s="84" t="b">
        <v>0</v>
      </c>
      <c r="J538" s="84" t="b">
        <v>0</v>
      </c>
      <c r="K538" s="84" t="b">
        <v>0</v>
      </c>
      <c r="L538" s="84" t="b">
        <v>0</v>
      </c>
    </row>
    <row r="539" spans="1:12" ht="15">
      <c r="A539" s="84" t="s">
        <v>2469</v>
      </c>
      <c r="B539" s="84" t="s">
        <v>2470</v>
      </c>
      <c r="C539" s="84">
        <v>2</v>
      </c>
      <c r="D539" s="118">
        <v>0.005360573748398625</v>
      </c>
      <c r="E539" s="118">
        <v>2.255272505103306</v>
      </c>
      <c r="F539" s="84" t="s">
        <v>1659</v>
      </c>
      <c r="G539" s="84" t="b">
        <v>0</v>
      </c>
      <c r="H539" s="84" t="b">
        <v>0</v>
      </c>
      <c r="I539" s="84" t="b">
        <v>0</v>
      </c>
      <c r="J539" s="84" t="b">
        <v>0</v>
      </c>
      <c r="K539" s="84" t="b">
        <v>0</v>
      </c>
      <c r="L539" s="84" t="b">
        <v>0</v>
      </c>
    </row>
    <row r="540" spans="1:12" ht="15">
      <c r="A540" s="84" t="s">
        <v>2470</v>
      </c>
      <c r="B540" s="84" t="s">
        <v>2162</v>
      </c>
      <c r="C540" s="84">
        <v>2</v>
      </c>
      <c r="D540" s="118">
        <v>0.005360573748398625</v>
      </c>
      <c r="E540" s="118">
        <v>2.255272505103306</v>
      </c>
      <c r="F540" s="84" t="s">
        <v>1659</v>
      </c>
      <c r="G540" s="84" t="b">
        <v>0</v>
      </c>
      <c r="H540" s="84" t="b">
        <v>0</v>
      </c>
      <c r="I540" s="84" t="b">
        <v>0</v>
      </c>
      <c r="J540" s="84" t="b">
        <v>1</v>
      </c>
      <c r="K540" s="84" t="b">
        <v>0</v>
      </c>
      <c r="L540" s="84" t="b">
        <v>0</v>
      </c>
    </row>
    <row r="541" spans="1:12" ht="15">
      <c r="A541" s="84" t="s">
        <v>2162</v>
      </c>
      <c r="B541" s="84" t="s">
        <v>2107</v>
      </c>
      <c r="C541" s="84">
        <v>2</v>
      </c>
      <c r="D541" s="118">
        <v>0.005360573748398625</v>
      </c>
      <c r="E541" s="118">
        <v>2.255272505103306</v>
      </c>
      <c r="F541" s="84" t="s">
        <v>1659</v>
      </c>
      <c r="G541" s="84" t="b">
        <v>1</v>
      </c>
      <c r="H541" s="84" t="b">
        <v>0</v>
      </c>
      <c r="I541" s="84" t="b">
        <v>0</v>
      </c>
      <c r="J541" s="84" t="b">
        <v>1</v>
      </c>
      <c r="K541" s="84" t="b">
        <v>0</v>
      </c>
      <c r="L541" s="84" t="b">
        <v>0</v>
      </c>
    </row>
    <row r="542" spans="1:12" ht="15">
      <c r="A542" s="84" t="s">
        <v>2107</v>
      </c>
      <c r="B542" s="84" t="s">
        <v>2255</v>
      </c>
      <c r="C542" s="84">
        <v>2</v>
      </c>
      <c r="D542" s="118">
        <v>0.005360573748398625</v>
      </c>
      <c r="E542" s="118">
        <v>2.255272505103306</v>
      </c>
      <c r="F542" s="84" t="s">
        <v>1659</v>
      </c>
      <c r="G542" s="84" t="b">
        <v>1</v>
      </c>
      <c r="H542" s="84" t="b">
        <v>0</v>
      </c>
      <c r="I542" s="84" t="b">
        <v>0</v>
      </c>
      <c r="J542" s="84" t="b">
        <v>0</v>
      </c>
      <c r="K542" s="84" t="b">
        <v>0</v>
      </c>
      <c r="L542" s="84" t="b">
        <v>0</v>
      </c>
    </row>
    <row r="543" spans="1:12" ht="15">
      <c r="A543" s="84" t="s">
        <v>2255</v>
      </c>
      <c r="B543" s="84" t="s">
        <v>2105</v>
      </c>
      <c r="C543" s="84">
        <v>2</v>
      </c>
      <c r="D543" s="118">
        <v>0.005360573748398625</v>
      </c>
      <c r="E543" s="118">
        <v>2.255272505103306</v>
      </c>
      <c r="F543" s="84" t="s">
        <v>1659</v>
      </c>
      <c r="G543" s="84" t="b">
        <v>0</v>
      </c>
      <c r="H543" s="84" t="b">
        <v>0</v>
      </c>
      <c r="I543" s="84" t="b">
        <v>0</v>
      </c>
      <c r="J543" s="84" t="b">
        <v>0</v>
      </c>
      <c r="K543" s="84" t="b">
        <v>0</v>
      </c>
      <c r="L543" s="84" t="b">
        <v>0</v>
      </c>
    </row>
    <row r="544" spans="1:12" ht="15">
      <c r="A544" s="84" t="s">
        <v>2105</v>
      </c>
      <c r="B544" s="84" t="s">
        <v>2057</v>
      </c>
      <c r="C544" s="84">
        <v>2</v>
      </c>
      <c r="D544" s="118">
        <v>0.005360573748398625</v>
      </c>
      <c r="E544" s="118">
        <v>2.255272505103306</v>
      </c>
      <c r="F544" s="84" t="s">
        <v>1659</v>
      </c>
      <c r="G544" s="84" t="b">
        <v>0</v>
      </c>
      <c r="H544" s="84" t="b">
        <v>0</v>
      </c>
      <c r="I544" s="84" t="b">
        <v>0</v>
      </c>
      <c r="J544" s="84" t="b">
        <v>0</v>
      </c>
      <c r="K544" s="84" t="b">
        <v>0</v>
      </c>
      <c r="L544" s="84" t="b">
        <v>0</v>
      </c>
    </row>
    <row r="545" spans="1:12" ht="15">
      <c r="A545" s="84" t="s">
        <v>2057</v>
      </c>
      <c r="B545" s="84" t="s">
        <v>2034</v>
      </c>
      <c r="C545" s="84">
        <v>2</v>
      </c>
      <c r="D545" s="118">
        <v>0.005360573748398625</v>
      </c>
      <c r="E545" s="118">
        <v>1.954242509439325</v>
      </c>
      <c r="F545" s="84" t="s">
        <v>1659</v>
      </c>
      <c r="G545" s="84" t="b">
        <v>0</v>
      </c>
      <c r="H545" s="84" t="b">
        <v>0</v>
      </c>
      <c r="I545" s="84" t="b">
        <v>0</v>
      </c>
      <c r="J545" s="84" t="b">
        <v>0</v>
      </c>
      <c r="K545" s="84" t="b">
        <v>0</v>
      </c>
      <c r="L545" s="84" t="b">
        <v>0</v>
      </c>
    </row>
    <row r="546" spans="1:12" ht="15">
      <c r="A546" s="84" t="s">
        <v>238</v>
      </c>
      <c r="B546" s="84" t="s">
        <v>2024</v>
      </c>
      <c r="C546" s="84">
        <v>7</v>
      </c>
      <c r="D546" s="118">
        <v>0.007544971689781926</v>
      </c>
      <c r="E546" s="118">
        <v>1.8371291103429814</v>
      </c>
      <c r="F546" s="84" t="s">
        <v>1660</v>
      </c>
      <c r="G546" s="84" t="b">
        <v>0</v>
      </c>
      <c r="H546" s="84" t="b">
        <v>0</v>
      </c>
      <c r="I546" s="84" t="b">
        <v>0</v>
      </c>
      <c r="J546" s="84" t="b">
        <v>0</v>
      </c>
      <c r="K546" s="84" t="b">
        <v>0</v>
      </c>
      <c r="L546" s="84" t="b">
        <v>0</v>
      </c>
    </row>
    <row r="547" spans="1:12" ht="15">
      <c r="A547" s="84" t="s">
        <v>2024</v>
      </c>
      <c r="B547" s="84" t="s">
        <v>1777</v>
      </c>
      <c r="C547" s="84">
        <v>7</v>
      </c>
      <c r="D547" s="118">
        <v>0.007544971689781926</v>
      </c>
      <c r="E547" s="118">
        <v>2.03342375548695</v>
      </c>
      <c r="F547" s="84" t="s">
        <v>1660</v>
      </c>
      <c r="G547" s="84" t="b">
        <v>0</v>
      </c>
      <c r="H547" s="84" t="b">
        <v>0</v>
      </c>
      <c r="I547" s="84" t="b">
        <v>0</v>
      </c>
      <c r="J547" s="84" t="b">
        <v>0</v>
      </c>
      <c r="K547" s="84" t="b">
        <v>0</v>
      </c>
      <c r="L547" s="84" t="b">
        <v>0</v>
      </c>
    </row>
    <row r="548" spans="1:12" ht="15">
      <c r="A548" s="84" t="s">
        <v>1777</v>
      </c>
      <c r="B548" s="84" t="s">
        <v>1772</v>
      </c>
      <c r="C548" s="84">
        <v>7</v>
      </c>
      <c r="D548" s="118">
        <v>0.007544971689781926</v>
      </c>
      <c r="E548" s="118">
        <v>1.975431808509263</v>
      </c>
      <c r="F548" s="84" t="s">
        <v>1660</v>
      </c>
      <c r="G548" s="84" t="b">
        <v>0</v>
      </c>
      <c r="H548" s="84" t="b">
        <v>0</v>
      </c>
      <c r="I548" s="84" t="b">
        <v>0</v>
      </c>
      <c r="J548" s="84" t="b">
        <v>0</v>
      </c>
      <c r="K548" s="84" t="b">
        <v>0</v>
      </c>
      <c r="L548" s="84" t="b">
        <v>0</v>
      </c>
    </row>
    <row r="549" spans="1:12" ht="15">
      <c r="A549" s="84" t="s">
        <v>1772</v>
      </c>
      <c r="B549" s="84" t="s">
        <v>2026</v>
      </c>
      <c r="C549" s="84">
        <v>7</v>
      </c>
      <c r="D549" s="118">
        <v>0.007544971689781926</v>
      </c>
      <c r="E549" s="118">
        <v>1.975431808509263</v>
      </c>
      <c r="F549" s="84" t="s">
        <v>1660</v>
      </c>
      <c r="G549" s="84" t="b">
        <v>0</v>
      </c>
      <c r="H549" s="84" t="b">
        <v>0</v>
      </c>
      <c r="I549" s="84" t="b">
        <v>0</v>
      </c>
      <c r="J549" s="84" t="b">
        <v>0</v>
      </c>
      <c r="K549" s="84" t="b">
        <v>0</v>
      </c>
      <c r="L549" s="84" t="b">
        <v>0</v>
      </c>
    </row>
    <row r="550" spans="1:12" ht="15">
      <c r="A550" s="84" t="s">
        <v>2026</v>
      </c>
      <c r="B550" s="84" t="s">
        <v>2027</v>
      </c>
      <c r="C550" s="84">
        <v>7</v>
      </c>
      <c r="D550" s="118">
        <v>0.007544971689781926</v>
      </c>
      <c r="E550" s="118">
        <v>2.03342375548695</v>
      </c>
      <c r="F550" s="84" t="s">
        <v>1660</v>
      </c>
      <c r="G550" s="84" t="b">
        <v>0</v>
      </c>
      <c r="H550" s="84" t="b">
        <v>0</v>
      </c>
      <c r="I550" s="84" t="b">
        <v>0</v>
      </c>
      <c r="J550" s="84" t="b">
        <v>0</v>
      </c>
      <c r="K550" s="84" t="b">
        <v>1</v>
      </c>
      <c r="L550" s="84" t="b">
        <v>0</v>
      </c>
    </row>
    <row r="551" spans="1:12" ht="15">
      <c r="A551" s="84" t="s">
        <v>2027</v>
      </c>
      <c r="B551" s="84" t="s">
        <v>2028</v>
      </c>
      <c r="C551" s="84">
        <v>7</v>
      </c>
      <c r="D551" s="118">
        <v>0.007544971689781926</v>
      </c>
      <c r="E551" s="118">
        <v>2.03342375548695</v>
      </c>
      <c r="F551" s="84" t="s">
        <v>1660</v>
      </c>
      <c r="G551" s="84" t="b">
        <v>0</v>
      </c>
      <c r="H551" s="84" t="b">
        <v>1</v>
      </c>
      <c r="I551" s="84" t="b">
        <v>0</v>
      </c>
      <c r="J551" s="84" t="b">
        <v>0</v>
      </c>
      <c r="K551" s="84" t="b">
        <v>0</v>
      </c>
      <c r="L551" s="84" t="b">
        <v>0</v>
      </c>
    </row>
    <row r="552" spans="1:12" ht="15">
      <c r="A552" s="84" t="s">
        <v>2028</v>
      </c>
      <c r="B552" s="84" t="s">
        <v>1775</v>
      </c>
      <c r="C552" s="84">
        <v>7</v>
      </c>
      <c r="D552" s="118">
        <v>0.007544971689781926</v>
      </c>
      <c r="E552" s="118">
        <v>2.03342375548695</v>
      </c>
      <c r="F552" s="84" t="s">
        <v>1660</v>
      </c>
      <c r="G552" s="84" t="b">
        <v>0</v>
      </c>
      <c r="H552" s="84" t="b">
        <v>0</v>
      </c>
      <c r="I552" s="84" t="b">
        <v>0</v>
      </c>
      <c r="J552" s="84" t="b">
        <v>1</v>
      </c>
      <c r="K552" s="84" t="b">
        <v>0</v>
      </c>
      <c r="L552" s="84" t="b">
        <v>0</v>
      </c>
    </row>
    <row r="553" spans="1:12" ht="15">
      <c r="A553" s="84" t="s">
        <v>1775</v>
      </c>
      <c r="B553" s="84" t="s">
        <v>1774</v>
      </c>
      <c r="C553" s="84">
        <v>7</v>
      </c>
      <c r="D553" s="118">
        <v>0.007544971689781926</v>
      </c>
      <c r="E553" s="118">
        <v>2.03342375548695</v>
      </c>
      <c r="F553" s="84" t="s">
        <v>1660</v>
      </c>
      <c r="G553" s="84" t="b">
        <v>1</v>
      </c>
      <c r="H553" s="84" t="b">
        <v>0</v>
      </c>
      <c r="I553" s="84" t="b">
        <v>0</v>
      </c>
      <c r="J553" s="84" t="b">
        <v>0</v>
      </c>
      <c r="K553" s="84" t="b">
        <v>0</v>
      </c>
      <c r="L553" s="84" t="b">
        <v>0</v>
      </c>
    </row>
    <row r="554" spans="1:12" ht="15">
      <c r="A554" s="84" t="s">
        <v>1774</v>
      </c>
      <c r="B554" s="84" t="s">
        <v>2029</v>
      </c>
      <c r="C554" s="84">
        <v>7</v>
      </c>
      <c r="D554" s="118">
        <v>0.007544971689781926</v>
      </c>
      <c r="E554" s="118">
        <v>2.03342375548695</v>
      </c>
      <c r="F554" s="84" t="s">
        <v>1660</v>
      </c>
      <c r="G554" s="84" t="b">
        <v>0</v>
      </c>
      <c r="H554" s="84" t="b">
        <v>0</v>
      </c>
      <c r="I554" s="84" t="b">
        <v>0</v>
      </c>
      <c r="J554" s="84" t="b">
        <v>0</v>
      </c>
      <c r="K554" s="84" t="b">
        <v>0</v>
      </c>
      <c r="L554" s="84" t="b">
        <v>0</v>
      </c>
    </row>
    <row r="555" spans="1:12" ht="15">
      <c r="A555" s="84" t="s">
        <v>2029</v>
      </c>
      <c r="B555" s="84" t="s">
        <v>2025</v>
      </c>
      <c r="C555" s="84">
        <v>7</v>
      </c>
      <c r="D555" s="118">
        <v>0.007544971689781926</v>
      </c>
      <c r="E555" s="118">
        <v>1.975431808509263</v>
      </c>
      <c r="F555" s="84" t="s">
        <v>1660</v>
      </c>
      <c r="G555" s="84" t="b">
        <v>0</v>
      </c>
      <c r="H555" s="84" t="b">
        <v>0</v>
      </c>
      <c r="I555" s="84" t="b">
        <v>0</v>
      </c>
      <c r="J555" s="84" t="b">
        <v>0</v>
      </c>
      <c r="K555" s="84" t="b">
        <v>0</v>
      </c>
      <c r="L555" s="84" t="b">
        <v>0</v>
      </c>
    </row>
    <row r="556" spans="1:12" ht="15">
      <c r="A556" s="84" t="s">
        <v>2025</v>
      </c>
      <c r="B556" s="84" t="s">
        <v>1761</v>
      </c>
      <c r="C556" s="84">
        <v>7</v>
      </c>
      <c r="D556" s="118">
        <v>0.007544971689781926</v>
      </c>
      <c r="E556" s="118">
        <v>1.866287339084195</v>
      </c>
      <c r="F556" s="84" t="s">
        <v>1660</v>
      </c>
      <c r="G556" s="84" t="b">
        <v>0</v>
      </c>
      <c r="H556" s="84" t="b">
        <v>0</v>
      </c>
      <c r="I556" s="84" t="b">
        <v>0</v>
      </c>
      <c r="J556" s="84" t="b">
        <v>0</v>
      </c>
      <c r="K556" s="84" t="b">
        <v>0</v>
      </c>
      <c r="L556" s="84" t="b">
        <v>0</v>
      </c>
    </row>
    <row r="557" spans="1:12" ht="15">
      <c r="A557" s="84" t="s">
        <v>1761</v>
      </c>
      <c r="B557" s="84" t="s">
        <v>1770</v>
      </c>
      <c r="C557" s="84">
        <v>7</v>
      </c>
      <c r="D557" s="118">
        <v>0.007544971689781926</v>
      </c>
      <c r="E557" s="118">
        <v>1.8151348166368138</v>
      </c>
      <c r="F557" s="84" t="s">
        <v>1660</v>
      </c>
      <c r="G557" s="84" t="b">
        <v>0</v>
      </c>
      <c r="H557" s="84" t="b">
        <v>0</v>
      </c>
      <c r="I557" s="84" t="b">
        <v>0</v>
      </c>
      <c r="J557" s="84" t="b">
        <v>0</v>
      </c>
      <c r="K557" s="84" t="b">
        <v>0</v>
      </c>
      <c r="L557" s="84" t="b">
        <v>0</v>
      </c>
    </row>
    <row r="558" spans="1:12" ht="15">
      <c r="A558" s="84" t="s">
        <v>1770</v>
      </c>
      <c r="B558" s="84" t="s">
        <v>2030</v>
      </c>
      <c r="C558" s="84">
        <v>7</v>
      </c>
      <c r="D558" s="118">
        <v>0.007544971689781926</v>
      </c>
      <c r="E558" s="118">
        <v>1.9242792860618816</v>
      </c>
      <c r="F558" s="84" t="s">
        <v>1660</v>
      </c>
      <c r="G558" s="84" t="b">
        <v>0</v>
      </c>
      <c r="H558" s="84" t="b">
        <v>0</v>
      </c>
      <c r="I558" s="84" t="b">
        <v>0</v>
      </c>
      <c r="J558" s="84" t="b">
        <v>0</v>
      </c>
      <c r="K558" s="84" t="b">
        <v>0</v>
      </c>
      <c r="L558" s="84" t="b">
        <v>0</v>
      </c>
    </row>
    <row r="559" spans="1:12" ht="15">
      <c r="A559" s="84" t="s">
        <v>2030</v>
      </c>
      <c r="B559" s="84" t="s">
        <v>2031</v>
      </c>
      <c r="C559" s="84">
        <v>7</v>
      </c>
      <c r="D559" s="118">
        <v>0.007544971689781926</v>
      </c>
      <c r="E559" s="118">
        <v>2.03342375548695</v>
      </c>
      <c r="F559" s="84" t="s">
        <v>1660</v>
      </c>
      <c r="G559" s="84" t="b">
        <v>0</v>
      </c>
      <c r="H559" s="84" t="b">
        <v>0</v>
      </c>
      <c r="I559" s="84" t="b">
        <v>0</v>
      </c>
      <c r="J559" s="84" t="b">
        <v>0</v>
      </c>
      <c r="K559" s="84" t="b">
        <v>0</v>
      </c>
      <c r="L559" s="84" t="b">
        <v>0</v>
      </c>
    </row>
    <row r="560" spans="1:12" ht="15">
      <c r="A560" s="84" t="s">
        <v>1759</v>
      </c>
      <c r="B560" s="84" t="s">
        <v>1760</v>
      </c>
      <c r="C560" s="84">
        <v>5</v>
      </c>
      <c r="D560" s="118">
        <v>0.006293523139225126</v>
      </c>
      <c r="E560" s="118">
        <v>1.0589778599593378</v>
      </c>
      <c r="F560" s="84" t="s">
        <v>1660</v>
      </c>
      <c r="G560" s="84" t="b">
        <v>0</v>
      </c>
      <c r="H560" s="84" t="b">
        <v>0</v>
      </c>
      <c r="I560" s="84" t="b">
        <v>0</v>
      </c>
      <c r="J560" s="84" t="b">
        <v>0</v>
      </c>
      <c r="K560" s="84" t="b">
        <v>0</v>
      </c>
      <c r="L560" s="84" t="b">
        <v>0</v>
      </c>
    </row>
    <row r="561" spans="1:12" ht="15">
      <c r="A561" s="84" t="s">
        <v>227</v>
      </c>
      <c r="B561" s="84" t="s">
        <v>245</v>
      </c>
      <c r="C561" s="84">
        <v>5</v>
      </c>
      <c r="D561" s="118">
        <v>0.006293523139225126</v>
      </c>
      <c r="E561" s="118">
        <v>1.9242792860618816</v>
      </c>
      <c r="F561" s="84" t="s">
        <v>1660</v>
      </c>
      <c r="G561" s="84" t="b">
        <v>0</v>
      </c>
      <c r="H561" s="84" t="b">
        <v>0</v>
      </c>
      <c r="I561" s="84" t="b">
        <v>0</v>
      </c>
      <c r="J561" s="84" t="b">
        <v>0</v>
      </c>
      <c r="K561" s="84" t="b">
        <v>0</v>
      </c>
      <c r="L561" s="84" t="b">
        <v>0</v>
      </c>
    </row>
    <row r="562" spans="1:12" ht="15">
      <c r="A562" s="84" t="s">
        <v>245</v>
      </c>
      <c r="B562" s="84" t="s">
        <v>231</v>
      </c>
      <c r="C562" s="84">
        <v>5</v>
      </c>
      <c r="D562" s="118">
        <v>0.006293523139225126</v>
      </c>
      <c r="E562" s="118">
        <v>1.8785217955012066</v>
      </c>
      <c r="F562" s="84" t="s">
        <v>1660</v>
      </c>
      <c r="G562" s="84" t="b">
        <v>0</v>
      </c>
      <c r="H562" s="84" t="b">
        <v>0</v>
      </c>
      <c r="I562" s="84" t="b">
        <v>0</v>
      </c>
      <c r="J562" s="84" t="b">
        <v>0</v>
      </c>
      <c r="K562" s="84" t="b">
        <v>0</v>
      </c>
      <c r="L562" s="84" t="b">
        <v>0</v>
      </c>
    </row>
    <row r="563" spans="1:12" ht="15">
      <c r="A563" s="84" t="s">
        <v>231</v>
      </c>
      <c r="B563" s="84" t="s">
        <v>228</v>
      </c>
      <c r="C563" s="84">
        <v>5</v>
      </c>
      <c r="D563" s="118">
        <v>0.006293523139225126</v>
      </c>
      <c r="E563" s="118">
        <v>2.1795517911651876</v>
      </c>
      <c r="F563" s="84" t="s">
        <v>1660</v>
      </c>
      <c r="G563" s="84" t="b">
        <v>0</v>
      </c>
      <c r="H563" s="84" t="b">
        <v>0</v>
      </c>
      <c r="I563" s="84" t="b">
        <v>0</v>
      </c>
      <c r="J563" s="84" t="b">
        <v>0</v>
      </c>
      <c r="K563" s="84" t="b">
        <v>0</v>
      </c>
      <c r="L563" s="84" t="b">
        <v>0</v>
      </c>
    </row>
    <row r="564" spans="1:12" ht="15">
      <c r="A564" s="84" t="s">
        <v>228</v>
      </c>
      <c r="B564" s="84" t="s">
        <v>229</v>
      </c>
      <c r="C564" s="84">
        <v>5</v>
      </c>
      <c r="D564" s="118">
        <v>0.006293523139225126</v>
      </c>
      <c r="E564" s="118">
        <v>2.1795517911651876</v>
      </c>
      <c r="F564" s="84" t="s">
        <v>1660</v>
      </c>
      <c r="G564" s="84" t="b">
        <v>0</v>
      </c>
      <c r="H564" s="84" t="b">
        <v>0</v>
      </c>
      <c r="I564" s="84" t="b">
        <v>0</v>
      </c>
      <c r="J564" s="84" t="b">
        <v>0</v>
      </c>
      <c r="K564" s="84" t="b">
        <v>0</v>
      </c>
      <c r="L564" s="84" t="b">
        <v>0</v>
      </c>
    </row>
    <row r="565" spans="1:12" ht="15">
      <c r="A565" s="84" t="s">
        <v>229</v>
      </c>
      <c r="B565" s="84" t="s">
        <v>267</v>
      </c>
      <c r="C565" s="84">
        <v>5</v>
      </c>
      <c r="D565" s="118">
        <v>0.006293523139225126</v>
      </c>
      <c r="E565" s="118">
        <v>2.1795517911651876</v>
      </c>
      <c r="F565" s="84" t="s">
        <v>1660</v>
      </c>
      <c r="G565" s="84" t="b">
        <v>0</v>
      </c>
      <c r="H565" s="84" t="b">
        <v>0</v>
      </c>
      <c r="I565" s="84" t="b">
        <v>0</v>
      </c>
      <c r="J565" s="84" t="b">
        <v>0</v>
      </c>
      <c r="K565" s="84" t="b">
        <v>0</v>
      </c>
      <c r="L565" s="84" t="b">
        <v>0</v>
      </c>
    </row>
    <row r="566" spans="1:12" ht="15">
      <c r="A566" s="84" t="s">
        <v>267</v>
      </c>
      <c r="B566" s="84" t="s">
        <v>236</v>
      </c>
      <c r="C566" s="84">
        <v>5</v>
      </c>
      <c r="D566" s="118">
        <v>0.006293523139225126</v>
      </c>
      <c r="E566" s="118">
        <v>1.975431808509263</v>
      </c>
      <c r="F566" s="84" t="s">
        <v>1660</v>
      </c>
      <c r="G566" s="84" t="b">
        <v>0</v>
      </c>
      <c r="H566" s="84" t="b">
        <v>0</v>
      </c>
      <c r="I566" s="84" t="b">
        <v>0</v>
      </c>
      <c r="J566" s="84" t="b">
        <v>0</v>
      </c>
      <c r="K566" s="84" t="b">
        <v>0</v>
      </c>
      <c r="L566" s="84" t="b">
        <v>0</v>
      </c>
    </row>
    <row r="567" spans="1:12" ht="15">
      <c r="A567" s="84" t="s">
        <v>236</v>
      </c>
      <c r="B567" s="84" t="s">
        <v>230</v>
      </c>
      <c r="C567" s="84">
        <v>5</v>
      </c>
      <c r="D567" s="118">
        <v>0.006293523139225126</v>
      </c>
      <c r="E567" s="118">
        <v>1.7323937598229686</v>
      </c>
      <c r="F567" s="84" t="s">
        <v>1660</v>
      </c>
      <c r="G567" s="84" t="b">
        <v>0</v>
      </c>
      <c r="H567" s="84" t="b">
        <v>0</v>
      </c>
      <c r="I567" s="84" t="b">
        <v>0</v>
      </c>
      <c r="J567" s="84" t="b">
        <v>0</v>
      </c>
      <c r="K567" s="84" t="b">
        <v>0</v>
      </c>
      <c r="L567" s="84" t="b">
        <v>0</v>
      </c>
    </row>
    <row r="568" spans="1:12" ht="15">
      <c r="A568" s="84" t="s">
        <v>230</v>
      </c>
      <c r="B568" s="84" t="s">
        <v>233</v>
      </c>
      <c r="C568" s="84">
        <v>5</v>
      </c>
      <c r="D568" s="118">
        <v>0.006293523139225126</v>
      </c>
      <c r="E568" s="118">
        <v>2.03342375548695</v>
      </c>
      <c r="F568" s="84" t="s">
        <v>1660</v>
      </c>
      <c r="G568" s="84" t="b">
        <v>0</v>
      </c>
      <c r="H568" s="84" t="b">
        <v>0</v>
      </c>
      <c r="I568" s="84" t="b">
        <v>0</v>
      </c>
      <c r="J568" s="84" t="b">
        <v>0</v>
      </c>
      <c r="K568" s="84" t="b">
        <v>0</v>
      </c>
      <c r="L568" s="84" t="b">
        <v>0</v>
      </c>
    </row>
    <row r="569" spans="1:12" ht="15">
      <c r="A569" s="84" t="s">
        <v>233</v>
      </c>
      <c r="B569" s="84" t="s">
        <v>2041</v>
      </c>
      <c r="C569" s="84">
        <v>5</v>
      </c>
      <c r="D569" s="118">
        <v>0.006293523139225126</v>
      </c>
      <c r="E569" s="118">
        <v>2.03342375548695</v>
      </c>
      <c r="F569" s="84" t="s">
        <v>1660</v>
      </c>
      <c r="G569" s="84" t="b">
        <v>0</v>
      </c>
      <c r="H569" s="84" t="b">
        <v>0</v>
      </c>
      <c r="I569" s="84" t="b">
        <v>0</v>
      </c>
      <c r="J569" s="84" t="b">
        <v>0</v>
      </c>
      <c r="K569" s="84" t="b">
        <v>0</v>
      </c>
      <c r="L569" s="84" t="b">
        <v>0</v>
      </c>
    </row>
    <row r="570" spans="1:12" ht="15">
      <c r="A570" s="84" t="s">
        <v>2041</v>
      </c>
      <c r="B570" s="84" t="s">
        <v>2127</v>
      </c>
      <c r="C570" s="84">
        <v>5</v>
      </c>
      <c r="D570" s="118">
        <v>0.006293523139225126</v>
      </c>
      <c r="E570" s="118">
        <v>2.03342375548695</v>
      </c>
      <c r="F570" s="84" t="s">
        <v>1660</v>
      </c>
      <c r="G570" s="84" t="b">
        <v>0</v>
      </c>
      <c r="H570" s="84" t="b">
        <v>0</v>
      </c>
      <c r="I570" s="84" t="b">
        <v>0</v>
      </c>
      <c r="J570" s="84" t="b">
        <v>0</v>
      </c>
      <c r="K570" s="84" t="b">
        <v>0</v>
      </c>
      <c r="L570" s="84" t="b">
        <v>0</v>
      </c>
    </row>
    <row r="571" spans="1:12" ht="15">
      <c r="A571" s="84" t="s">
        <v>2070</v>
      </c>
      <c r="B571" s="84" t="s">
        <v>1783</v>
      </c>
      <c r="C571" s="84">
        <v>4</v>
      </c>
      <c r="D571" s="118">
        <v>0.005514571051023944</v>
      </c>
      <c r="E571" s="118">
        <v>2.03342375548695</v>
      </c>
      <c r="F571" s="84" t="s">
        <v>1660</v>
      </c>
      <c r="G571" s="84" t="b">
        <v>0</v>
      </c>
      <c r="H571" s="84" t="b">
        <v>0</v>
      </c>
      <c r="I571" s="84" t="b">
        <v>0</v>
      </c>
      <c r="J571" s="84" t="b">
        <v>0</v>
      </c>
      <c r="K571" s="84" t="b">
        <v>0</v>
      </c>
      <c r="L571" s="84" t="b">
        <v>0</v>
      </c>
    </row>
    <row r="572" spans="1:12" ht="15">
      <c r="A572" s="84" t="s">
        <v>213</v>
      </c>
      <c r="B572" s="84" t="s">
        <v>227</v>
      </c>
      <c r="C572" s="84">
        <v>4</v>
      </c>
      <c r="D572" s="118">
        <v>0.005514571051023944</v>
      </c>
      <c r="E572" s="118">
        <v>2.100370545117563</v>
      </c>
      <c r="F572" s="84" t="s">
        <v>1660</v>
      </c>
      <c r="G572" s="84" t="b">
        <v>0</v>
      </c>
      <c r="H572" s="84" t="b">
        <v>0</v>
      </c>
      <c r="I572" s="84" t="b">
        <v>0</v>
      </c>
      <c r="J572" s="84" t="b">
        <v>0</v>
      </c>
      <c r="K572" s="84" t="b">
        <v>0</v>
      </c>
      <c r="L572" s="84" t="b">
        <v>0</v>
      </c>
    </row>
    <row r="573" spans="1:12" ht="15">
      <c r="A573" s="84" t="s">
        <v>2044</v>
      </c>
      <c r="B573" s="84" t="s">
        <v>1758</v>
      </c>
      <c r="C573" s="84">
        <v>4</v>
      </c>
      <c r="D573" s="118">
        <v>0.0061330796480947355</v>
      </c>
      <c r="E573" s="118">
        <v>1.2375437381428744</v>
      </c>
      <c r="F573" s="84" t="s">
        <v>1660</v>
      </c>
      <c r="G573" s="84" t="b">
        <v>0</v>
      </c>
      <c r="H573" s="84" t="b">
        <v>0</v>
      </c>
      <c r="I573" s="84" t="b">
        <v>0</v>
      </c>
      <c r="J573" s="84" t="b">
        <v>0</v>
      </c>
      <c r="K573" s="84" t="b">
        <v>0</v>
      </c>
      <c r="L573" s="84" t="b">
        <v>0</v>
      </c>
    </row>
    <row r="574" spans="1:12" ht="15">
      <c r="A574" s="84" t="s">
        <v>2040</v>
      </c>
      <c r="B574" s="84" t="s">
        <v>2117</v>
      </c>
      <c r="C574" s="84">
        <v>3</v>
      </c>
      <c r="D574" s="118">
        <v>0.004599809736071052</v>
      </c>
      <c r="E574" s="118">
        <v>2.401400540781544</v>
      </c>
      <c r="F574" s="84" t="s">
        <v>1660</v>
      </c>
      <c r="G574" s="84" t="b">
        <v>0</v>
      </c>
      <c r="H574" s="84" t="b">
        <v>0</v>
      </c>
      <c r="I574" s="84" t="b">
        <v>0</v>
      </c>
      <c r="J574" s="84" t="b">
        <v>0</v>
      </c>
      <c r="K574" s="84" t="b">
        <v>0</v>
      </c>
      <c r="L574" s="84" t="b">
        <v>0</v>
      </c>
    </row>
    <row r="575" spans="1:12" ht="15">
      <c r="A575" s="84" t="s">
        <v>2117</v>
      </c>
      <c r="B575" s="84" t="s">
        <v>2118</v>
      </c>
      <c r="C575" s="84">
        <v>3</v>
      </c>
      <c r="D575" s="118">
        <v>0.004599809736071052</v>
      </c>
      <c r="E575" s="118">
        <v>2.401400540781544</v>
      </c>
      <c r="F575" s="84" t="s">
        <v>1660</v>
      </c>
      <c r="G575" s="84" t="b">
        <v>0</v>
      </c>
      <c r="H575" s="84" t="b">
        <v>0</v>
      </c>
      <c r="I575" s="84" t="b">
        <v>0</v>
      </c>
      <c r="J575" s="84" t="b">
        <v>0</v>
      </c>
      <c r="K575" s="84" t="b">
        <v>0</v>
      </c>
      <c r="L575" s="84" t="b">
        <v>0</v>
      </c>
    </row>
    <row r="576" spans="1:12" ht="15">
      <c r="A576" s="84" t="s">
        <v>2118</v>
      </c>
      <c r="B576" s="84" t="s">
        <v>1760</v>
      </c>
      <c r="C576" s="84">
        <v>3</v>
      </c>
      <c r="D576" s="118">
        <v>0.004599809736071052</v>
      </c>
      <c r="E576" s="118">
        <v>1.5360991146790004</v>
      </c>
      <c r="F576" s="84" t="s">
        <v>1660</v>
      </c>
      <c r="G576" s="84" t="b">
        <v>0</v>
      </c>
      <c r="H576" s="84" t="b">
        <v>0</v>
      </c>
      <c r="I576" s="84" t="b">
        <v>0</v>
      </c>
      <c r="J576" s="84" t="b">
        <v>0</v>
      </c>
      <c r="K576" s="84" t="b">
        <v>0</v>
      </c>
      <c r="L576" s="84" t="b">
        <v>0</v>
      </c>
    </row>
    <row r="577" spans="1:12" ht="15">
      <c r="A577" s="84" t="s">
        <v>1760</v>
      </c>
      <c r="B577" s="84" t="s">
        <v>245</v>
      </c>
      <c r="C577" s="84">
        <v>3</v>
      </c>
      <c r="D577" s="118">
        <v>0.004599809736071052</v>
      </c>
      <c r="E577" s="118">
        <v>1.122646939828715</v>
      </c>
      <c r="F577" s="84" t="s">
        <v>1660</v>
      </c>
      <c r="G577" s="84" t="b">
        <v>0</v>
      </c>
      <c r="H577" s="84" t="b">
        <v>0</v>
      </c>
      <c r="I577" s="84" t="b">
        <v>0</v>
      </c>
      <c r="J577" s="84" t="b">
        <v>0</v>
      </c>
      <c r="K577" s="84" t="b">
        <v>0</v>
      </c>
      <c r="L577" s="84" t="b">
        <v>0</v>
      </c>
    </row>
    <row r="578" spans="1:12" ht="15">
      <c r="A578" s="84" t="s">
        <v>245</v>
      </c>
      <c r="B578" s="84" t="s">
        <v>2119</v>
      </c>
      <c r="C578" s="84">
        <v>3</v>
      </c>
      <c r="D578" s="118">
        <v>0.004599809736071052</v>
      </c>
      <c r="E578" s="118">
        <v>1.8785217955012066</v>
      </c>
      <c r="F578" s="84" t="s">
        <v>1660</v>
      </c>
      <c r="G578" s="84" t="b">
        <v>0</v>
      </c>
      <c r="H578" s="84" t="b">
        <v>0</v>
      </c>
      <c r="I578" s="84" t="b">
        <v>0</v>
      </c>
      <c r="J578" s="84" t="b">
        <v>1</v>
      </c>
      <c r="K578" s="84" t="b">
        <v>0</v>
      </c>
      <c r="L578" s="84" t="b">
        <v>0</v>
      </c>
    </row>
    <row r="579" spans="1:12" ht="15">
      <c r="A579" s="84" t="s">
        <v>2119</v>
      </c>
      <c r="B579" s="84" t="s">
        <v>2080</v>
      </c>
      <c r="C579" s="84">
        <v>3</v>
      </c>
      <c r="D579" s="118">
        <v>0.004599809736071052</v>
      </c>
      <c r="E579" s="118">
        <v>2.401400540781544</v>
      </c>
      <c r="F579" s="84" t="s">
        <v>1660</v>
      </c>
      <c r="G579" s="84" t="b">
        <v>1</v>
      </c>
      <c r="H579" s="84" t="b">
        <v>0</v>
      </c>
      <c r="I579" s="84" t="b">
        <v>0</v>
      </c>
      <c r="J579" s="84" t="b">
        <v>0</v>
      </c>
      <c r="K579" s="84" t="b">
        <v>0</v>
      </c>
      <c r="L579" s="84" t="b">
        <v>0</v>
      </c>
    </row>
    <row r="580" spans="1:12" ht="15">
      <c r="A580" s="84" t="s">
        <v>2080</v>
      </c>
      <c r="B580" s="84" t="s">
        <v>2042</v>
      </c>
      <c r="C580" s="84">
        <v>3</v>
      </c>
      <c r="D580" s="118">
        <v>0.004599809736071052</v>
      </c>
      <c r="E580" s="118">
        <v>2.401400540781544</v>
      </c>
      <c r="F580" s="84" t="s">
        <v>1660</v>
      </c>
      <c r="G580" s="84" t="b">
        <v>0</v>
      </c>
      <c r="H580" s="84" t="b">
        <v>0</v>
      </c>
      <c r="I580" s="84" t="b">
        <v>0</v>
      </c>
      <c r="J580" s="84" t="b">
        <v>0</v>
      </c>
      <c r="K580" s="84" t="b">
        <v>0</v>
      </c>
      <c r="L580" s="84" t="b">
        <v>0</v>
      </c>
    </row>
    <row r="581" spans="1:12" ht="15">
      <c r="A581" s="84" t="s">
        <v>2042</v>
      </c>
      <c r="B581" s="84" t="s">
        <v>2120</v>
      </c>
      <c r="C581" s="84">
        <v>3</v>
      </c>
      <c r="D581" s="118">
        <v>0.004599809736071052</v>
      </c>
      <c r="E581" s="118">
        <v>2.401400540781544</v>
      </c>
      <c r="F581" s="84" t="s">
        <v>1660</v>
      </c>
      <c r="G581" s="84" t="b">
        <v>0</v>
      </c>
      <c r="H581" s="84" t="b">
        <v>0</v>
      </c>
      <c r="I581" s="84" t="b">
        <v>0</v>
      </c>
      <c r="J581" s="84" t="b">
        <v>1</v>
      </c>
      <c r="K581" s="84" t="b">
        <v>0</v>
      </c>
      <c r="L581" s="84" t="b">
        <v>0</v>
      </c>
    </row>
    <row r="582" spans="1:12" ht="15">
      <c r="A582" s="84" t="s">
        <v>2120</v>
      </c>
      <c r="B582" s="84" t="s">
        <v>2121</v>
      </c>
      <c r="C582" s="84">
        <v>3</v>
      </c>
      <c r="D582" s="118">
        <v>0.004599809736071052</v>
      </c>
      <c r="E582" s="118">
        <v>2.401400540781544</v>
      </c>
      <c r="F582" s="84" t="s">
        <v>1660</v>
      </c>
      <c r="G582" s="84" t="b">
        <v>1</v>
      </c>
      <c r="H582" s="84" t="b">
        <v>0</v>
      </c>
      <c r="I582" s="84" t="b">
        <v>0</v>
      </c>
      <c r="J582" s="84" t="b">
        <v>0</v>
      </c>
      <c r="K582" s="84" t="b">
        <v>0</v>
      </c>
      <c r="L582" s="84" t="b">
        <v>0</v>
      </c>
    </row>
    <row r="583" spans="1:12" ht="15">
      <c r="A583" s="84" t="s">
        <v>1758</v>
      </c>
      <c r="B583" s="84" t="s">
        <v>2126</v>
      </c>
      <c r="C583" s="84">
        <v>3</v>
      </c>
      <c r="D583" s="118">
        <v>0.004599809736071052</v>
      </c>
      <c r="E583" s="118">
        <v>1.5427296935780135</v>
      </c>
      <c r="F583" s="84" t="s">
        <v>1660</v>
      </c>
      <c r="G583" s="84" t="b">
        <v>0</v>
      </c>
      <c r="H583" s="84" t="b">
        <v>0</v>
      </c>
      <c r="I583" s="84" t="b">
        <v>0</v>
      </c>
      <c r="J583" s="84" t="b">
        <v>0</v>
      </c>
      <c r="K583" s="84" t="b">
        <v>0</v>
      </c>
      <c r="L583" s="84" t="b">
        <v>0</v>
      </c>
    </row>
    <row r="584" spans="1:12" ht="15">
      <c r="A584" s="84" t="s">
        <v>2191</v>
      </c>
      <c r="B584" s="84" t="s">
        <v>2033</v>
      </c>
      <c r="C584" s="84">
        <v>3</v>
      </c>
      <c r="D584" s="118">
        <v>0.004599809736071052</v>
      </c>
      <c r="E584" s="118">
        <v>2.1795517911651876</v>
      </c>
      <c r="F584" s="84" t="s">
        <v>1660</v>
      </c>
      <c r="G584" s="84" t="b">
        <v>1</v>
      </c>
      <c r="H584" s="84" t="b">
        <v>0</v>
      </c>
      <c r="I584" s="84" t="b">
        <v>0</v>
      </c>
      <c r="J584" s="84" t="b">
        <v>1</v>
      </c>
      <c r="K584" s="84" t="b">
        <v>0</v>
      </c>
      <c r="L584" s="84" t="b">
        <v>0</v>
      </c>
    </row>
    <row r="585" spans="1:12" ht="15">
      <c r="A585" s="84" t="s">
        <v>2033</v>
      </c>
      <c r="B585" s="84" t="s">
        <v>2129</v>
      </c>
      <c r="C585" s="84">
        <v>3</v>
      </c>
      <c r="D585" s="118">
        <v>0.004599809736071052</v>
      </c>
      <c r="E585" s="118">
        <v>2.100370545117563</v>
      </c>
      <c r="F585" s="84" t="s">
        <v>1660</v>
      </c>
      <c r="G585" s="84" t="b">
        <v>1</v>
      </c>
      <c r="H585" s="84" t="b">
        <v>0</v>
      </c>
      <c r="I585" s="84" t="b">
        <v>0</v>
      </c>
      <c r="J585" s="84" t="b">
        <v>0</v>
      </c>
      <c r="K585" s="84" t="b">
        <v>0</v>
      </c>
      <c r="L585" s="84" t="b">
        <v>0</v>
      </c>
    </row>
    <row r="586" spans="1:12" ht="15">
      <c r="A586" s="84" t="s">
        <v>2045</v>
      </c>
      <c r="B586" s="84" t="s">
        <v>1759</v>
      </c>
      <c r="C586" s="84">
        <v>3</v>
      </c>
      <c r="D586" s="118">
        <v>0.004599809736071052</v>
      </c>
      <c r="E586" s="118">
        <v>1.3733718171813005</v>
      </c>
      <c r="F586" s="84" t="s">
        <v>1660</v>
      </c>
      <c r="G586" s="84" t="b">
        <v>0</v>
      </c>
      <c r="H586" s="84" t="b">
        <v>0</v>
      </c>
      <c r="I586" s="84" t="b">
        <v>0</v>
      </c>
      <c r="J586" s="84" t="b">
        <v>0</v>
      </c>
      <c r="K586" s="84" t="b">
        <v>0</v>
      </c>
      <c r="L586" s="84" t="b">
        <v>0</v>
      </c>
    </row>
    <row r="587" spans="1:12" ht="15">
      <c r="A587" s="84" t="s">
        <v>2049</v>
      </c>
      <c r="B587" s="84" t="s">
        <v>2044</v>
      </c>
      <c r="C587" s="84">
        <v>3</v>
      </c>
      <c r="D587" s="118">
        <v>0.004599809736071052</v>
      </c>
      <c r="E587" s="118">
        <v>2.1795517911651876</v>
      </c>
      <c r="F587" s="84" t="s">
        <v>1660</v>
      </c>
      <c r="G587" s="84" t="b">
        <v>0</v>
      </c>
      <c r="H587" s="84" t="b">
        <v>0</v>
      </c>
      <c r="I587" s="84" t="b">
        <v>0</v>
      </c>
      <c r="J587" s="84" t="b">
        <v>0</v>
      </c>
      <c r="K587" s="84" t="b">
        <v>0</v>
      </c>
      <c r="L587" s="84" t="b">
        <v>0</v>
      </c>
    </row>
    <row r="588" spans="1:12" ht="15">
      <c r="A588" s="84" t="s">
        <v>2052</v>
      </c>
      <c r="B588" s="84" t="s">
        <v>2034</v>
      </c>
      <c r="C588" s="84">
        <v>2</v>
      </c>
      <c r="D588" s="118">
        <v>0.00350240927715549</v>
      </c>
      <c r="E588" s="118">
        <v>2.401400540781544</v>
      </c>
      <c r="F588" s="84" t="s">
        <v>1660</v>
      </c>
      <c r="G588" s="84" t="b">
        <v>0</v>
      </c>
      <c r="H588" s="84" t="b">
        <v>0</v>
      </c>
      <c r="I588" s="84" t="b">
        <v>0</v>
      </c>
      <c r="J588" s="84" t="b">
        <v>0</v>
      </c>
      <c r="K588" s="84" t="b">
        <v>0</v>
      </c>
      <c r="L588" s="84" t="b">
        <v>0</v>
      </c>
    </row>
    <row r="589" spans="1:12" ht="15">
      <c r="A589" s="84" t="s">
        <v>2034</v>
      </c>
      <c r="B589" s="84" t="s">
        <v>1763</v>
      </c>
      <c r="C589" s="84">
        <v>2</v>
      </c>
      <c r="D589" s="118">
        <v>0.00350240927715549</v>
      </c>
      <c r="E589" s="118">
        <v>2.0034605321095067</v>
      </c>
      <c r="F589" s="84" t="s">
        <v>1660</v>
      </c>
      <c r="G589" s="84" t="b">
        <v>0</v>
      </c>
      <c r="H589" s="84" t="b">
        <v>0</v>
      </c>
      <c r="I589" s="84" t="b">
        <v>0</v>
      </c>
      <c r="J589" s="84" t="b">
        <v>0</v>
      </c>
      <c r="K589" s="84" t="b">
        <v>0</v>
      </c>
      <c r="L589" s="84" t="b">
        <v>0</v>
      </c>
    </row>
    <row r="590" spans="1:12" ht="15">
      <c r="A590" s="84" t="s">
        <v>1763</v>
      </c>
      <c r="B590" s="84" t="s">
        <v>1758</v>
      </c>
      <c r="C590" s="84">
        <v>2</v>
      </c>
      <c r="D590" s="118">
        <v>0.00350240927715549</v>
      </c>
      <c r="E590" s="118">
        <v>0.9365137424788933</v>
      </c>
      <c r="F590" s="84" t="s">
        <v>1660</v>
      </c>
      <c r="G590" s="84" t="b">
        <v>0</v>
      </c>
      <c r="H590" s="84" t="b">
        <v>0</v>
      </c>
      <c r="I590" s="84" t="b">
        <v>0</v>
      </c>
      <c r="J590" s="84" t="b">
        <v>0</v>
      </c>
      <c r="K590" s="84" t="b">
        <v>0</v>
      </c>
      <c r="L590" s="84" t="b">
        <v>0</v>
      </c>
    </row>
    <row r="591" spans="1:12" ht="15">
      <c r="A591" s="84" t="s">
        <v>1758</v>
      </c>
      <c r="B591" s="84" t="s">
        <v>2095</v>
      </c>
      <c r="C591" s="84">
        <v>2</v>
      </c>
      <c r="D591" s="118">
        <v>0.00350240927715549</v>
      </c>
      <c r="E591" s="118">
        <v>1.7645784431943699</v>
      </c>
      <c r="F591" s="84" t="s">
        <v>1660</v>
      </c>
      <c r="G591" s="84" t="b">
        <v>0</v>
      </c>
      <c r="H591" s="84" t="b">
        <v>0</v>
      </c>
      <c r="I591" s="84" t="b">
        <v>0</v>
      </c>
      <c r="J591" s="84" t="b">
        <v>0</v>
      </c>
      <c r="K591" s="84" t="b">
        <v>0</v>
      </c>
      <c r="L591" s="84" t="b">
        <v>0</v>
      </c>
    </row>
    <row r="592" spans="1:12" ht="15">
      <c r="A592" s="84" t="s">
        <v>2095</v>
      </c>
      <c r="B592" s="84" t="s">
        <v>2060</v>
      </c>
      <c r="C592" s="84">
        <v>2</v>
      </c>
      <c r="D592" s="118">
        <v>0.00350240927715549</v>
      </c>
      <c r="E592" s="118">
        <v>2.5774917998372255</v>
      </c>
      <c r="F592" s="84" t="s">
        <v>1660</v>
      </c>
      <c r="G592" s="84" t="b">
        <v>0</v>
      </c>
      <c r="H592" s="84" t="b">
        <v>0</v>
      </c>
      <c r="I592" s="84" t="b">
        <v>0</v>
      </c>
      <c r="J592" s="84" t="b">
        <v>0</v>
      </c>
      <c r="K592" s="84" t="b">
        <v>0</v>
      </c>
      <c r="L592" s="84" t="b">
        <v>0</v>
      </c>
    </row>
    <row r="593" spans="1:12" ht="15">
      <c r="A593" s="84" t="s">
        <v>2060</v>
      </c>
      <c r="B593" s="84" t="s">
        <v>2071</v>
      </c>
      <c r="C593" s="84">
        <v>2</v>
      </c>
      <c r="D593" s="118">
        <v>0.00350240927715549</v>
      </c>
      <c r="E593" s="118">
        <v>2.5774917998372255</v>
      </c>
      <c r="F593" s="84" t="s">
        <v>1660</v>
      </c>
      <c r="G593" s="84" t="b">
        <v>0</v>
      </c>
      <c r="H593" s="84" t="b">
        <v>0</v>
      </c>
      <c r="I593" s="84" t="b">
        <v>0</v>
      </c>
      <c r="J593" s="84" t="b">
        <v>0</v>
      </c>
      <c r="K593" s="84" t="b">
        <v>0</v>
      </c>
      <c r="L593" s="84" t="b">
        <v>0</v>
      </c>
    </row>
    <row r="594" spans="1:12" ht="15">
      <c r="A594" s="84" t="s">
        <v>2071</v>
      </c>
      <c r="B594" s="84" t="s">
        <v>2096</v>
      </c>
      <c r="C594" s="84">
        <v>2</v>
      </c>
      <c r="D594" s="118">
        <v>0.00350240927715549</v>
      </c>
      <c r="E594" s="118">
        <v>2.5774917998372255</v>
      </c>
      <c r="F594" s="84" t="s">
        <v>1660</v>
      </c>
      <c r="G594" s="84" t="b">
        <v>0</v>
      </c>
      <c r="H594" s="84" t="b">
        <v>0</v>
      </c>
      <c r="I594" s="84" t="b">
        <v>0</v>
      </c>
      <c r="J594" s="84" t="b">
        <v>0</v>
      </c>
      <c r="K594" s="84" t="b">
        <v>0</v>
      </c>
      <c r="L594" s="84" t="b">
        <v>0</v>
      </c>
    </row>
    <row r="595" spans="1:12" ht="15">
      <c r="A595" s="84" t="s">
        <v>2096</v>
      </c>
      <c r="B595" s="84" t="s">
        <v>2061</v>
      </c>
      <c r="C595" s="84">
        <v>2</v>
      </c>
      <c r="D595" s="118">
        <v>0.00350240927715549</v>
      </c>
      <c r="E595" s="118">
        <v>2.401400540781544</v>
      </c>
      <c r="F595" s="84" t="s">
        <v>1660</v>
      </c>
      <c r="G595" s="84" t="b">
        <v>0</v>
      </c>
      <c r="H595" s="84" t="b">
        <v>0</v>
      </c>
      <c r="I595" s="84" t="b">
        <v>0</v>
      </c>
      <c r="J595" s="84" t="b">
        <v>0</v>
      </c>
      <c r="K595" s="84" t="b">
        <v>0</v>
      </c>
      <c r="L595" s="84" t="b">
        <v>0</v>
      </c>
    </row>
    <row r="596" spans="1:12" ht="15">
      <c r="A596" s="84" t="s">
        <v>2061</v>
      </c>
      <c r="B596" s="84" t="s">
        <v>2097</v>
      </c>
      <c r="C596" s="84">
        <v>2</v>
      </c>
      <c r="D596" s="118">
        <v>0.00350240927715549</v>
      </c>
      <c r="E596" s="118">
        <v>2.401400540781544</v>
      </c>
      <c r="F596" s="84" t="s">
        <v>1660</v>
      </c>
      <c r="G596" s="84" t="b">
        <v>0</v>
      </c>
      <c r="H596" s="84" t="b">
        <v>0</v>
      </c>
      <c r="I596" s="84" t="b">
        <v>0</v>
      </c>
      <c r="J596" s="84" t="b">
        <v>0</v>
      </c>
      <c r="K596" s="84" t="b">
        <v>0</v>
      </c>
      <c r="L596" s="84" t="b">
        <v>0</v>
      </c>
    </row>
    <row r="597" spans="1:12" ht="15">
      <c r="A597" s="84" t="s">
        <v>2097</v>
      </c>
      <c r="B597" s="84" t="s">
        <v>2098</v>
      </c>
      <c r="C597" s="84">
        <v>2</v>
      </c>
      <c r="D597" s="118">
        <v>0.00350240927715549</v>
      </c>
      <c r="E597" s="118">
        <v>2.5774917998372255</v>
      </c>
      <c r="F597" s="84" t="s">
        <v>1660</v>
      </c>
      <c r="G597" s="84" t="b">
        <v>0</v>
      </c>
      <c r="H597" s="84" t="b">
        <v>0</v>
      </c>
      <c r="I597" s="84" t="b">
        <v>0</v>
      </c>
      <c r="J597" s="84" t="b">
        <v>1</v>
      </c>
      <c r="K597" s="84" t="b">
        <v>0</v>
      </c>
      <c r="L597" s="84" t="b">
        <v>0</v>
      </c>
    </row>
    <row r="598" spans="1:12" ht="15">
      <c r="A598" s="84" t="s">
        <v>2098</v>
      </c>
      <c r="B598" s="84" t="s">
        <v>1735</v>
      </c>
      <c r="C598" s="84">
        <v>2</v>
      </c>
      <c r="D598" s="118">
        <v>0.00350240927715549</v>
      </c>
      <c r="E598" s="118">
        <v>2.401400540781544</v>
      </c>
      <c r="F598" s="84" t="s">
        <v>1660</v>
      </c>
      <c r="G598" s="84" t="b">
        <v>1</v>
      </c>
      <c r="H598" s="84" t="b">
        <v>0</v>
      </c>
      <c r="I598" s="84" t="b">
        <v>0</v>
      </c>
      <c r="J598" s="84" t="b">
        <v>0</v>
      </c>
      <c r="K598" s="84" t="b">
        <v>0</v>
      </c>
      <c r="L598" s="84" t="b">
        <v>0</v>
      </c>
    </row>
    <row r="599" spans="1:12" ht="15">
      <c r="A599" s="84" t="s">
        <v>1735</v>
      </c>
      <c r="B599" s="84" t="s">
        <v>1771</v>
      </c>
      <c r="C599" s="84">
        <v>2</v>
      </c>
      <c r="D599" s="118">
        <v>0.00350240927715549</v>
      </c>
      <c r="E599" s="118">
        <v>1.7993405494535817</v>
      </c>
      <c r="F599" s="84" t="s">
        <v>1660</v>
      </c>
      <c r="G599" s="84" t="b">
        <v>0</v>
      </c>
      <c r="H599" s="84" t="b">
        <v>0</v>
      </c>
      <c r="I599" s="84" t="b">
        <v>0</v>
      </c>
      <c r="J599" s="84" t="b">
        <v>0</v>
      </c>
      <c r="K599" s="84" t="b">
        <v>0</v>
      </c>
      <c r="L599" s="84" t="b">
        <v>0</v>
      </c>
    </row>
    <row r="600" spans="1:12" ht="15">
      <c r="A600" s="84" t="s">
        <v>1771</v>
      </c>
      <c r="B600" s="84" t="s">
        <v>2099</v>
      </c>
      <c r="C600" s="84">
        <v>2</v>
      </c>
      <c r="D600" s="118">
        <v>0.00350240927715549</v>
      </c>
      <c r="E600" s="118">
        <v>2.03342375548695</v>
      </c>
      <c r="F600" s="84" t="s">
        <v>1660</v>
      </c>
      <c r="G600" s="84" t="b">
        <v>0</v>
      </c>
      <c r="H600" s="84" t="b">
        <v>0</v>
      </c>
      <c r="I600" s="84" t="b">
        <v>0</v>
      </c>
      <c r="J600" s="84" t="b">
        <v>0</v>
      </c>
      <c r="K600" s="84" t="b">
        <v>0</v>
      </c>
      <c r="L600" s="84" t="b">
        <v>0</v>
      </c>
    </row>
    <row r="601" spans="1:12" ht="15">
      <c r="A601" s="84" t="s">
        <v>2099</v>
      </c>
      <c r="B601" s="84" t="s">
        <v>1780</v>
      </c>
      <c r="C601" s="84">
        <v>2</v>
      </c>
      <c r="D601" s="118">
        <v>0.00350240927715549</v>
      </c>
      <c r="E601" s="118">
        <v>2.5774917998372255</v>
      </c>
      <c r="F601" s="84" t="s">
        <v>1660</v>
      </c>
      <c r="G601" s="84" t="b">
        <v>0</v>
      </c>
      <c r="H601" s="84" t="b">
        <v>0</v>
      </c>
      <c r="I601" s="84" t="b">
        <v>0</v>
      </c>
      <c r="J601" s="84" t="b">
        <v>0</v>
      </c>
      <c r="K601" s="84" t="b">
        <v>0</v>
      </c>
      <c r="L601" s="84" t="b">
        <v>0</v>
      </c>
    </row>
    <row r="602" spans="1:12" ht="15">
      <c r="A602" s="84" t="s">
        <v>1780</v>
      </c>
      <c r="B602" s="84" t="s">
        <v>1779</v>
      </c>
      <c r="C602" s="84">
        <v>2</v>
      </c>
      <c r="D602" s="118">
        <v>0.00350240927715549</v>
      </c>
      <c r="E602" s="118">
        <v>2.401400540781544</v>
      </c>
      <c r="F602" s="84" t="s">
        <v>1660</v>
      </c>
      <c r="G602" s="84" t="b">
        <v>0</v>
      </c>
      <c r="H602" s="84" t="b">
        <v>0</v>
      </c>
      <c r="I602" s="84" t="b">
        <v>0</v>
      </c>
      <c r="J602" s="84" t="b">
        <v>0</v>
      </c>
      <c r="K602" s="84" t="b">
        <v>0</v>
      </c>
      <c r="L602" s="84" t="b">
        <v>0</v>
      </c>
    </row>
    <row r="603" spans="1:12" ht="15">
      <c r="A603" s="84" t="s">
        <v>1779</v>
      </c>
      <c r="B603" s="84" t="s">
        <v>2100</v>
      </c>
      <c r="C603" s="84">
        <v>2</v>
      </c>
      <c r="D603" s="118">
        <v>0.00350240927715549</v>
      </c>
      <c r="E603" s="118">
        <v>2.401400540781544</v>
      </c>
      <c r="F603" s="84" t="s">
        <v>1660</v>
      </c>
      <c r="G603" s="84" t="b">
        <v>0</v>
      </c>
      <c r="H603" s="84" t="b">
        <v>0</v>
      </c>
      <c r="I603" s="84" t="b">
        <v>0</v>
      </c>
      <c r="J603" s="84" t="b">
        <v>0</v>
      </c>
      <c r="K603" s="84" t="b">
        <v>0</v>
      </c>
      <c r="L603" s="84" t="b">
        <v>0</v>
      </c>
    </row>
    <row r="604" spans="1:12" ht="15">
      <c r="A604" s="84" t="s">
        <v>1788</v>
      </c>
      <c r="B604" s="84" t="s">
        <v>1760</v>
      </c>
      <c r="C604" s="84">
        <v>2</v>
      </c>
      <c r="D604" s="118">
        <v>0.00350240927715549</v>
      </c>
      <c r="E604" s="118">
        <v>1.5360991146790004</v>
      </c>
      <c r="F604" s="84" t="s">
        <v>1660</v>
      </c>
      <c r="G604" s="84" t="b">
        <v>0</v>
      </c>
      <c r="H604" s="84" t="b">
        <v>0</v>
      </c>
      <c r="I604" s="84" t="b">
        <v>0</v>
      </c>
      <c r="J604" s="84" t="b">
        <v>0</v>
      </c>
      <c r="K604" s="84" t="b">
        <v>0</v>
      </c>
      <c r="L604" s="84" t="b">
        <v>0</v>
      </c>
    </row>
    <row r="605" spans="1:12" ht="15">
      <c r="A605" s="84" t="s">
        <v>1760</v>
      </c>
      <c r="B605" s="84" t="s">
        <v>2165</v>
      </c>
      <c r="C605" s="84">
        <v>2</v>
      </c>
      <c r="D605" s="118">
        <v>0.00350240927715549</v>
      </c>
      <c r="E605" s="118">
        <v>1.5997681945483775</v>
      </c>
      <c r="F605" s="84" t="s">
        <v>1660</v>
      </c>
      <c r="G605" s="84" t="b">
        <v>0</v>
      </c>
      <c r="H605" s="84" t="b">
        <v>0</v>
      </c>
      <c r="I605" s="84" t="b">
        <v>0</v>
      </c>
      <c r="J605" s="84" t="b">
        <v>0</v>
      </c>
      <c r="K605" s="84" t="b">
        <v>0</v>
      </c>
      <c r="L605" s="84" t="b">
        <v>0</v>
      </c>
    </row>
    <row r="606" spans="1:12" ht="15">
      <c r="A606" s="84" t="s">
        <v>2165</v>
      </c>
      <c r="B606" s="84" t="s">
        <v>2166</v>
      </c>
      <c r="C606" s="84">
        <v>2</v>
      </c>
      <c r="D606" s="118">
        <v>0.00350240927715549</v>
      </c>
      <c r="E606" s="118">
        <v>2.5774917998372255</v>
      </c>
      <c r="F606" s="84" t="s">
        <v>1660</v>
      </c>
      <c r="G606" s="84" t="b">
        <v>0</v>
      </c>
      <c r="H606" s="84" t="b">
        <v>0</v>
      </c>
      <c r="I606" s="84" t="b">
        <v>0</v>
      </c>
      <c r="J606" s="84" t="b">
        <v>0</v>
      </c>
      <c r="K606" s="84" t="b">
        <v>0</v>
      </c>
      <c r="L606" s="84" t="b">
        <v>0</v>
      </c>
    </row>
    <row r="607" spans="1:12" ht="15">
      <c r="A607" s="84" t="s">
        <v>2166</v>
      </c>
      <c r="B607" s="84" t="s">
        <v>1759</v>
      </c>
      <c r="C607" s="84">
        <v>2</v>
      </c>
      <c r="D607" s="118">
        <v>0.00350240927715549</v>
      </c>
      <c r="E607" s="118">
        <v>1.6744018128452818</v>
      </c>
      <c r="F607" s="84" t="s">
        <v>1660</v>
      </c>
      <c r="G607" s="84" t="b">
        <v>0</v>
      </c>
      <c r="H607" s="84" t="b">
        <v>0</v>
      </c>
      <c r="I607" s="84" t="b">
        <v>0</v>
      </c>
      <c r="J607" s="84" t="b">
        <v>0</v>
      </c>
      <c r="K607" s="84" t="b">
        <v>0</v>
      </c>
      <c r="L607" s="84" t="b">
        <v>0</v>
      </c>
    </row>
    <row r="608" spans="1:12" ht="15">
      <c r="A608" s="84" t="s">
        <v>1759</v>
      </c>
      <c r="B608" s="84" t="s">
        <v>2167</v>
      </c>
      <c r="C608" s="84">
        <v>2</v>
      </c>
      <c r="D608" s="118">
        <v>0.00350240927715549</v>
      </c>
      <c r="E608" s="118">
        <v>1.7024305364455254</v>
      </c>
      <c r="F608" s="84" t="s">
        <v>1660</v>
      </c>
      <c r="G608" s="84" t="b">
        <v>0</v>
      </c>
      <c r="H608" s="84" t="b">
        <v>0</v>
      </c>
      <c r="I608" s="84" t="b">
        <v>0</v>
      </c>
      <c r="J608" s="84" t="b">
        <v>0</v>
      </c>
      <c r="K608" s="84" t="b">
        <v>0</v>
      </c>
      <c r="L608" s="84" t="b">
        <v>0</v>
      </c>
    </row>
    <row r="609" spans="1:12" ht="15">
      <c r="A609" s="84" t="s">
        <v>2167</v>
      </c>
      <c r="B609" s="84" t="s">
        <v>2168</v>
      </c>
      <c r="C609" s="84">
        <v>2</v>
      </c>
      <c r="D609" s="118">
        <v>0.00350240927715549</v>
      </c>
      <c r="E609" s="118">
        <v>2.5774917998372255</v>
      </c>
      <c r="F609" s="84" t="s">
        <v>1660</v>
      </c>
      <c r="G609" s="84" t="b">
        <v>0</v>
      </c>
      <c r="H609" s="84" t="b">
        <v>0</v>
      </c>
      <c r="I609" s="84" t="b">
        <v>0</v>
      </c>
      <c r="J609" s="84" t="b">
        <v>0</v>
      </c>
      <c r="K609" s="84" t="b">
        <v>0</v>
      </c>
      <c r="L609" s="84" t="b">
        <v>0</v>
      </c>
    </row>
    <row r="610" spans="1:12" ht="15">
      <c r="A610" s="84" t="s">
        <v>2168</v>
      </c>
      <c r="B610" s="84" t="s">
        <v>2169</v>
      </c>
      <c r="C610" s="84">
        <v>2</v>
      </c>
      <c r="D610" s="118">
        <v>0.00350240927715549</v>
      </c>
      <c r="E610" s="118">
        <v>2.5774917998372255</v>
      </c>
      <c r="F610" s="84" t="s">
        <v>1660</v>
      </c>
      <c r="G610" s="84" t="b">
        <v>0</v>
      </c>
      <c r="H610" s="84" t="b">
        <v>0</v>
      </c>
      <c r="I610" s="84" t="b">
        <v>0</v>
      </c>
      <c r="J610" s="84" t="b">
        <v>0</v>
      </c>
      <c r="K610" s="84" t="b">
        <v>0</v>
      </c>
      <c r="L610" s="84" t="b">
        <v>0</v>
      </c>
    </row>
    <row r="611" spans="1:12" ht="15">
      <c r="A611" s="84" t="s">
        <v>1760</v>
      </c>
      <c r="B611" s="84" t="s">
        <v>2131</v>
      </c>
      <c r="C611" s="84">
        <v>2</v>
      </c>
      <c r="D611" s="118">
        <v>0.00350240927715549</v>
      </c>
      <c r="E611" s="118">
        <v>1.5997681945483775</v>
      </c>
      <c r="F611" s="84" t="s">
        <v>1660</v>
      </c>
      <c r="G611" s="84" t="b">
        <v>0</v>
      </c>
      <c r="H611" s="84" t="b">
        <v>0</v>
      </c>
      <c r="I611" s="84" t="b">
        <v>0</v>
      </c>
      <c r="J611" s="84" t="b">
        <v>0</v>
      </c>
      <c r="K611" s="84" t="b">
        <v>0</v>
      </c>
      <c r="L611" s="84" t="b">
        <v>0</v>
      </c>
    </row>
    <row r="612" spans="1:12" ht="15">
      <c r="A612" s="84" t="s">
        <v>2038</v>
      </c>
      <c r="B612" s="84" t="s">
        <v>1758</v>
      </c>
      <c r="C612" s="84">
        <v>2</v>
      </c>
      <c r="D612" s="118">
        <v>0.00350240927715549</v>
      </c>
      <c r="E612" s="118">
        <v>1.334453751150931</v>
      </c>
      <c r="F612" s="84" t="s">
        <v>1660</v>
      </c>
      <c r="G612" s="84" t="b">
        <v>0</v>
      </c>
      <c r="H612" s="84" t="b">
        <v>0</v>
      </c>
      <c r="I612" s="84" t="b">
        <v>0</v>
      </c>
      <c r="J612" s="84" t="b">
        <v>0</v>
      </c>
      <c r="K612" s="84" t="b">
        <v>0</v>
      </c>
      <c r="L612" s="84" t="b">
        <v>0</v>
      </c>
    </row>
    <row r="613" spans="1:12" ht="15">
      <c r="A613" s="84" t="s">
        <v>2266</v>
      </c>
      <c r="B613" s="84" t="s">
        <v>2267</v>
      </c>
      <c r="C613" s="84">
        <v>2</v>
      </c>
      <c r="D613" s="118">
        <v>0.00350240927715549</v>
      </c>
      <c r="E613" s="118">
        <v>2.5774917998372255</v>
      </c>
      <c r="F613" s="84" t="s">
        <v>1660</v>
      </c>
      <c r="G613" s="84" t="b">
        <v>0</v>
      </c>
      <c r="H613" s="84" t="b">
        <v>0</v>
      </c>
      <c r="I613" s="84" t="b">
        <v>0</v>
      </c>
      <c r="J613" s="84" t="b">
        <v>0</v>
      </c>
      <c r="K613" s="84" t="b">
        <v>0</v>
      </c>
      <c r="L613" s="84" t="b">
        <v>0</v>
      </c>
    </row>
    <row r="614" spans="1:12" ht="15">
      <c r="A614" s="84" t="s">
        <v>2267</v>
      </c>
      <c r="B614" s="84" t="s">
        <v>2268</v>
      </c>
      <c r="C614" s="84">
        <v>2</v>
      </c>
      <c r="D614" s="118">
        <v>0.00350240927715549</v>
      </c>
      <c r="E614" s="118">
        <v>2.5774917998372255</v>
      </c>
      <c r="F614" s="84" t="s">
        <v>1660</v>
      </c>
      <c r="G614" s="84" t="b">
        <v>0</v>
      </c>
      <c r="H614" s="84" t="b">
        <v>0</v>
      </c>
      <c r="I614" s="84" t="b">
        <v>0</v>
      </c>
      <c r="J614" s="84" t="b">
        <v>0</v>
      </c>
      <c r="K614" s="84" t="b">
        <v>0</v>
      </c>
      <c r="L614" s="84" t="b">
        <v>0</v>
      </c>
    </row>
    <row r="615" spans="1:12" ht="15">
      <c r="A615" s="84" t="s">
        <v>2268</v>
      </c>
      <c r="B615" s="84" t="s">
        <v>2186</v>
      </c>
      <c r="C615" s="84">
        <v>2</v>
      </c>
      <c r="D615" s="118">
        <v>0.00350240927715549</v>
      </c>
      <c r="E615" s="118">
        <v>2.5774917998372255</v>
      </c>
      <c r="F615" s="84" t="s">
        <v>1660</v>
      </c>
      <c r="G615" s="84" t="b">
        <v>0</v>
      </c>
      <c r="H615" s="84" t="b">
        <v>0</v>
      </c>
      <c r="I615" s="84" t="b">
        <v>0</v>
      </c>
      <c r="J615" s="84" t="b">
        <v>0</v>
      </c>
      <c r="K615" s="84" t="b">
        <v>0</v>
      </c>
      <c r="L615" s="84" t="b">
        <v>0</v>
      </c>
    </row>
    <row r="616" spans="1:12" ht="15">
      <c r="A616" s="84" t="s">
        <v>2186</v>
      </c>
      <c r="B616" s="84" t="s">
        <v>1759</v>
      </c>
      <c r="C616" s="84">
        <v>2</v>
      </c>
      <c r="D616" s="118">
        <v>0.00350240927715549</v>
      </c>
      <c r="E616" s="118">
        <v>1.6744018128452818</v>
      </c>
      <c r="F616" s="84" t="s">
        <v>1660</v>
      </c>
      <c r="G616" s="84" t="b">
        <v>0</v>
      </c>
      <c r="H616" s="84" t="b">
        <v>0</v>
      </c>
      <c r="I616" s="84" t="b">
        <v>0</v>
      </c>
      <c r="J616" s="84" t="b">
        <v>0</v>
      </c>
      <c r="K616" s="84" t="b">
        <v>0</v>
      </c>
      <c r="L616" s="84" t="b">
        <v>0</v>
      </c>
    </row>
    <row r="617" spans="1:12" ht="15">
      <c r="A617" s="84" t="s">
        <v>1759</v>
      </c>
      <c r="B617" s="84" t="s">
        <v>2269</v>
      </c>
      <c r="C617" s="84">
        <v>2</v>
      </c>
      <c r="D617" s="118">
        <v>0.00350240927715549</v>
      </c>
      <c r="E617" s="118">
        <v>1.7024305364455254</v>
      </c>
      <c r="F617" s="84" t="s">
        <v>1660</v>
      </c>
      <c r="G617" s="84" t="b">
        <v>0</v>
      </c>
      <c r="H617" s="84" t="b">
        <v>0</v>
      </c>
      <c r="I617" s="84" t="b">
        <v>0</v>
      </c>
      <c r="J617" s="84" t="b">
        <v>0</v>
      </c>
      <c r="K617" s="84" t="b">
        <v>0</v>
      </c>
      <c r="L617" s="84" t="b">
        <v>0</v>
      </c>
    </row>
    <row r="618" spans="1:12" ht="15">
      <c r="A618" s="84" t="s">
        <v>2269</v>
      </c>
      <c r="B618" s="84" t="s">
        <v>1767</v>
      </c>
      <c r="C618" s="84">
        <v>2</v>
      </c>
      <c r="D618" s="118">
        <v>0.00350240927715549</v>
      </c>
      <c r="E618" s="118">
        <v>2.401400540781544</v>
      </c>
      <c r="F618" s="84" t="s">
        <v>1660</v>
      </c>
      <c r="G618" s="84" t="b">
        <v>0</v>
      </c>
      <c r="H618" s="84" t="b">
        <v>0</v>
      </c>
      <c r="I618" s="84" t="b">
        <v>0</v>
      </c>
      <c r="J618" s="84" t="b">
        <v>0</v>
      </c>
      <c r="K618" s="84" t="b">
        <v>0</v>
      </c>
      <c r="L618" s="84" t="b">
        <v>0</v>
      </c>
    </row>
    <row r="619" spans="1:12" ht="15">
      <c r="A619" s="84" t="s">
        <v>1767</v>
      </c>
      <c r="B619" s="84" t="s">
        <v>2270</v>
      </c>
      <c r="C619" s="84">
        <v>2</v>
      </c>
      <c r="D619" s="118">
        <v>0.00350240927715549</v>
      </c>
      <c r="E619" s="118">
        <v>2.401400540781544</v>
      </c>
      <c r="F619" s="84" t="s">
        <v>1660</v>
      </c>
      <c r="G619" s="84" t="b">
        <v>0</v>
      </c>
      <c r="H619" s="84" t="b">
        <v>0</v>
      </c>
      <c r="I619" s="84" t="b">
        <v>0</v>
      </c>
      <c r="J619" s="84" t="b">
        <v>0</v>
      </c>
      <c r="K619" s="84" t="b">
        <v>0</v>
      </c>
      <c r="L619" s="84" t="b">
        <v>0</v>
      </c>
    </row>
    <row r="620" spans="1:12" ht="15">
      <c r="A620" s="84" t="s">
        <v>2270</v>
      </c>
      <c r="B620" s="84" t="s">
        <v>2063</v>
      </c>
      <c r="C620" s="84">
        <v>2</v>
      </c>
      <c r="D620" s="118">
        <v>0.00350240927715549</v>
      </c>
      <c r="E620" s="118">
        <v>2.5774917998372255</v>
      </c>
      <c r="F620" s="84" t="s">
        <v>1660</v>
      </c>
      <c r="G620" s="84" t="b">
        <v>0</v>
      </c>
      <c r="H620" s="84" t="b">
        <v>0</v>
      </c>
      <c r="I620" s="84" t="b">
        <v>0</v>
      </c>
      <c r="J620" s="84" t="b">
        <v>0</v>
      </c>
      <c r="K620" s="84" t="b">
        <v>0</v>
      </c>
      <c r="L620" s="84" t="b">
        <v>0</v>
      </c>
    </row>
    <row r="621" spans="1:12" ht="15">
      <c r="A621" s="84" t="s">
        <v>2063</v>
      </c>
      <c r="B621" s="84" t="s">
        <v>2271</v>
      </c>
      <c r="C621" s="84">
        <v>2</v>
      </c>
      <c r="D621" s="118">
        <v>0.00350240927715549</v>
      </c>
      <c r="E621" s="118">
        <v>2.5774917998372255</v>
      </c>
      <c r="F621" s="84" t="s">
        <v>1660</v>
      </c>
      <c r="G621" s="84" t="b">
        <v>0</v>
      </c>
      <c r="H621" s="84" t="b">
        <v>0</v>
      </c>
      <c r="I621" s="84" t="b">
        <v>0</v>
      </c>
      <c r="J621" s="84" t="b">
        <v>0</v>
      </c>
      <c r="K621" s="84" t="b">
        <v>0</v>
      </c>
      <c r="L621" s="84" t="b">
        <v>0</v>
      </c>
    </row>
    <row r="622" spans="1:12" ht="15">
      <c r="A622" s="84" t="s">
        <v>237</v>
      </c>
      <c r="B622" s="84" t="s">
        <v>2040</v>
      </c>
      <c r="C622" s="84">
        <v>2</v>
      </c>
      <c r="D622" s="118">
        <v>0.00350240927715549</v>
      </c>
      <c r="E622" s="118">
        <v>2.1795517911651876</v>
      </c>
      <c r="F622" s="84" t="s">
        <v>1660</v>
      </c>
      <c r="G622" s="84" t="b">
        <v>0</v>
      </c>
      <c r="H622" s="84" t="b">
        <v>0</v>
      </c>
      <c r="I622" s="84" t="b">
        <v>0</v>
      </c>
      <c r="J622" s="84" t="b">
        <v>0</v>
      </c>
      <c r="K622" s="84" t="b">
        <v>0</v>
      </c>
      <c r="L622" s="84" t="b">
        <v>0</v>
      </c>
    </row>
    <row r="623" spans="1:12" ht="15">
      <c r="A623" s="84" t="s">
        <v>2121</v>
      </c>
      <c r="B623" s="84" t="s">
        <v>2164</v>
      </c>
      <c r="C623" s="84">
        <v>2</v>
      </c>
      <c r="D623" s="118">
        <v>0.00350240927715549</v>
      </c>
      <c r="E623" s="118">
        <v>2.401400540781544</v>
      </c>
      <c r="F623" s="84" t="s">
        <v>1660</v>
      </c>
      <c r="G623" s="84" t="b">
        <v>0</v>
      </c>
      <c r="H623" s="84" t="b">
        <v>0</v>
      </c>
      <c r="I623" s="84" t="b">
        <v>0</v>
      </c>
      <c r="J623" s="84" t="b">
        <v>0</v>
      </c>
      <c r="K623" s="84" t="b">
        <v>0</v>
      </c>
      <c r="L623" s="84" t="b">
        <v>0</v>
      </c>
    </row>
    <row r="624" spans="1:12" ht="15">
      <c r="A624" s="84" t="s">
        <v>1763</v>
      </c>
      <c r="B624" s="84" t="s">
        <v>1787</v>
      </c>
      <c r="C624" s="84">
        <v>2</v>
      </c>
      <c r="D624" s="118">
        <v>0.00350240927715549</v>
      </c>
      <c r="E624" s="118">
        <v>2.0034605321095067</v>
      </c>
      <c r="F624" s="84" t="s">
        <v>1660</v>
      </c>
      <c r="G624" s="84" t="b">
        <v>0</v>
      </c>
      <c r="H624" s="84" t="b">
        <v>0</v>
      </c>
      <c r="I624" s="84" t="b">
        <v>0</v>
      </c>
      <c r="J624" s="84" t="b">
        <v>0</v>
      </c>
      <c r="K624" s="84" t="b">
        <v>0</v>
      </c>
      <c r="L624" s="84" t="b">
        <v>0</v>
      </c>
    </row>
    <row r="625" spans="1:12" ht="15">
      <c r="A625" s="84" t="s">
        <v>1760</v>
      </c>
      <c r="B625" s="84" t="s">
        <v>1758</v>
      </c>
      <c r="C625" s="84">
        <v>2</v>
      </c>
      <c r="D625" s="118">
        <v>0.00350240927715549</v>
      </c>
      <c r="E625" s="118">
        <v>0.3567301458620831</v>
      </c>
      <c r="F625" s="84" t="s">
        <v>1660</v>
      </c>
      <c r="G625" s="84" t="b">
        <v>0</v>
      </c>
      <c r="H625" s="84" t="b">
        <v>0</v>
      </c>
      <c r="I625" s="84" t="b">
        <v>0</v>
      </c>
      <c r="J625" s="84" t="b">
        <v>0</v>
      </c>
      <c r="K625" s="84" t="b">
        <v>0</v>
      </c>
      <c r="L625" s="84" t="b">
        <v>0</v>
      </c>
    </row>
    <row r="626" spans="1:12" ht="15">
      <c r="A626" s="84" t="s">
        <v>226</v>
      </c>
      <c r="B626" s="84" t="s">
        <v>230</v>
      </c>
      <c r="C626" s="84">
        <v>2</v>
      </c>
      <c r="D626" s="118">
        <v>0.00350240927715549</v>
      </c>
      <c r="E626" s="118">
        <v>2.03342375548695</v>
      </c>
      <c r="F626" s="84" t="s">
        <v>1660</v>
      </c>
      <c r="G626" s="84" t="b">
        <v>0</v>
      </c>
      <c r="H626" s="84" t="b">
        <v>0</v>
      </c>
      <c r="I626" s="84" t="b">
        <v>0</v>
      </c>
      <c r="J626" s="84" t="b">
        <v>0</v>
      </c>
      <c r="K626" s="84" t="b">
        <v>0</v>
      </c>
      <c r="L626" s="84" t="b">
        <v>0</v>
      </c>
    </row>
    <row r="627" spans="1:12" ht="15">
      <c r="A627" s="84" t="s">
        <v>230</v>
      </c>
      <c r="B627" s="84" t="s">
        <v>239</v>
      </c>
      <c r="C627" s="84">
        <v>2</v>
      </c>
      <c r="D627" s="118">
        <v>0.00350240927715549</v>
      </c>
      <c r="E627" s="118">
        <v>2.03342375548695</v>
      </c>
      <c r="F627" s="84" t="s">
        <v>1660</v>
      </c>
      <c r="G627" s="84" t="b">
        <v>0</v>
      </c>
      <c r="H627" s="84" t="b">
        <v>0</v>
      </c>
      <c r="I627" s="84" t="b">
        <v>0</v>
      </c>
      <c r="J627" s="84" t="b">
        <v>0</v>
      </c>
      <c r="K627" s="84" t="b">
        <v>0</v>
      </c>
      <c r="L627" s="84" t="b">
        <v>0</v>
      </c>
    </row>
    <row r="628" spans="1:12" ht="15">
      <c r="A628" s="84" t="s">
        <v>239</v>
      </c>
      <c r="B628" s="84" t="s">
        <v>236</v>
      </c>
      <c r="C628" s="84">
        <v>2</v>
      </c>
      <c r="D628" s="118">
        <v>0.00350240927715549</v>
      </c>
      <c r="E628" s="118">
        <v>1.975431808509263</v>
      </c>
      <c r="F628" s="84" t="s">
        <v>1660</v>
      </c>
      <c r="G628" s="84" t="b">
        <v>0</v>
      </c>
      <c r="H628" s="84" t="b">
        <v>0</v>
      </c>
      <c r="I628" s="84" t="b">
        <v>0</v>
      </c>
      <c r="J628" s="84" t="b">
        <v>0</v>
      </c>
      <c r="K628" s="84" t="b">
        <v>0</v>
      </c>
      <c r="L628" s="84" t="b">
        <v>0</v>
      </c>
    </row>
    <row r="629" spans="1:12" ht="15">
      <c r="A629" s="84" t="s">
        <v>236</v>
      </c>
      <c r="B629" s="84" t="s">
        <v>237</v>
      </c>
      <c r="C629" s="84">
        <v>2</v>
      </c>
      <c r="D629" s="118">
        <v>0.00350240927715549</v>
      </c>
      <c r="E629" s="118">
        <v>1.8785217955012066</v>
      </c>
      <c r="F629" s="84" t="s">
        <v>1660</v>
      </c>
      <c r="G629" s="84" t="b">
        <v>0</v>
      </c>
      <c r="H629" s="84" t="b">
        <v>0</v>
      </c>
      <c r="I629" s="84" t="b">
        <v>0</v>
      </c>
      <c r="J629" s="84" t="b">
        <v>0</v>
      </c>
      <c r="K629" s="84" t="b">
        <v>0</v>
      </c>
      <c r="L629" s="84" t="b">
        <v>0</v>
      </c>
    </row>
    <row r="630" spans="1:12" ht="15">
      <c r="A630" s="84" t="s">
        <v>237</v>
      </c>
      <c r="B630" s="84" t="s">
        <v>235</v>
      </c>
      <c r="C630" s="84">
        <v>2</v>
      </c>
      <c r="D630" s="118">
        <v>0.00350240927715549</v>
      </c>
      <c r="E630" s="118">
        <v>2.1795517911651876</v>
      </c>
      <c r="F630" s="84" t="s">
        <v>1660</v>
      </c>
      <c r="G630" s="84" t="b">
        <v>0</v>
      </c>
      <c r="H630" s="84" t="b">
        <v>0</v>
      </c>
      <c r="I630" s="84" t="b">
        <v>0</v>
      </c>
      <c r="J630" s="84" t="b">
        <v>0</v>
      </c>
      <c r="K630" s="84" t="b">
        <v>0</v>
      </c>
      <c r="L630" s="84" t="b">
        <v>0</v>
      </c>
    </row>
    <row r="631" spans="1:12" ht="15">
      <c r="A631" s="84" t="s">
        <v>235</v>
      </c>
      <c r="B631" s="84" t="s">
        <v>218</v>
      </c>
      <c r="C631" s="84">
        <v>2</v>
      </c>
      <c r="D631" s="118">
        <v>0.00350240927715549</v>
      </c>
      <c r="E631" s="118">
        <v>2.2764618041732443</v>
      </c>
      <c r="F631" s="84" t="s">
        <v>1660</v>
      </c>
      <c r="G631" s="84" t="b">
        <v>0</v>
      </c>
      <c r="H631" s="84" t="b">
        <v>0</v>
      </c>
      <c r="I631" s="84" t="b">
        <v>0</v>
      </c>
      <c r="J631" s="84" t="b">
        <v>0</v>
      </c>
      <c r="K631" s="84" t="b">
        <v>0</v>
      </c>
      <c r="L631" s="84" t="b">
        <v>0</v>
      </c>
    </row>
    <row r="632" spans="1:12" ht="15">
      <c r="A632" s="84" t="s">
        <v>218</v>
      </c>
      <c r="B632" s="84" t="s">
        <v>221</v>
      </c>
      <c r="C632" s="84">
        <v>2</v>
      </c>
      <c r="D632" s="118">
        <v>0.00350240927715549</v>
      </c>
      <c r="E632" s="118">
        <v>2.225309281725863</v>
      </c>
      <c r="F632" s="84" t="s">
        <v>1660</v>
      </c>
      <c r="G632" s="84" t="b">
        <v>0</v>
      </c>
      <c r="H632" s="84" t="b">
        <v>0</v>
      </c>
      <c r="I632" s="84" t="b">
        <v>0</v>
      </c>
      <c r="J632" s="84" t="b">
        <v>0</v>
      </c>
      <c r="K632" s="84" t="b">
        <v>0</v>
      </c>
      <c r="L632" s="84" t="b">
        <v>0</v>
      </c>
    </row>
    <row r="633" spans="1:12" ht="15">
      <c r="A633" s="84" t="s">
        <v>221</v>
      </c>
      <c r="B633" s="84" t="s">
        <v>238</v>
      </c>
      <c r="C633" s="84">
        <v>2</v>
      </c>
      <c r="D633" s="118">
        <v>0.00350240927715549</v>
      </c>
      <c r="E633" s="118">
        <v>1.975431808509263</v>
      </c>
      <c r="F633" s="84" t="s">
        <v>1660</v>
      </c>
      <c r="G633" s="84" t="b">
        <v>0</v>
      </c>
      <c r="H633" s="84" t="b">
        <v>0</v>
      </c>
      <c r="I633" s="84" t="b">
        <v>0</v>
      </c>
      <c r="J633" s="84" t="b">
        <v>0</v>
      </c>
      <c r="K633" s="84" t="b">
        <v>0</v>
      </c>
      <c r="L633" s="84" t="b">
        <v>0</v>
      </c>
    </row>
    <row r="634" spans="1:12" ht="15">
      <c r="A634" s="84" t="s">
        <v>238</v>
      </c>
      <c r="B634" s="84" t="s">
        <v>2041</v>
      </c>
      <c r="C634" s="84">
        <v>2</v>
      </c>
      <c r="D634" s="118">
        <v>0.00350240927715549</v>
      </c>
      <c r="E634" s="118">
        <v>1.2930610659927058</v>
      </c>
      <c r="F634" s="84" t="s">
        <v>1660</v>
      </c>
      <c r="G634" s="84" t="b">
        <v>0</v>
      </c>
      <c r="H634" s="84" t="b">
        <v>0</v>
      </c>
      <c r="I634" s="84" t="b">
        <v>0</v>
      </c>
      <c r="J634" s="84" t="b">
        <v>0</v>
      </c>
      <c r="K634" s="84" t="b">
        <v>0</v>
      </c>
      <c r="L634" s="84" t="b">
        <v>0</v>
      </c>
    </row>
    <row r="635" spans="1:12" ht="15">
      <c r="A635" s="84" t="s">
        <v>2041</v>
      </c>
      <c r="B635" s="84" t="s">
        <v>2406</v>
      </c>
      <c r="C635" s="84">
        <v>2</v>
      </c>
      <c r="D635" s="118">
        <v>0.00350240927715549</v>
      </c>
      <c r="E635" s="118">
        <v>2.03342375548695</v>
      </c>
      <c r="F635" s="84" t="s">
        <v>1660</v>
      </c>
      <c r="G635" s="84" t="b">
        <v>0</v>
      </c>
      <c r="H635" s="84" t="b">
        <v>0</v>
      </c>
      <c r="I635" s="84" t="b">
        <v>0</v>
      </c>
      <c r="J635" s="84" t="b">
        <v>0</v>
      </c>
      <c r="K635" s="84" t="b">
        <v>0</v>
      </c>
      <c r="L635" s="84" t="b">
        <v>0</v>
      </c>
    </row>
    <row r="636" spans="1:12" ht="15">
      <c r="A636" s="84" t="s">
        <v>2406</v>
      </c>
      <c r="B636" s="84" t="s">
        <v>2188</v>
      </c>
      <c r="C636" s="84">
        <v>2</v>
      </c>
      <c r="D636" s="118">
        <v>0.00350240927715549</v>
      </c>
      <c r="E636" s="118">
        <v>2.5774917998372255</v>
      </c>
      <c r="F636" s="84" t="s">
        <v>1660</v>
      </c>
      <c r="G636" s="84" t="b">
        <v>0</v>
      </c>
      <c r="H636" s="84" t="b">
        <v>0</v>
      </c>
      <c r="I636" s="84" t="b">
        <v>0</v>
      </c>
      <c r="J636" s="84" t="b">
        <v>0</v>
      </c>
      <c r="K636" s="84" t="b">
        <v>0</v>
      </c>
      <c r="L636" s="84" t="b">
        <v>0</v>
      </c>
    </row>
    <row r="637" spans="1:12" ht="15">
      <c r="A637" s="84" t="s">
        <v>2188</v>
      </c>
      <c r="B637" s="84" t="s">
        <v>2189</v>
      </c>
      <c r="C637" s="84">
        <v>2</v>
      </c>
      <c r="D637" s="118">
        <v>0.00350240927715549</v>
      </c>
      <c r="E637" s="118">
        <v>2.5774917998372255</v>
      </c>
      <c r="F637" s="84" t="s">
        <v>1660</v>
      </c>
      <c r="G637" s="84" t="b">
        <v>0</v>
      </c>
      <c r="H637" s="84" t="b">
        <v>0</v>
      </c>
      <c r="I637" s="84" t="b">
        <v>0</v>
      </c>
      <c r="J637" s="84" t="b">
        <v>0</v>
      </c>
      <c r="K637" s="84" t="b">
        <v>0</v>
      </c>
      <c r="L637" s="84" t="b">
        <v>0</v>
      </c>
    </row>
    <row r="638" spans="1:12" ht="15">
      <c r="A638" s="84" t="s">
        <v>2189</v>
      </c>
      <c r="B638" s="84" t="s">
        <v>1758</v>
      </c>
      <c r="C638" s="84">
        <v>2</v>
      </c>
      <c r="D638" s="118">
        <v>0.00350240927715549</v>
      </c>
      <c r="E638" s="118">
        <v>1.334453751150931</v>
      </c>
      <c r="F638" s="84" t="s">
        <v>1660</v>
      </c>
      <c r="G638" s="84" t="b">
        <v>0</v>
      </c>
      <c r="H638" s="84" t="b">
        <v>0</v>
      </c>
      <c r="I638" s="84" t="b">
        <v>0</v>
      </c>
      <c r="J638" s="84" t="b">
        <v>0</v>
      </c>
      <c r="K638" s="84" t="b">
        <v>0</v>
      </c>
      <c r="L638" s="84" t="b">
        <v>0</v>
      </c>
    </row>
    <row r="639" spans="1:12" ht="15">
      <c r="A639" s="84" t="s">
        <v>2126</v>
      </c>
      <c r="B639" s="84" t="s">
        <v>2126</v>
      </c>
      <c r="C639" s="84">
        <v>2</v>
      </c>
      <c r="D639" s="118">
        <v>0.00350240927715549</v>
      </c>
      <c r="E639" s="118">
        <v>1.78161178249315</v>
      </c>
      <c r="F639" s="84" t="s">
        <v>1660</v>
      </c>
      <c r="G639" s="84" t="b">
        <v>0</v>
      </c>
      <c r="H639" s="84" t="b">
        <v>0</v>
      </c>
      <c r="I639" s="84" t="b">
        <v>0</v>
      </c>
      <c r="J639" s="84" t="b">
        <v>0</v>
      </c>
      <c r="K639" s="84" t="b">
        <v>0</v>
      </c>
      <c r="L639" s="84" t="b">
        <v>0</v>
      </c>
    </row>
    <row r="640" spans="1:12" ht="15">
      <c r="A640" s="84" t="s">
        <v>2126</v>
      </c>
      <c r="B640" s="84" t="s">
        <v>2062</v>
      </c>
      <c r="C640" s="84">
        <v>2</v>
      </c>
      <c r="D640" s="118">
        <v>0.00350240927715549</v>
      </c>
      <c r="E640" s="118">
        <v>1.8785217955012066</v>
      </c>
      <c r="F640" s="84" t="s">
        <v>1660</v>
      </c>
      <c r="G640" s="84" t="b">
        <v>0</v>
      </c>
      <c r="H640" s="84" t="b">
        <v>0</v>
      </c>
      <c r="I640" s="84" t="b">
        <v>0</v>
      </c>
      <c r="J640" s="84" t="b">
        <v>0</v>
      </c>
      <c r="K640" s="84" t="b">
        <v>0</v>
      </c>
      <c r="L640" s="84" t="b">
        <v>0</v>
      </c>
    </row>
    <row r="641" spans="1:12" ht="15">
      <c r="A641" s="84" t="s">
        <v>2062</v>
      </c>
      <c r="B641" s="84" t="s">
        <v>2045</v>
      </c>
      <c r="C641" s="84">
        <v>2</v>
      </c>
      <c r="D641" s="118">
        <v>0.00350240927715549</v>
      </c>
      <c r="E641" s="118">
        <v>1.7993405494535817</v>
      </c>
      <c r="F641" s="84" t="s">
        <v>1660</v>
      </c>
      <c r="G641" s="84" t="b">
        <v>0</v>
      </c>
      <c r="H641" s="84" t="b">
        <v>0</v>
      </c>
      <c r="I641" s="84" t="b">
        <v>0</v>
      </c>
      <c r="J641" s="84" t="b">
        <v>0</v>
      </c>
      <c r="K641" s="84" t="b">
        <v>0</v>
      </c>
      <c r="L641" s="84" t="b">
        <v>0</v>
      </c>
    </row>
    <row r="642" spans="1:12" ht="15">
      <c r="A642" s="84" t="s">
        <v>2045</v>
      </c>
      <c r="B642" s="84" t="s">
        <v>518</v>
      </c>
      <c r="C642" s="84">
        <v>2</v>
      </c>
      <c r="D642" s="118">
        <v>0.00350240927715549</v>
      </c>
      <c r="E642" s="118">
        <v>1.6232492903979006</v>
      </c>
      <c r="F642" s="84" t="s">
        <v>1660</v>
      </c>
      <c r="G642" s="84" t="b">
        <v>0</v>
      </c>
      <c r="H642" s="84" t="b">
        <v>0</v>
      </c>
      <c r="I642" s="84" t="b">
        <v>0</v>
      </c>
      <c r="J642" s="84" t="b">
        <v>0</v>
      </c>
      <c r="K642" s="84" t="b">
        <v>0</v>
      </c>
      <c r="L642" s="84" t="b">
        <v>0</v>
      </c>
    </row>
    <row r="643" spans="1:12" ht="15">
      <c r="A643" s="84" t="s">
        <v>518</v>
      </c>
      <c r="B643" s="84" t="s">
        <v>1760</v>
      </c>
      <c r="C643" s="84">
        <v>2</v>
      </c>
      <c r="D643" s="118">
        <v>0.00350240927715549</v>
      </c>
      <c r="E643" s="118">
        <v>1.0589778599593378</v>
      </c>
      <c r="F643" s="84" t="s">
        <v>1660</v>
      </c>
      <c r="G643" s="84" t="b">
        <v>0</v>
      </c>
      <c r="H643" s="84" t="b">
        <v>0</v>
      </c>
      <c r="I643" s="84" t="b">
        <v>0</v>
      </c>
      <c r="J643" s="84" t="b">
        <v>0</v>
      </c>
      <c r="K643" s="84" t="b">
        <v>0</v>
      </c>
      <c r="L643" s="84" t="b">
        <v>0</v>
      </c>
    </row>
    <row r="644" spans="1:12" ht="15">
      <c r="A644" s="84" t="s">
        <v>2033</v>
      </c>
      <c r="B644" s="84" t="s">
        <v>2064</v>
      </c>
      <c r="C644" s="84">
        <v>2</v>
      </c>
      <c r="D644" s="118">
        <v>0.00350240927715549</v>
      </c>
      <c r="E644" s="118">
        <v>2.100370545117563</v>
      </c>
      <c r="F644" s="84" t="s">
        <v>1660</v>
      </c>
      <c r="G644" s="84" t="b">
        <v>1</v>
      </c>
      <c r="H644" s="84" t="b">
        <v>0</v>
      </c>
      <c r="I644" s="84" t="b">
        <v>0</v>
      </c>
      <c r="J644" s="84" t="b">
        <v>0</v>
      </c>
      <c r="K644" s="84" t="b">
        <v>0</v>
      </c>
      <c r="L644" s="84" t="b">
        <v>0</v>
      </c>
    </row>
    <row r="645" spans="1:12" ht="15">
      <c r="A645" s="84" t="s">
        <v>2182</v>
      </c>
      <c r="B645" s="84" t="s">
        <v>2049</v>
      </c>
      <c r="C645" s="84">
        <v>2</v>
      </c>
      <c r="D645" s="118">
        <v>0.00350240927715549</v>
      </c>
      <c r="E645" s="118">
        <v>2.401400540781544</v>
      </c>
      <c r="F645" s="84" t="s">
        <v>1660</v>
      </c>
      <c r="G645" s="84" t="b">
        <v>0</v>
      </c>
      <c r="H645" s="84" t="b">
        <v>0</v>
      </c>
      <c r="I645" s="84" t="b">
        <v>0</v>
      </c>
      <c r="J645" s="84" t="b">
        <v>0</v>
      </c>
      <c r="K645" s="84" t="b">
        <v>0</v>
      </c>
      <c r="L645" s="84" t="b">
        <v>0</v>
      </c>
    </row>
    <row r="646" spans="1:12" ht="15">
      <c r="A646" s="84" t="s">
        <v>2129</v>
      </c>
      <c r="B646" s="84" t="s">
        <v>1759</v>
      </c>
      <c r="C646" s="84">
        <v>2</v>
      </c>
      <c r="D646" s="118">
        <v>0.00350240927715549</v>
      </c>
      <c r="E646" s="118">
        <v>1.4983105537896004</v>
      </c>
      <c r="F646" s="84" t="s">
        <v>1660</v>
      </c>
      <c r="G646" s="84" t="b">
        <v>0</v>
      </c>
      <c r="H646" s="84" t="b">
        <v>0</v>
      </c>
      <c r="I646" s="84" t="b">
        <v>0</v>
      </c>
      <c r="J646" s="84" t="b">
        <v>0</v>
      </c>
      <c r="K646" s="84" t="b">
        <v>0</v>
      </c>
      <c r="L646" s="84" t="b">
        <v>0</v>
      </c>
    </row>
    <row r="647" spans="1:12" ht="15">
      <c r="A647" s="84" t="s">
        <v>2093</v>
      </c>
      <c r="B647" s="84" t="s">
        <v>2124</v>
      </c>
      <c r="C647" s="84">
        <v>2</v>
      </c>
      <c r="D647" s="118">
        <v>0.00350240927715549</v>
      </c>
      <c r="E647" s="118">
        <v>2.100370545117563</v>
      </c>
      <c r="F647" s="84" t="s">
        <v>1660</v>
      </c>
      <c r="G647" s="84" t="b">
        <v>0</v>
      </c>
      <c r="H647" s="84" t="b">
        <v>0</v>
      </c>
      <c r="I647" s="84" t="b">
        <v>0</v>
      </c>
      <c r="J647" s="84" t="b">
        <v>0</v>
      </c>
      <c r="K647" s="84" t="b">
        <v>0</v>
      </c>
      <c r="L647" s="84" t="b">
        <v>0</v>
      </c>
    </row>
    <row r="648" spans="1:12" ht="15">
      <c r="A648" s="84" t="s">
        <v>2124</v>
      </c>
      <c r="B648" s="84" t="s">
        <v>2032</v>
      </c>
      <c r="C648" s="84">
        <v>2</v>
      </c>
      <c r="D648" s="118">
        <v>0.00350240927715549</v>
      </c>
      <c r="E648" s="118">
        <v>1.975431808509263</v>
      </c>
      <c r="F648" s="84" t="s">
        <v>1660</v>
      </c>
      <c r="G648" s="84" t="b">
        <v>0</v>
      </c>
      <c r="H648" s="84" t="b">
        <v>0</v>
      </c>
      <c r="I648" s="84" t="b">
        <v>0</v>
      </c>
      <c r="J648" s="84" t="b">
        <v>0</v>
      </c>
      <c r="K648" s="84" t="b">
        <v>0</v>
      </c>
      <c r="L648" s="84" t="b">
        <v>0</v>
      </c>
    </row>
    <row r="649" spans="1:12" ht="15">
      <c r="A649" s="84" t="s">
        <v>1758</v>
      </c>
      <c r="B649" s="84" t="s">
        <v>2045</v>
      </c>
      <c r="C649" s="84">
        <v>2</v>
      </c>
      <c r="D649" s="118">
        <v>0.00350240927715549</v>
      </c>
      <c r="E649" s="118">
        <v>1.2874571884747075</v>
      </c>
      <c r="F649" s="84" t="s">
        <v>1660</v>
      </c>
      <c r="G649" s="84" t="b">
        <v>0</v>
      </c>
      <c r="H649" s="84" t="b">
        <v>0</v>
      </c>
      <c r="I649" s="84" t="b">
        <v>0</v>
      </c>
      <c r="J649" s="84" t="b">
        <v>0</v>
      </c>
      <c r="K649" s="84" t="b">
        <v>0</v>
      </c>
      <c r="L649" s="84" t="b">
        <v>0</v>
      </c>
    </row>
    <row r="650" spans="1:12" ht="15">
      <c r="A650" s="84" t="s">
        <v>2025</v>
      </c>
      <c r="B650" s="84" t="s">
        <v>1761</v>
      </c>
      <c r="C650" s="84">
        <v>9</v>
      </c>
      <c r="D650" s="118">
        <v>0.006480601273924713</v>
      </c>
      <c r="E650" s="118">
        <v>1.7116385382323491</v>
      </c>
      <c r="F650" s="84" t="s">
        <v>1661</v>
      </c>
      <c r="G650" s="84" t="b">
        <v>0</v>
      </c>
      <c r="H650" s="84" t="b">
        <v>0</v>
      </c>
      <c r="I650" s="84" t="b">
        <v>0</v>
      </c>
      <c r="J650" s="84" t="b">
        <v>0</v>
      </c>
      <c r="K650" s="84" t="b">
        <v>0</v>
      </c>
      <c r="L650" s="84" t="b">
        <v>0</v>
      </c>
    </row>
    <row r="651" spans="1:12" ht="15">
      <c r="A651" s="84" t="s">
        <v>2024</v>
      </c>
      <c r="B651" s="84" t="s">
        <v>1777</v>
      </c>
      <c r="C651" s="84">
        <v>8</v>
      </c>
      <c r="D651" s="118">
        <v>0.0060250594686708115</v>
      </c>
      <c r="E651" s="118">
        <v>2.0250022689700558</v>
      </c>
      <c r="F651" s="84" t="s">
        <v>1661</v>
      </c>
      <c r="G651" s="84" t="b">
        <v>0</v>
      </c>
      <c r="H651" s="84" t="b">
        <v>0</v>
      </c>
      <c r="I651" s="84" t="b">
        <v>0</v>
      </c>
      <c r="J651" s="84" t="b">
        <v>0</v>
      </c>
      <c r="K651" s="84" t="b">
        <v>0</v>
      </c>
      <c r="L651" s="84" t="b">
        <v>0</v>
      </c>
    </row>
    <row r="652" spans="1:12" ht="15">
      <c r="A652" s="84" t="s">
        <v>1777</v>
      </c>
      <c r="B652" s="84" t="s">
        <v>1772</v>
      </c>
      <c r="C652" s="84">
        <v>8</v>
      </c>
      <c r="D652" s="118">
        <v>0.0060250594686708115</v>
      </c>
      <c r="E652" s="118">
        <v>1.9792447784093805</v>
      </c>
      <c r="F652" s="84" t="s">
        <v>1661</v>
      </c>
      <c r="G652" s="84" t="b">
        <v>0</v>
      </c>
      <c r="H652" s="84" t="b">
        <v>0</v>
      </c>
      <c r="I652" s="84" t="b">
        <v>0</v>
      </c>
      <c r="J652" s="84" t="b">
        <v>0</v>
      </c>
      <c r="K652" s="84" t="b">
        <v>0</v>
      </c>
      <c r="L652" s="84" t="b">
        <v>0</v>
      </c>
    </row>
    <row r="653" spans="1:12" ht="15">
      <c r="A653" s="84" t="s">
        <v>1772</v>
      </c>
      <c r="B653" s="84" t="s">
        <v>2026</v>
      </c>
      <c r="C653" s="84">
        <v>8</v>
      </c>
      <c r="D653" s="118">
        <v>0.0060250594686708115</v>
      </c>
      <c r="E653" s="118">
        <v>2.155336037465062</v>
      </c>
      <c r="F653" s="84" t="s">
        <v>1661</v>
      </c>
      <c r="G653" s="84" t="b">
        <v>0</v>
      </c>
      <c r="H653" s="84" t="b">
        <v>0</v>
      </c>
      <c r="I653" s="84" t="b">
        <v>0</v>
      </c>
      <c r="J653" s="84" t="b">
        <v>0</v>
      </c>
      <c r="K653" s="84" t="b">
        <v>0</v>
      </c>
      <c r="L653" s="84" t="b">
        <v>0</v>
      </c>
    </row>
    <row r="654" spans="1:12" ht="15">
      <c r="A654" s="84" t="s">
        <v>2026</v>
      </c>
      <c r="B654" s="84" t="s">
        <v>2027</v>
      </c>
      <c r="C654" s="84">
        <v>8</v>
      </c>
      <c r="D654" s="118">
        <v>0.0060250594686708115</v>
      </c>
      <c r="E654" s="118">
        <v>2.252246050473118</v>
      </c>
      <c r="F654" s="84" t="s">
        <v>1661</v>
      </c>
      <c r="G654" s="84" t="b">
        <v>0</v>
      </c>
      <c r="H654" s="84" t="b">
        <v>0</v>
      </c>
      <c r="I654" s="84" t="b">
        <v>0</v>
      </c>
      <c r="J654" s="84" t="b">
        <v>0</v>
      </c>
      <c r="K654" s="84" t="b">
        <v>1</v>
      </c>
      <c r="L654" s="84" t="b">
        <v>0</v>
      </c>
    </row>
    <row r="655" spans="1:12" ht="15">
      <c r="A655" s="84" t="s">
        <v>2027</v>
      </c>
      <c r="B655" s="84" t="s">
        <v>2028</v>
      </c>
      <c r="C655" s="84">
        <v>8</v>
      </c>
      <c r="D655" s="118">
        <v>0.0060250594686708115</v>
      </c>
      <c r="E655" s="118">
        <v>2.252246050473118</v>
      </c>
      <c r="F655" s="84" t="s">
        <v>1661</v>
      </c>
      <c r="G655" s="84" t="b">
        <v>0</v>
      </c>
      <c r="H655" s="84" t="b">
        <v>1</v>
      </c>
      <c r="I655" s="84" t="b">
        <v>0</v>
      </c>
      <c r="J655" s="84" t="b">
        <v>0</v>
      </c>
      <c r="K655" s="84" t="b">
        <v>0</v>
      </c>
      <c r="L655" s="84" t="b">
        <v>0</v>
      </c>
    </row>
    <row r="656" spans="1:12" ht="15">
      <c r="A656" s="84" t="s">
        <v>2028</v>
      </c>
      <c r="B656" s="84" t="s">
        <v>1775</v>
      </c>
      <c r="C656" s="84">
        <v>8</v>
      </c>
      <c r="D656" s="118">
        <v>0.0060250594686708115</v>
      </c>
      <c r="E656" s="118">
        <v>2.0092080017868237</v>
      </c>
      <c r="F656" s="84" t="s">
        <v>1661</v>
      </c>
      <c r="G656" s="84" t="b">
        <v>0</v>
      </c>
      <c r="H656" s="84" t="b">
        <v>0</v>
      </c>
      <c r="I656" s="84" t="b">
        <v>0</v>
      </c>
      <c r="J656" s="84" t="b">
        <v>1</v>
      </c>
      <c r="K656" s="84" t="b">
        <v>0</v>
      </c>
      <c r="L656" s="84" t="b">
        <v>0</v>
      </c>
    </row>
    <row r="657" spans="1:12" ht="15">
      <c r="A657" s="84" t="s">
        <v>1775</v>
      </c>
      <c r="B657" s="84" t="s">
        <v>1774</v>
      </c>
      <c r="C657" s="84">
        <v>8</v>
      </c>
      <c r="D657" s="118">
        <v>0.0060250594686708115</v>
      </c>
      <c r="E657" s="118">
        <v>1.569875307956561</v>
      </c>
      <c r="F657" s="84" t="s">
        <v>1661</v>
      </c>
      <c r="G657" s="84" t="b">
        <v>1</v>
      </c>
      <c r="H657" s="84" t="b">
        <v>0</v>
      </c>
      <c r="I657" s="84" t="b">
        <v>0</v>
      </c>
      <c r="J657" s="84" t="b">
        <v>0</v>
      </c>
      <c r="K657" s="84" t="b">
        <v>0</v>
      </c>
      <c r="L657" s="84" t="b">
        <v>0</v>
      </c>
    </row>
    <row r="658" spans="1:12" ht="15">
      <c r="A658" s="84" t="s">
        <v>1774</v>
      </c>
      <c r="B658" s="84" t="s">
        <v>2029</v>
      </c>
      <c r="C658" s="84">
        <v>8</v>
      </c>
      <c r="D658" s="118">
        <v>0.0060250594686708115</v>
      </c>
      <c r="E658" s="118">
        <v>1.8129133566428555</v>
      </c>
      <c r="F658" s="84" t="s">
        <v>1661</v>
      </c>
      <c r="G658" s="84" t="b">
        <v>0</v>
      </c>
      <c r="H658" s="84" t="b">
        <v>0</v>
      </c>
      <c r="I658" s="84" t="b">
        <v>0</v>
      </c>
      <c r="J658" s="84" t="b">
        <v>0</v>
      </c>
      <c r="K658" s="84" t="b">
        <v>0</v>
      </c>
      <c r="L658" s="84" t="b">
        <v>0</v>
      </c>
    </row>
    <row r="659" spans="1:12" ht="15">
      <c r="A659" s="84" t="s">
        <v>2029</v>
      </c>
      <c r="B659" s="84" t="s">
        <v>2025</v>
      </c>
      <c r="C659" s="84">
        <v>8</v>
      </c>
      <c r="D659" s="118">
        <v>0.0060250594686708115</v>
      </c>
      <c r="E659" s="118">
        <v>2.155336037465062</v>
      </c>
      <c r="F659" s="84" t="s">
        <v>1661</v>
      </c>
      <c r="G659" s="84" t="b">
        <v>0</v>
      </c>
      <c r="H659" s="84" t="b">
        <v>0</v>
      </c>
      <c r="I659" s="84" t="b">
        <v>0</v>
      </c>
      <c r="J659" s="84" t="b">
        <v>0</v>
      </c>
      <c r="K659" s="84" t="b">
        <v>0</v>
      </c>
      <c r="L659" s="84" t="b">
        <v>0</v>
      </c>
    </row>
    <row r="660" spans="1:12" ht="15">
      <c r="A660" s="84" t="s">
        <v>1761</v>
      </c>
      <c r="B660" s="84" t="s">
        <v>1770</v>
      </c>
      <c r="C660" s="84">
        <v>8</v>
      </c>
      <c r="D660" s="118">
        <v>0.0060250594686708115</v>
      </c>
      <c r="E660" s="118">
        <v>1.6190933306267428</v>
      </c>
      <c r="F660" s="84" t="s">
        <v>1661</v>
      </c>
      <c r="G660" s="84" t="b">
        <v>0</v>
      </c>
      <c r="H660" s="84" t="b">
        <v>0</v>
      </c>
      <c r="I660" s="84" t="b">
        <v>0</v>
      </c>
      <c r="J660" s="84" t="b">
        <v>0</v>
      </c>
      <c r="K660" s="84" t="b">
        <v>0</v>
      </c>
      <c r="L660" s="84" t="b">
        <v>0</v>
      </c>
    </row>
    <row r="661" spans="1:12" ht="15">
      <c r="A661" s="84" t="s">
        <v>1770</v>
      </c>
      <c r="B661" s="84" t="s">
        <v>2030</v>
      </c>
      <c r="C661" s="84">
        <v>8</v>
      </c>
      <c r="D661" s="118">
        <v>0.0060250594686708115</v>
      </c>
      <c r="E661" s="118">
        <v>2.113943352306837</v>
      </c>
      <c r="F661" s="84" t="s">
        <v>1661</v>
      </c>
      <c r="G661" s="84" t="b">
        <v>0</v>
      </c>
      <c r="H661" s="84" t="b">
        <v>0</v>
      </c>
      <c r="I661" s="84" t="b">
        <v>0</v>
      </c>
      <c r="J661" s="84" t="b">
        <v>0</v>
      </c>
      <c r="K661" s="84" t="b">
        <v>0</v>
      </c>
      <c r="L661" s="84" t="b">
        <v>0</v>
      </c>
    </row>
    <row r="662" spans="1:12" ht="15">
      <c r="A662" s="84" t="s">
        <v>1759</v>
      </c>
      <c r="B662" s="84" t="s">
        <v>1760</v>
      </c>
      <c r="C662" s="84">
        <v>8</v>
      </c>
      <c r="D662" s="118">
        <v>0.0060250594686708115</v>
      </c>
      <c r="E662" s="118">
        <v>1.5856695751397931</v>
      </c>
      <c r="F662" s="84" t="s">
        <v>1661</v>
      </c>
      <c r="G662" s="84" t="b">
        <v>0</v>
      </c>
      <c r="H662" s="84" t="b">
        <v>0</v>
      </c>
      <c r="I662" s="84" t="b">
        <v>0</v>
      </c>
      <c r="J662" s="84" t="b">
        <v>0</v>
      </c>
      <c r="K662" s="84" t="b">
        <v>0</v>
      </c>
      <c r="L662" s="84" t="b">
        <v>0</v>
      </c>
    </row>
    <row r="663" spans="1:12" ht="15">
      <c r="A663" s="84" t="s">
        <v>238</v>
      </c>
      <c r="B663" s="84" t="s">
        <v>2024</v>
      </c>
      <c r="C663" s="84">
        <v>7</v>
      </c>
      <c r="D663" s="118">
        <v>0.005534334034985995</v>
      </c>
      <c r="E663" s="118">
        <v>1.506279483460876</v>
      </c>
      <c r="F663" s="84" t="s">
        <v>1661</v>
      </c>
      <c r="G663" s="84" t="b">
        <v>0</v>
      </c>
      <c r="H663" s="84" t="b">
        <v>0</v>
      </c>
      <c r="I663" s="84" t="b">
        <v>0</v>
      </c>
      <c r="J663" s="84" t="b">
        <v>0</v>
      </c>
      <c r="K663" s="84" t="b">
        <v>0</v>
      </c>
      <c r="L663" s="84" t="b">
        <v>0</v>
      </c>
    </row>
    <row r="664" spans="1:12" ht="15">
      <c r="A664" s="84" t="s">
        <v>2030</v>
      </c>
      <c r="B664" s="84" t="s">
        <v>2031</v>
      </c>
      <c r="C664" s="84">
        <v>7</v>
      </c>
      <c r="D664" s="118">
        <v>0.005534334034985995</v>
      </c>
      <c r="E664" s="118">
        <v>2.1942541034954313</v>
      </c>
      <c r="F664" s="84" t="s">
        <v>1661</v>
      </c>
      <c r="G664" s="84" t="b">
        <v>0</v>
      </c>
      <c r="H664" s="84" t="b">
        <v>0</v>
      </c>
      <c r="I664" s="84" t="b">
        <v>0</v>
      </c>
      <c r="J664" s="84" t="b">
        <v>0</v>
      </c>
      <c r="K664" s="84" t="b">
        <v>0</v>
      </c>
      <c r="L664" s="84" t="b">
        <v>0</v>
      </c>
    </row>
    <row r="665" spans="1:12" ht="15">
      <c r="A665" s="84" t="s">
        <v>1761</v>
      </c>
      <c r="B665" s="84" t="s">
        <v>1759</v>
      </c>
      <c r="C665" s="84">
        <v>6</v>
      </c>
      <c r="D665" s="118">
        <v>0.005003366301341376</v>
      </c>
      <c r="E665" s="118">
        <v>1.0441855853423951</v>
      </c>
      <c r="F665" s="84" t="s">
        <v>1661</v>
      </c>
      <c r="G665" s="84" t="b">
        <v>0</v>
      </c>
      <c r="H665" s="84" t="b">
        <v>0</v>
      </c>
      <c r="I665" s="84" t="b">
        <v>0</v>
      </c>
      <c r="J665" s="84" t="b">
        <v>0</v>
      </c>
      <c r="K665" s="84" t="b">
        <v>0</v>
      </c>
      <c r="L665" s="84" t="b">
        <v>0</v>
      </c>
    </row>
    <row r="666" spans="1:12" ht="15">
      <c r="A666" s="84" t="s">
        <v>234</v>
      </c>
      <c r="B666" s="84" t="s">
        <v>238</v>
      </c>
      <c r="C666" s="84">
        <v>6</v>
      </c>
      <c r="D666" s="118">
        <v>0.005003366301341376</v>
      </c>
      <c r="E666" s="118">
        <v>1.8920946026904804</v>
      </c>
      <c r="F666" s="84" t="s">
        <v>1661</v>
      </c>
      <c r="G666" s="84" t="b">
        <v>0</v>
      </c>
      <c r="H666" s="84" t="b">
        <v>0</v>
      </c>
      <c r="I666" s="84" t="b">
        <v>0</v>
      </c>
      <c r="J666" s="84" t="b">
        <v>0</v>
      </c>
      <c r="K666" s="84" t="b">
        <v>0</v>
      </c>
      <c r="L666" s="84" t="b">
        <v>0</v>
      </c>
    </row>
    <row r="667" spans="1:12" ht="15">
      <c r="A667" s="84" t="s">
        <v>1758</v>
      </c>
      <c r="B667" s="84" t="s">
        <v>2032</v>
      </c>
      <c r="C667" s="84">
        <v>5</v>
      </c>
      <c r="D667" s="118">
        <v>0.004425390618649459</v>
      </c>
      <c r="E667" s="118">
        <v>1.3077633783229496</v>
      </c>
      <c r="F667" s="84" t="s">
        <v>1661</v>
      </c>
      <c r="G667" s="84" t="b">
        <v>0</v>
      </c>
      <c r="H667" s="84" t="b">
        <v>0</v>
      </c>
      <c r="I667" s="84" t="b">
        <v>0</v>
      </c>
      <c r="J667" s="84" t="b">
        <v>0</v>
      </c>
      <c r="K667" s="84" t="b">
        <v>0</v>
      </c>
      <c r="L667" s="84" t="b">
        <v>0</v>
      </c>
    </row>
    <row r="668" spans="1:12" ht="15">
      <c r="A668" s="84" t="s">
        <v>2044</v>
      </c>
      <c r="B668" s="84" t="s">
        <v>1758</v>
      </c>
      <c r="C668" s="84">
        <v>5</v>
      </c>
      <c r="D668" s="118">
        <v>0.004425390618649459</v>
      </c>
      <c r="E668" s="118">
        <v>1.2158167848464434</v>
      </c>
      <c r="F668" s="84" t="s">
        <v>1661</v>
      </c>
      <c r="G668" s="84" t="b">
        <v>0</v>
      </c>
      <c r="H668" s="84" t="b">
        <v>0</v>
      </c>
      <c r="I668" s="84" t="b">
        <v>0</v>
      </c>
      <c r="J668" s="84" t="b">
        <v>0</v>
      </c>
      <c r="K668" s="84" t="b">
        <v>0</v>
      </c>
      <c r="L668" s="84" t="b">
        <v>0</v>
      </c>
    </row>
    <row r="669" spans="1:12" ht="15">
      <c r="A669" s="84" t="s">
        <v>2032</v>
      </c>
      <c r="B669" s="84" t="s">
        <v>2161</v>
      </c>
      <c r="C669" s="84">
        <v>4</v>
      </c>
      <c r="D669" s="118">
        <v>0.0037908878355997393</v>
      </c>
      <c r="E669" s="118">
        <v>2.201093528025737</v>
      </c>
      <c r="F669" s="84" t="s">
        <v>1661</v>
      </c>
      <c r="G669" s="84" t="b">
        <v>0</v>
      </c>
      <c r="H669" s="84" t="b">
        <v>0</v>
      </c>
      <c r="I669" s="84" t="b">
        <v>0</v>
      </c>
      <c r="J669" s="84" t="b">
        <v>0</v>
      </c>
      <c r="K669" s="84" t="b">
        <v>0</v>
      </c>
      <c r="L669" s="84" t="b">
        <v>0</v>
      </c>
    </row>
    <row r="670" spans="1:12" ht="15">
      <c r="A670" s="84" t="s">
        <v>1760</v>
      </c>
      <c r="B670" s="84" t="s">
        <v>1758</v>
      </c>
      <c r="C670" s="84">
        <v>4</v>
      </c>
      <c r="D670" s="118">
        <v>0.0037908878355997393</v>
      </c>
      <c r="E670" s="118">
        <v>0.7764840910161805</v>
      </c>
      <c r="F670" s="84" t="s">
        <v>1661</v>
      </c>
      <c r="G670" s="84" t="b">
        <v>0</v>
      </c>
      <c r="H670" s="84" t="b">
        <v>0</v>
      </c>
      <c r="I670" s="84" t="b">
        <v>0</v>
      </c>
      <c r="J670" s="84" t="b">
        <v>0</v>
      </c>
      <c r="K670" s="84" t="b">
        <v>0</v>
      </c>
      <c r="L670" s="84" t="b">
        <v>0</v>
      </c>
    </row>
    <row r="671" spans="1:12" ht="15">
      <c r="A671" s="84" t="s">
        <v>2075</v>
      </c>
      <c r="B671" s="84" t="s">
        <v>2055</v>
      </c>
      <c r="C671" s="84">
        <v>4</v>
      </c>
      <c r="D671" s="118">
        <v>0.0037908878355997393</v>
      </c>
      <c r="E671" s="118">
        <v>2.076154791417437</v>
      </c>
      <c r="F671" s="84" t="s">
        <v>1661</v>
      </c>
      <c r="G671" s="84" t="b">
        <v>0</v>
      </c>
      <c r="H671" s="84" t="b">
        <v>0</v>
      </c>
      <c r="I671" s="84" t="b">
        <v>0</v>
      </c>
      <c r="J671" s="84" t="b">
        <v>1</v>
      </c>
      <c r="K671" s="84" t="b">
        <v>0</v>
      </c>
      <c r="L671" s="84" t="b">
        <v>0</v>
      </c>
    </row>
    <row r="672" spans="1:12" ht="15">
      <c r="A672" s="84" t="s">
        <v>2224</v>
      </c>
      <c r="B672" s="84" t="s">
        <v>2225</v>
      </c>
      <c r="C672" s="84">
        <v>3</v>
      </c>
      <c r="D672" s="118">
        <v>0.003085451726618938</v>
      </c>
      <c r="E672" s="118">
        <v>2.6782147827453993</v>
      </c>
      <c r="F672" s="84" t="s">
        <v>1661</v>
      </c>
      <c r="G672" s="84" t="b">
        <v>0</v>
      </c>
      <c r="H672" s="84" t="b">
        <v>0</v>
      </c>
      <c r="I672" s="84" t="b">
        <v>0</v>
      </c>
      <c r="J672" s="84" t="b">
        <v>0</v>
      </c>
      <c r="K672" s="84" t="b">
        <v>0</v>
      </c>
      <c r="L672" s="84" t="b">
        <v>0</v>
      </c>
    </row>
    <row r="673" spans="1:12" ht="15">
      <c r="A673" s="84" t="s">
        <v>2225</v>
      </c>
      <c r="B673" s="84" t="s">
        <v>2114</v>
      </c>
      <c r="C673" s="84">
        <v>3</v>
      </c>
      <c r="D673" s="118">
        <v>0.003085451726618938</v>
      </c>
      <c r="E673" s="118">
        <v>2.456366033129043</v>
      </c>
      <c r="F673" s="84" t="s">
        <v>1661</v>
      </c>
      <c r="G673" s="84" t="b">
        <v>0</v>
      </c>
      <c r="H673" s="84" t="b">
        <v>0</v>
      </c>
      <c r="I673" s="84" t="b">
        <v>0</v>
      </c>
      <c r="J673" s="84" t="b">
        <v>0</v>
      </c>
      <c r="K673" s="84" t="b">
        <v>0</v>
      </c>
      <c r="L673" s="84" t="b">
        <v>0</v>
      </c>
    </row>
    <row r="674" spans="1:12" ht="15">
      <c r="A674" s="84" t="s">
        <v>2114</v>
      </c>
      <c r="B674" s="84" t="s">
        <v>2160</v>
      </c>
      <c r="C674" s="84">
        <v>3</v>
      </c>
      <c r="D674" s="118">
        <v>0.003085451726618938</v>
      </c>
      <c r="E674" s="118">
        <v>2.331427296520743</v>
      </c>
      <c r="F674" s="84" t="s">
        <v>1661</v>
      </c>
      <c r="G674" s="84" t="b">
        <v>0</v>
      </c>
      <c r="H674" s="84" t="b">
        <v>0</v>
      </c>
      <c r="I674" s="84" t="b">
        <v>0</v>
      </c>
      <c r="J674" s="84" t="b">
        <v>0</v>
      </c>
      <c r="K674" s="84" t="b">
        <v>0</v>
      </c>
      <c r="L674" s="84" t="b">
        <v>0</v>
      </c>
    </row>
    <row r="675" spans="1:12" ht="15">
      <c r="A675" s="84" t="s">
        <v>2160</v>
      </c>
      <c r="B675" s="84" t="s">
        <v>1758</v>
      </c>
      <c r="C675" s="84">
        <v>3</v>
      </c>
      <c r="D675" s="118">
        <v>0.003085451726618938</v>
      </c>
      <c r="E675" s="118">
        <v>1.0908780482381433</v>
      </c>
      <c r="F675" s="84" t="s">
        <v>1661</v>
      </c>
      <c r="G675" s="84" t="b">
        <v>0</v>
      </c>
      <c r="H675" s="84" t="b">
        <v>0</v>
      </c>
      <c r="I675" s="84" t="b">
        <v>0</v>
      </c>
      <c r="J675" s="84" t="b">
        <v>0</v>
      </c>
      <c r="K675" s="84" t="b">
        <v>0</v>
      </c>
      <c r="L675" s="84" t="b">
        <v>0</v>
      </c>
    </row>
    <row r="676" spans="1:12" ht="15">
      <c r="A676" s="84" t="s">
        <v>2045</v>
      </c>
      <c r="B676" s="84" t="s">
        <v>1759</v>
      </c>
      <c r="C676" s="84">
        <v>3</v>
      </c>
      <c r="D676" s="118">
        <v>0.003085451726618938</v>
      </c>
      <c r="E676" s="118">
        <v>1.539035607022489</v>
      </c>
      <c r="F676" s="84" t="s">
        <v>1661</v>
      </c>
      <c r="G676" s="84" t="b">
        <v>0</v>
      </c>
      <c r="H676" s="84" t="b">
        <v>0</v>
      </c>
      <c r="I676" s="84" t="b">
        <v>0</v>
      </c>
      <c r="J676" s="84" t="b">
        <v>0</v>
      </c>
      <c r="K676" s="84" t="b">
        <v>0</v>
      </c>
      <c r="L676" s="84" t="b">
        <v>0</v>
      </c>
    </row>
    <row r="677" spans="1:12" ht="15">
      <c r="A677" s="84" t="s">
        <v>1758</v>
      </c>
      <c r="B677" s="84" t="s">
        <v>2113</v>
      </c>
      <c r="C677" s="84">
        <v>3</v>
      </c>
      <c r="D677" s="118">
        <v>0.003085451726618938</v>
      </c>
      <c r="E677" s="118">
        <v>1.6501860591451558</v>
      </c>
      <c r="F677" s="84" t="s">
        <v>1661</v>
      </c>
      <c r="G677" s="84" t="b">
        <v>0</v>
      </c>
      <c r="H677" s="84" t="b">
        <v>0</v>
      </c>
      <c r="I677" s="84" t="b">
        <v>0</v>
      </c>
      <c r="J677" s="84" t="b">
        <v>0</v>
      </c>
      <c r="K677" s="84" t="b">
        <v>0</v>
      </c>
      <c r="L677" s="84" t="b">
        <v>0</v>
      </c>
    </row>
    <row r="678" spans="1:12" ht="15">
      <c r="A678" s="84" t="s">
        <v>2113</v>
      </c>
      <c r="B678" s="84" t="s">
        <v>2033</v>
      </c>
      <c r="C678" s="84">
        <v>3</v>
      </c>
      <c r="D678" s="118">
        <v>0.003085451726618938</v>
      </c>
      <c r="E678" s="118">
        <v>2.252246050473118</v>
      </c>
      <c r="F678" s="84" t="s">
        <v>1661</v>
      </c>
      <c r="G678" s="84" t="b">
        <v>0</v>
      </c>
      <c r="H678" s="84" t="b">
        <v>0</v>
      </c>
      <c r="I678" s="84" t="b">
        <v>0</v>
      </c>
      <c r="J678" s="84" t="b">
        <v>1</v>
      </c>
      <c r="K678" s="84" t="b">
        <v>0</v>
      </c>
      <c r="L678" s="84" t="b">
        <v>0</v>
      </c>
    </row>
    <row r="679" spans="1:12" ht="15">
      <c r="A679" s="84" t="s">
        <v>2033</v>
      </c>
      <c r="B679" s="84" t="s">
        <v>2064</v>
      </c>
      <c r="C679" s="84">
        <v>3</v>
      </c>
      <c r="D679" s="118">
        <v>0.003085451726618938</v>
      </c>
      <c r="E679" s="118">
        <v>2.127307313864818</v>
      </c>
      <c r="F679" s="84" t="s">
        <v>1661</v>
      </c>
      <c r="G679" s="84" t="b">
        <v>1</v>
      </c>
      <c r="H679" s="84" t="b">
        <v>0</v>
      </c>
      <c r="I679" s="84" t="b">
        <v>0</v>
      </c>
      <c r="J679" s="84" t="b">
        <v>0</v>
      </c>
      <c r="K679" s="84" t="b">
        <v>0</v>
      </c>
      <c r="L679" s="84" t="b">
        <v>0</v>
      </c>
    </row>
    <row r="680" spans="1:12" ht="15">
      <c r="A680" s="84" t="s">
        <v>2064</v>
      </c>
      <c r="B680" s="84" t="s">
        <v>2032</v>
      </c>
      <c r="C680" s="84">
        <v>3</v>
      </c>
      <c r="D680" s="118">
        <v>0.003085451726618938</v>
      </c>
      <c r="E680" s="118">
        <v>1.9890046156985368</v>
      </c>
      <c r="F680" s="84" t="s">
        <v>1661</v>
      </c>
      <c r="G680" s="84" t="b">
        <v>0</v>
      </c>
      <c r="H680" s="84" t="b">
        <v>0</v>
      </c>
      <c r="I680" s="84" t="b">
        <v>0</v>
      </c>
      <c r="J680" s="84" t="b">
        <v>0</v>
      </c>
      <c r="K680" s="84" t="b">
        <v>0</v>
      </c>
      <c r="L680" s="84" t="b">
        <v>0</v>
      </c>
    </row>
    <row r="681" spans="1:12" ht="15">
      <c r="A681" s="84" t="s">
        <v>2072</v>
      </c>
      <c r="B681" s="84" t="s">
        <v>1758</v>
      </c>
      <c r="C681" s="84">
        <v>3</v>
      </c>
      <c r="D681" s="118">
        <v>0.003085451726618938</v>
      </c>
      <c r="E681" s="118">
        <v>1.2158167848464434</v>
      </c>
      <c r="F681" s="84" t="s">
        <v>1661</v>
      </c>
      <c r="G681" s="84" t="b">
        <v>0</v>
      </c>
      <c r="H681" s="84" t="b">
        <v>0</v>
      </c>
      <c r="I681" s="84" t="b">
        <v>0</v>
      </c>
      <c r="J681" s="84" t="b">
        <v>0</v>
      </c>
      <c r="K681" s="84" t="b">
        <v>0</v>
      </c>
      <c r="L681" s="84" t="b">
        <v>0</v>
      </c>
    </row>
    <row r="682" spans="1:12" ht="15">
      <c r="A682" s="84" t="s">
        <v>2204</v>
      </c>
      <c r="B682" s="84" t="s">
        <v>2205</v>
      </c>
      <c r="C682" s="84">
        <v>3</v>
      </c>
      <c r="D682" s="118">
        <v>0.003085451726618938</v>
      </c>
      <c r="E682" s="118">
        <v>2.6782147827453993</v>
      </c>
      <c r="F682" s="84" t="s">
        <v>1661</v>
      </c>
      <c r="G682" s="84" t="b">
        <v>0</v>
      </c>
      <c r="H682" s="84" t="b">
        <v>0</v>
      </c>
      <c r="I682" s="84" t="b">
        <v>0</v>
      </c>
      <c r="J682" s="84" t="b">
        <v>0</v>
      </c>
      <c r="K682" s="84" t="b">
        <v>0</v>
      </c>
      <c r="L682" s="84" t="b">
        <v>0</v>
      </c>
    </row>
    <row r="683" spans="1:12" ht="15">
      <c r="A683" s="84" t="s">
        <v>2205</v>
      </c>
      <c r="B683" s="84" t="s">
        <v>2144</v>
      </c>
      <c r="C683" s="84">
        <v>3</v>
      </c>
      <c r="D683" s="118">
        <v>0.003085451726618938</v>
      </c>
      <c r="E683" s="118">
        <v>2.6782147827453993</v>
      </c>
      <c r="F683" s="84" t="s">
        <v>1661</v>
      </c>
      <c r="G683" s="84" t="b">
        <v>0</v>
      </c>
      <c r="H683" s="84" t="b">
        <v>0</v>
      </c>
      <c r="I683" s="84" t="b">
        <v>0</v>
      </c>
      <c r="J683" s="84" t="b">
        <v>0</v>
      </c>
      <c r="K683" s="84" t="b">
        <v>0</v>
      </c>
      <c r="L683" s="84" t="b">
        <v>0</v>
      </c>
    </row>
    <row r="684" spans="1:12" ht="15">
      <c r="A684" s="84" t="s">
        <v>2144</v>
      </c>
      <c r="B684" s="84" t="s">
        <v>2032</v>
      </c>
      <c r="C684" s="84">
        <v>3</v>
      </c>
      <c r="D684" s="118">
        <v>0.003085451726618938</v>
      </c>
      <c r="E684" s="118">
        <v>2.113943352306837</v>
      </c>
      <c r="F684" s="84" t="s">
        <v>1661</v>
      </c>
      <c r="G684" s="84" t="b">
        <v>0</v>
      </c>
      <c r="H684" s="84" t="b">
        <v>0</v>
      </c>
      <c r="I684" s="84" t="b">
        <v>0</v>
      </c>
      <c r="J684" s="84" t="b">
        <v>0</v>
      </c>
      <c r="K684" s="84" t="b">
        <v>0</v>
      </c>
      <c r="L684" s="84" t="b">
        <v>0</v>
      </c>
    </row>
    <row r="685" spans="1:12" ht="15">
      <c r="A685" s="84" t="s">
        <v>2032</v>
      </c>
      <c r="B685" s="84" t="s">
        <v>2145</v>
      </c>
      <c r="C685" s="84">
        <v>3</v>
      </c>
      <c r="D685" s="118">
        <v>0.003085451726618938</v>
      </c>
      <c r="E685" s="118">
        <v>2.201093528025737</v>
      </c>
      <c r="F685" s="84" t="s">
        <v>1661</v>
      </c>
      <c r="G685" s="84" t="b">
        <v>0</v>
      </c>
      <c r="H685" s="84" t="b">
        <v>0</v>
      </c>
      <c r="I685" s="84" t="b">
        <v>0</v>
      </c>
      <c r="J685" s="84" t="b">
        <v>1</v>
      </c>
      <c r="K685" s="84" t="b">
        <v>0</v>
      </c>
      <c r="L685" s="84" t="b">
        <v>0</v>
      </c>
    </row>
    <row r="686" spans="1:12" ht="15">
      <c r="A686" s="84" t="s">
        <v>2145</v>
      </c>
      <c r="B686" s="84" t="s">
        <v>2146</v>
      </c>
      <c r="C686" s="84">
        <v>3</v>
      </c>
      <c r="D686" s="118">
        <v>0.003085451726618938</v>
      </c>
      <c r="E686" s="118">
        <v>2.5532760461370994</v>
      </c>
      <c r="F686" s="84" t="s">
        <v>1661</v>
      </c>
      <c r="G686" s="84" t="b">
        <v>1</v>
      </c>
      <c r="H686" s="84" t="b">
        <v>0</v>
      </c>
      <c r="I686" s="84" t="b">
        <v>0</v>
      </c>
      <c r="J686" s="84" t="b">
        <v>0</v>
      </c>
      <c r="K686" s="84" t="b">
        <v>0</v>
      </c>
      <c r="L686" s="84" t="b">
        <v>0</v>
      </c>
    </row>
    <row r="687" spans="1:12" ht="15">
      <c r="A687" s="84" t="s">
        <v>2146</v>
      </c>
      <c r="B687" s="84" t="s">
        <v>2147</v>
      </c>
      <c r="C687" s="84">
        <v>3</v>
      </c>
      <c r="D687" s="118">
        <v>0.003085451726618938</v>
      </c>
      <c r="E687" s="118">
        <v>2.5532760461370994</v>
      </c>
      <c r="F687" s="84" t="s">
        <v>1661</v>
      </c>
      <c r="G687" s="84" t="b">
        <v>0</v>
      </c>
      <c r="H687" s="84" t="b">
        <v>0</v>
      </c>
      <c r="I687" s="84" t="b">
        <v>0</v>
      </c>
      <c r="J687" s="84" t="b">
        <v>0</v>
      </c>
      <c r="K687" s="84" t="b">
        <v>0</v>
      </c>
      <c r="L687" s="84" t="b">
        <v>0</v>
      </c>
    </row>
    <row r="688" spans="1:12" ht="15">
      <c r="A688" s="84" t="s">
        <v>2147</v>
      </c>
      <c r="B688" s="84" t="s">
        <v>2054</v>
      </c>
      <c r="C688" s="84">
        <v>3</v>
      </c>
      <c r="D688" s="118">
        <v>0.003085451726618938</v>
      </c>
      <c r="E688" s="118">
        <v>2.5532760461370994</v>
      </c>
      <c r="F688" s="84" t="s">
        <v>1661</v>
      </c>
      <c r="G688" s="84" t="b">
        <v>0</v>
      </c>
      <c r="H688" s="84" t="b">
        <v>0</v>
      </c>
      <c r="I688" s="84" t="b">
        <v>0</v>
      </c>
      <c r="J688" s="84" t="b">
        <v>0</v>
      </c>
      <c r="K688" s="84" t="b">
        <v>0</v>
      </c>
      <c r="L688" s="84" t="b">
        <v>0</v>
      </c>
    </row>
    <row r="689" spans="1:12" ht="15">
      <c r="A689" s="84" t="s">
        <v>2054</v>
      </c>
      <c r="B689" s="84" t="s">
        <v>2206</v>
      </c>
      <c r="C689" s="84">
        <v>3</v>
      </c>
      <c r="D689" s="118">
        <v>0.003085451726618938</v>
      </c>
      <c r="E689" s="118">
        <v>2.5532760461370994</v>
      </c>
      <c r="F689" s="84" t="s">
        <v>1661</v>
      </c>
      <c r="G689" s="84" t="b">
        <v>0</v>
      </c>
      <c r="H689" s="84" t="b">
        <v>0</v>
      </c>
      <c r="I689" s="84" t="b">
        <v>0</v>
      </c>
      <c r="J689" s="84" t="b">
        <v>0</v>
      </c>
      <c r="K689" s="84" t="b">
        <v>0</v>
      </c>
      <c r="L689" s="84" t="b">
        <v>0</v>
      </c>
    </row>
    <row r="690" spans="1:12" ht="15">
      <c r="A690" s="84" t="s">
        <v>2206</v>
      </c>
      <c r="B690" s="84" t="s">
        <v>2039</v>
      </c>
      <c r="C690" s="84">
        <v>3</v>
      </c>
      <c r="D690" s="118">
        <v>0.003085451726618938</v>
      </c>
      <c r="E690" s="118">
        <v>2.377184787081418</v>
      </c>
      <c r="F690" s="84" t="s">
        <v>1661</v>
      </c>
      <c r="G690" s="84" t="b">
        <v>0</v>
      </c>
      <c r="H690" s="84" t="b">
        <v>0</v>
      </c>
      <c r="I690" s="84" t="b">
        <v>0</v>
      </c>
      <c r="J690" s="84" t="b">
        <v>0</v>
      </c>
      <c r="K690" s="84" t="b">
        <v>0</v>
      </c>
      <c r="L690" s="84" t="b">
        <v>0</v>
      </c>
    </row>
    <row r="691" spans="1:12" ht="15">
      <c r="A691" s="84" t="s">
        <v>1763</v>
      </c>
      <c r="B691" s="84" t="s">
        <v>1758</v>
      </c>
      <c r="C691" s="84">
        <v>3</v>
      </c>
      <c r="D691" s="118">
        <v>0.003085451726618938</v>
      </c>
      <c r="E691" s="118">
        <v>0.7898480525741621</v>
      </c>
      <c r="F691" s="84" t="s">
        <v>1661</v>
      </c>
      <c r="G691" s="84" t="b">
        <v>0</v>
      </c>
      <c r="H691" s="84" t="b">
        <v>0</v>
      </c>
      <c r="I691" s="84" t="b">
        <v>0</v>
      </c>
      <c r="J691" s="84" t="b">
        <v>0</v>
      </c>
      <c r="K691" s="84" t="b">
        <v>0</v>
      </c>
      <c r="L691" s="84" t="b">
        <v>0</v>
      </c>
    </row>
    <row r="692" spans="1:12" ht="15">
      <c r="A692" s="84" t="s">
        <v>2152</v>
      </c>
      <c r="B692" s="84" t="s">
        <v>1758</v>
      </c>
      <c r="C692" s="84">
        <v>3</v>
      </c>
      <c r="D692" s="118">
        <v>0.003085451726618938</v>
      </c>
      <c r="E692" s="118">
        <v>1.2158167848464434</v>
      </c>
      <c r="F692" s="84" t="s">
        <v>1661</v>
      </c>
      <c r="G692" s="84" t="b">
        <v>0</v>
      </c>
      <c r="H692" s="84" t="b">
        <v>0</v>
      </c>
      <c r="I692" s="84" t="b">
        <v>0</v>
      </c>
      <c r="J692" s="84" t="b">
        <v>0</v>
      </c>
      <c r="K692" s="84" t="b">
        <v>0</v>
      </c>
      <c r="L692" s="84" t="b">
        <v>0</v>
      </c>
    </row>
    <row r="693" spans="1:12" ht="15">
      <c r="A693" s="84" t="s">
        <v>2226</v>
      </c>
      <c r="B693" s="84" t="s">
        <v>2227</v>
      </c>
      <c r="C693" s="84">
        <v>3</v>
      </c>
      <c r="D693" s="118">
        <v>0.0034269344526480553</v>
      </c>
      <c r="E693" s="118">
        <v>2.6782147827453993</v>
      </c>
      <c r="F693" s="84" t="s">
        <v>1661</v>
      </c>
      <c r="G693" s="84" t="b">
        <v>0</v>
      </c>
      <c r="H693" s="84" t="b">
        <v>0</v>
      </c>
      <c r="I693" s="84" t="b">
        <v>0</v>
      </c>
      <c r="J693" s="84" t="b">
        <v>0</v>
      </c>
      <c r="K693" s="84" t="b">
        <v>0</v>
      </c>
      <c r="L693" s="84" t="b">
        <v>0</v>
      </c>
    </row>
    <row r="694" spans="1:12" ht="15">
      <c r="A694" s="84" t="s">
        <v>238</v>
      </c>
      <c r="B694" s="84" t="s">
        <v>2077</v>
      </c>
      <c r="C694" s="84">
        <v>3</v>
      </c>
      <c r="D694" s="118">
        <v>0.003085451726618938</v>
      </c>
      <c r="E694" s="118">
        <v>1.4393326938302626</v>
      </c>
      <c r="F694" s="84" t="s">
        <v>1661</v>
      </c>
      <c r="G694" s="84" t="b">
        <v>0</v>
      </c>
      <c r="H694" s="84" t="b">
        <v>0</v>
      </c>
      <c r="I694" s="84" t="b">
        <v>0</v>
      </c>
      <c r="J694" s="84" t="b">
        <v>0</v>
      </c>
      <c r="K694" s="84" t="b">
        <v>0</v>
      </c>
      <c r="L694" s="84" t="b">
        <v>0</v>
      </c>
    </row>
    <row r="695" spans="1:12" ht="15">
      <c r="A695" s="84" t="s">
        <v>1775</v>
      </c>
      <c r="B695" s="84" t="s">
        <v>2104</v>
      </c>
      <c r="C695" s="84">
        <v>3</v>
      </c>
      <c r="D695" s="118">
        <v>0.003085451726618938</v>
      </c>
      <c r="E695" s="118">
        <v>1.7873592521704673</v>
      </c>
      <c r="F695" s="84" t="s">
        <v>1661</v>
      </c>
      <c r="G695" s="84" t="b">
        <v>1</v>
      </c>
      <c r="H695" s="84" t="b">
        <v>0</v>
      </c>
      <c r="I695" s="84" t="b">
        <v>0</v>
      </c>
      <c r="J695" s="84" t="b">
        <v>0</v>
      </c>
      <c r="K695" s="84" t="b">
        <v>0</v>
      </c>
      <c r="L695" s="84" t="b">
        <v>0</v>
      </c>
    </row>
    <row r="696" spans="1:12" ht="15">
      <c r="A696" s="84" t="s">
        <v>2104</v>
      </c>
      <c r="B696" s="84" t="s">
        <v>2141</v>
      </c>
      <c r="C696" s="84">
        <v>3</v>
      </c>
      <c r="D696" s="118">
        <v>0.003085451726618938</v>
      </c>
      <c r="E696" s="118">
        <v>2.331427296520743</v>
      </c>
      <c r="F696" s="84" t="s">
        <v>1661</v>
      </c>
      <c r="G696" s="84" t="b">
        <v>0</v>
      </c>
      <c r="H696" s="84" t="b">
        <v>0</v>
      </c>
      <c r="I696" s="84" t="b">
        <v>0</v>
      </c>
      <c r="J696" s="84" t="b">
        <v>0</v>
      </c>
      <c r="K696" s="84" t="b">
        <v>0</v>
      </c>
      <c r="L696" s="84" t="b">
        <v>0</v>
      </c>
    </row>
    <row r="697" spans="1:12" ht="15">
      <c r="A697" s="84" t="s">
        <v>2202</v>
      </c>
      <c r="B697" s="84" t="s">
        <v>2037</v>
      </c>
      <c r="C697" s="84">
        <v>3</v>
      </c>
      <c r="D697" s="118">
        <v>0.003085451726618938</v>
      </c>
      <c r="E697" s="118">
        <v>2.252246050473118</v>
      </c>
      <c r="F697" s="84" t="s">
        <v>1661</v>
      </c>
      <c r="G697" s="84" t="b">
        <v>0</v>
      </c>
      <c r="H697" s="84" t="b">
        <v>0</v>
      </c>
      <c r="I697" s="84" t="b">
        <v>0</v>
      </c>
      <c r="J697" s="84" t="b">
        <v>0</v>
      </c>
      <c r="K697" s="84" t="b">
        <v>0</v>
      </c>
      <c r="L697" s="84" t="b">
        <v>0</v>
      </c>
    </row>
    <row r="698" spans="1:12" ht="15">
      <c r="A698" s="84" t="s">
        <v>1758</v>
      </c>
      <c r="B698" s="84" t="s">
        <v>2254</v>
      </c>
      <c r="C698" s="84">
        <v>2</v>
      </c>
      <c r="D698" s="118">
        <v>0.002284622968432037</v>
      </c>
      <c r="E698" s="118">
        <v>1.6501860591451558</v>
      </c>
      <c r="F698" s="84" t="s">
        <v>1661</v>
      </c>
      <c r="G698" s="84" t="b">
        <v>0</v>
      </c>
      <c r="H698" s="84" t="b">
        <v>0</v>
      </c>
      <c r="I698" s="84" t="b">
        <v>0</v>
      </c>
      <c r="J698" s="84" t="b">
        <v>0</v>
      </c>
      <c r="K698" s="84" t="b">
        <v>0</v>
      </c>
      <c r="L698" s="84" t="b">
        <v>0</v>
      </c>
    </row>
    <row r="699" spans="1:12" ht="15">
      <c r="A699" s="84" t="s">
        <v>2254</v>
      </c>
      <c r="B699" s="84" t="s">
        <v>235</v>
      </c>
      <c r="C699" s="84">
        <v>2</v>
      </c>
      <c r="D699" s="118">
        <v>0.002284622968432037</v>
      </c>
      <c r="E699" s="118">
        <v>2.8543060418010806</v>
      </c>
      <c r="F699" s="84" t="s">
        <v>1661</v>
      </c>
      <c r="G699" s="84" t="b">
        <v>0</v>
      </c>
      <c r="H699" s="84" t="b">
        <v>0</v>
      </c>
      <c r="I699" s="84" t="b">
        <v>0</v>
      </c>
      <c r="J699" s="84" t="b">
        <v>0</v>
      </c>
      <c r="K699" s="84" t="b">
        <v>0</v>
      </c>
      <c r="L699" s="84" t="b">
        <v>0</v>
      </c>
    </row>
    <row r="700" spans="1:12" ht="15">
      <c r="A700" s="84" t="s">
        <v>235</v>
      </c>
      <c r="B700" s="84" t="s">
        <v>237</v>
      </c>
      <c r="C700" s="84">
        <v>2</v>
      </c>
      <c r="D700" s="118">
        <v>0.002284622968432037</v>
      </c>
      <c r="E700" s="118">
        <v>2.6782147827453993</v>
      </c>
      <c r="F700" s="84" t="s">
        <v>1661</v>
      </c>
      <c r="G700" s="84" t="b">
        <v>0</v>
      </c>
      <c r="H700" s="84" t="b">
        <v>0</v>
      </c>
      <c r="I700" s="84" t="b">
        <v>0</v>
      </c>
      <c r="J700" s="84" t="b">
        <v>0</v>
      </c>
      <c r="K700" s="84" t="b">
        <v>0</v>
      </c>
      <c r="L700" s="84" t="b">
        <v>0</v>
      </c>
    </row>
    <row r="701" spans="1:12" ht="15">
      <c r="A701" s="84" t="s">
        <v>237</v>
      </c>
      <c r="B701" s="84" t="s">
        <v>221</v>
      </c>
      <c r="C701" s="84">
        <v>2</v>
      </c>
      <c r="D701" s="118">
        <v>0.002284622968432037</v>
      </c>
      <c r="E701" s="118">
        <v>2.456366033129043</v>
      </c>
      <c r="F701" s="84" t="s">
        <v>1661</v>
      </c>
      <c r="G701" s="84" t="b">
        <v>0</v>
      </c>
      <c r="H701" s="84" t="b">
        <v>0</v>
      </c>
      <c r="I701" s="84" t="b">
        <v>0</v>
      </c>
      <c r="J701" s="84" t="b">
        <v>0</v>
      </c>
      <c r="K701" s="84" t="b">
        <v>0</v>
      </c>
      <c r="L701" s="84" t="b">
        <v>0</v>
      </c>
    </row>
    <row r="702" spans="1:12" ht="15">
      <c r="A702" s="84" t="s">
        <v>221</v>
      </c>
      <c r="B702" s="84" t="s">
        <v>233</v>
      </c>
      <c r="C702" s="84">
        <v>2</v>
      </c>
      <c r="D702" s="118">
        <v>0.002284622968432037</v>
      </c>
      <c r="E702" s="118">
        <v>2.6782147827453993</v>
      </c>
      <c r="F702" s="84" t="s">
        <v>1661</v>
      </c>
      <c r="G702" s="84" t="b">
        <v>0</v>
      </c>
      <c r="H702" s="84" t="b">
        <v>0</v>
      </c>
      <c r="I702" s="84" t="b">
        <v>0</v>
      </c>
      <c r="J702" s="84" t="b">
        <v>0</v>
      </c>
      <c r="K702" s="84" t="b">
        <v>0</v>
      </c>
      <c r="L702" s="84" t="b">
        <v>0</v>
      </c>
    </row>
    <row r="703" spans="1:12" ht="15">
      <c r="A703" s="84" t="s">
        <v>2161</v>
      </c>
      <c r="B703" s="84" t="s">
        <v>2045</v>
      </c>
      <c r="C703" s="84">
        <v>2</v>
      </c>
      <c r="D703" s="118">
        <v>0.002284622968432037</v>
      </c>
      <c r="E703" s="118">
        <v>2.252246050473118</v>
      </c>
      <c r="F703" s="84" t="s">
        <v>1661</v>
      </c>
      <c r="G703" s="84" t="b">
        <v>0</v>
      </c>
      <c r="H703" s="84" t="b">
        <v>0</v>
      </c>
      <c r="I703" s="84" t="b">
        <v>0</v>
      </c>
      <c r="J703" s="84" t="b">
        <v>0</v>
      </c>
      <c r="K703" s="84" t="b">
        <v>0</v>
      </c>
      <c r="L703" s="84" t="b">
        <v>0</v>
      </c>
    </row>
    <row r="704" spans="1:12" ht="15">
      <c r="A704" s="84" t="s">
        <v>1760</v>
      </c>
      <c r="B704" s="84" t="s">
        <v>2276</v>
      </c>
      <c r="C704" s="84">
        <v>2</v>
      </c>
      <c r="D704" s="118">
        <v>0.002284622968432037</v>
      </c>
      <c r="E704" s="118">
        <v>2.113943352306837</v>
      </c>
      <c r="F704" s="84" t="s">
        <v>1661</v>
      </c>
      <c r="G704" s="84" t="b">
        <v>0</v>
      </c>
      <c r="H704" s="84" t="b">
        <v>0</v>
      </c>
      <c r="I704" s="84" t="b">
        <v>0</v>
      </c>
      <c r="J704" s="84" t="b">
        <v>0</v>
      </c>
      <c r="K704" s="84" t="b">
        <v>0</v>
      </c>
      <c r="L704" s="84" t="b">
        <v>0</v>
      </c>
    </row>
    <row r="705" spans="1:12" ht="15">
      <c r="A705" s="84" t="s">
        <v>2276</v>
      </c>
      <c r="B705" s="84" t="s">
        <v>2501</v>
      </c>
      <c r="C705" s="84">
        <v>2</v>
      </c>
      <c r="D705" s="118">
        <v>0.002284622968432037</v>
      </c>
      <c r="E705" s="118">
        <v>2.8543060418010806</v>
      </c>
      <c r="F705" s="84" t="s">
        <v>1661</v>
      </c>
      <c r="G705" s="84" t="b">
        <v>0</v>
      </c>
      <c r="H705" s="84" t="b">
        <v>0</v>
      </c>
      <c r="I705" s="84" t="b">
        <v>0</v>
      </c>
      <c r="J705" s="84" t="b">
        <v>0</v>
      </c>
      <c r="K705" s="84" t="b">
        <v>0</v>
      </c>
      <c r="L705" s="84" t="b">
        <v>0</v>
      </c>
    </row>
    <row r="706" spans="1:12" ht="15">
      <c r="A706" s="84" t="s">
        <v>2501</v>
      </c>
      <c r="B706" s="84" t="s">
        <v>1759</v>
      </c>
      <c r="C706" s="84">
        <v>2</v>
      </c>
      <c r="D706" s="118">
        <v>0.002284622968432037</v>
      </c>
      <c r="E706" s="118">
        <v>1.6639743436307892</v>
      </c>
      <c r="F706" s="84" t="s">
        <v>1661</v>
      </c>
      <c r="G706" s="84" t="b">
        <v>0</v>
      </c>
      <c r="H706" s="84" t="b">
        <v>0</v>
      </c>
      <c r="I706" s="84" t="b">
        <v>0</v>
      </c>
      <c r="J706" s="84" t="b">
        <v>0</v>
      </c>
      <c r="K706" s="84" t="b">
        <v>0</v>
      </c>
      <c r="L706" s="84" t="b">
        <v>0</v>
      </c>
    </row>
    <row r="707" spans="1:12" ht="15">
      <c r="A707" s="84" t="s">
        <v>1759</v>
      </c>
      <c r="B707" s="84" t="s">
        <v>2059</v>
      </c>
      <c r="C707" s="84">
        <v>2</v>
      </c>
      <c r="D707" s="118">
        <v>0.002284622968432037</v>
      </c>
      <c r="E707" s="118">
        <v>1.7239722733060745</v>
      </c>
      <c r="F707" s="84" t="s">
        <v>1661</v>
      </c>
      <c r="G707" s="84" t="b">
        <v>0</v>
      </c>
      <c r="H707" s="84" t="b">
        <v>0</v>
      </c>
      <c r="I707" s="84" t="b">
        <v>0</v>
      </c>
      <c r="J707" s="84" t="b">
        <v>0</v>
      </c>
      <c r="K707" s="84" t="b">
        <v>0</v>
      </c>
      <c r="L707" s="84" t="b">
        <v>0</v>
      </c>
    </row>
    <row r="708" spans="1:12" ht="15">
      <c r="A708" s="84" t="s">
        <v>2059</v>
      </c>
      <c r="B708" s="84" t="s">
        <v>2132</v>
      </c>
      <c r="C708" s="84">
        <v>2</v>
      </c>
      <c r="D708" s="118">
        <v>0.002284622968432037</v>
      </c>
      <c r="E708" s="118">
        <v>2.8543060418010806</v>
      </c>
      <c r="F708" s="84" t="s">
        <v>1661</v>
      </c>
      <c r="G708" s="84" t="b">
        <v>0</v>
      </c>
      <c r="H708" s="84" t="b">
        <v>0</v>
      </c>
      <c r="I708" s="84" t="b">
        <v>0</v>
      </c>
      <c r="J708" s="84" t="b">
        <v>0</v>
      </c>
      <c r="K708" s="84" t="b">
        <v>0</v>
      </c>
      <c r="L708" s="84" t="b">
        <v>0</v>
      </c>
    </row>
    <row r="709" spans="1:12" ht="15">
      <c r="A709" s="84" t="s">
        <v>2049</v>
      </c>
      <c r="B709" s="84" t="s">
        <v>2044</v>
      </c>
      <c r="C709" s="84">
        <v>2</v>
      </c>
      <c r="D709" s="118">
        <v>0.002284622968432037</v>
      </c>
      <c r="E709" s="118">
        <v>2.201093528025737</v>
      </c>
      <c r="F709" s="84" t="s">
        <v>1661</v>
      </c>
      <c r="G709" s="84" t="b">
        <v>0</v>
      </c>
      <c r="H709" s="84" t="b">
        <v>0</v>
      </c>
      <c r="I709" s="84" t="b">
        <v>0</v>
      </c>
      <c r="J709" s="84" t="b">
        <v>0</v>
      </c>
      <c r="K709" s="84" t="b">
        <v>0</v>
      </c>
      <c r="L709" s="84" t="b">
        <v>0</v>
      </c>
    </row>
    <row r="710" spans="1:12" ht="15">
      <c r="A710" s="84" t="s">
        <v>2070</v>
      </c>
      <c r="B710" s="84" t="s">
        <v>1783</v>
      </c>
      <c r="C710" s="84">
        <v>2</v>
      </c>
      <c r="D710" s="118">
        <v>0.002284622968432037</v>
      </c>
      <c r="E710" s="118">
        <v>2.456366033129043</v>
      </c>
      <c r="F710" s="84" t="s">
        <v>1661</v>
      </c>
      <c r="G710" s="84" t="b">
        <v>0</v>
      </c>
      <c r="H710" s="84" t="b">
        <v>0</v>
      </c>
      <c r="I710" s="84" t="b">
        <v>0</v>
      </c>
      <c r="J710" s="84" t="b">
        <v>0</v>
      </c>
      <c r="K710" s="84" t="b">
        <v>0</v>
      </c>
      <c r="L710" s="84" t="b">
        <v>0</v>
      </c>
    </row>
    <row r="711" spans="1:12" ht="15">
      <c r="A711" s="84" t="s">
        <v>1783</v>
      </c>
      <c r="B711" s="84" t="s">
        <v>2188</v>
      </c>
      <c r="C711" s="84">
        <v>2</v>
      </c>
      <c r="D711" s="118">
        <v>0.002284622968432037</v>
      </c>
      <c r="E711" s="118">
        <v>2.456366033129043</v>
      </c>
      <c r="F711" s="84" t="s">
        <v>1661</v>
      </c>
      <c r="G711" s="84" t="b">
        <v>0</v>
      </c>
      <c r="H711" s="84" t="b">
        <v>0</v>
      </c>
      <c r="I711" s="84" t="b">
        <v>0</v>
      </c>
      <c r="J711" s="84" t="b">
        <v>0</v>
      </c>
      <c r="K711" s="84" t="b">
        <v>0</v>
      </c>
      <c r="L711" s="84" t="b">
        <v>0</v>
      </c>
    </row>
    <row r="712" spans="1:12" ht="15">
      <c r="A712" s="84" t="s">
        <v>2188</v>
      </c>
      <c r="B712" s="84" t="s">
        <v>2189</v>
      </c>
      <c r="C712" s="84">
        <v>2</v>
      </c>
      <c r="D712" s="118">
        <v>0.002284622968432037</v>
      </c>
      <c r="E712" s="118">
        <v>2.8543060418010806</v>
      </c>
      <c r="F712" s="84" t="s">
        <v>1661</v>
      </c>
      <c r="G712" s="84" t="b">
        <v>0</v>
      </c>
      <c r="H712" s="84" t="b">
        <v>0</v>
      </c>
      <c r="I712" s="84" t="b">
        <v>0</v>
      </c>
      <c r="J712" s="84" t="b">
        <v>0</v>
      </c>
      <c r="K712" s="84" t="b">
        <v>0</v>
      </c>
      <c r="L712" s="84" t="b">
        <v>0</v>
      </c>
    </row>
    <row r="713" spans="1:12" ht="15">
      <c r="A713" s="84" t="s">
        <v>2497</v>
      </c>
      <c r="B713" s="84" t="s">
        <v>1758</v>
      </c>
      <c r="C713" s="84">
        <v>2</v>
      </c>
      <c r="D713" s="118">
        <v>0.002284622968432037</v>
      </c>
      <c r="E713" s="118">
        <v>1.2158167848464432</v>
      </c>
      <c r="F713" s="84" t="s">
        <v>1661</v>
      </c>
      <c r="G713" s="84" t="b">
        <v>1</v>
      </c>
      <c r="H713" s="84" t="b">
        <v>0</v>
      </c>
      <c r="I713" s="84" t="b">
        <v>0</v>
      </c>
      <c r="J713" s="84" t="b">
        <v>0</v>
      </c>
      <c r="K713" s="84" t="b">
        <v>0</v>
      </c>
      <c r="L713" s="84" t="b">
        <v>0</v>
      </c>
    </row>
    <row r="714" spans="1:12" ht="15">
      <c r="A714" s="84" t="s">
        <v>1758</v>
      </c>
      <c r="B714" s="84" t="s">
        <v>2090</v>
      </c>
      <c r="C714" s="84">
        <v>2</v>
      </c>
      <c r="D714" s="118">
        <v>0.002284622968432037</v>
      </c>
      <c r="E714" s="118">
        <v>1.3491560634811746</v>
      </c>
      <c r="F714" s="84" t="s">
        <v>1661</v>
      </c>
      <c r="G714" s="84" t="b">
        <v>0</v>
      </c>
      <c r="H714" s="84" t="b">
        <v>0</v>
      </c>
      <c r="I714" s="84" t="b">
        <v>0</v>
      </c>
      <c r="J714" s="84" t="b">
        <v>0</v>
      </c>
      <c r="K714" s="84" t="b">
        <v>0</v>
      </c>
      <c r="L714" s="84" t="b">
        <v>0</v>
      </c>
    </row>
    <row r="715" spans="1:12" ht="15">
      <c r="A715" s="84" t="s">
        <v>2090</v>
      </c>
      <c r="B715" s="84" t="s">
        <v>2198</v>
      </c>
      <c r="C715" s="84">
        <v>2</v>
      </c>
      <c r="D715" s="118">
        <v>0.002284622968432037</v>
      </c>
      <c r="E715" s="118">
        <v>2.201093528025737</v>
      </c>
      <c r="F715" s="84" t="s">
        <v>1661</v>
      </c>
      <c r="G715" s="84" t="b">
        <v>0</v>
      </c>
      <c r="H715" s="84" t="b">
        <v>0</v>
      </c>
      <c r="I715" s="84" t="b">
        <v>0</v>
      </c>
      <c r="J715" s="84" t="b">
        <v>0</v>
      </c>
      <c r="K715" s="84" t="b">
        <v>0</v>
      </c>
      <c r="L715" s="84" t="b">
        <v>0</v>
      </c>
    </row>
    <row r="716" spans="1:12" ht="15">
      <c r="A716" s="84" t="s">
        <v>2198</v>
      </c>
      <c r="B716" s="84" t="s">
        <v>2242</v>
      </c>
      <c r="C716" s="84">
        <v>2</v>
      </c>
      <c r="D716" s="118">
        <v>0.002284622968432037</v>
      </c>
      <c r="E716" s="118">
        <v>2.502123523689718</v>
      </c>
      <c r="F716" s="84" t="s">
        <v>1661</v>
      </c>
      <c r="G716" s="84" t="b">
        <v>0</v>
      </c>
      <c r="H716" s="84" t="b">
        <v>0</v>
      </c>
      <c r="I716" s="84" t="b">
        <v>0</v>
      </c>
      <c r="J716" s="84" t="b">
        <v>0</v>
      </c>
      <c r="K716" s="84" t="b">
        <v>0</v>
      </c>
      <c r="L716" s="84" t="b">
        <v>0</v>
      </c>
    </row>
    <row r="717" spans="1:12" ht="15">
      <c r="A717" s="84" t="s">
        <v>2242</v>
      </c>
      <c r="B717" s="84" t="s">
        <v>2498</v>
      </c>
      <c r="C717" s="84">
        <v>2</v>
      </c>
      <c r="D717" s="118">
        <v>0.002284622968432037</v>
      </c>
      <c r="E717" s="118">
        <v>2.6782147827453993</v>
      </c>
      <c r="F717" s="84" t="s">
        <v>1661</v>
      </c>
      <c r="G717" s="84" t="b">
        <v>0</v>
      </c>
      <c r="H717" s="84" t="b">
        <v>0</v>
      </c>
      <c r="I717" s="84" t="b">
        <v>0</v>
      </c>
      <c r="J717" s="84" t="b">
        <v>0</v>
      </c>
      <c r="K717" s="84" t="b">
        <v>0</v>
      </c>
      <c r="L717" s="84" t="b">
        <v>0</v>
      </c>
    </row>
    <row r="718" spans="1:12" ht="15">
      <c r="A718" s="84" t="s">
        <v>2498</v>
      </c>
      <c r="B718" s="84" t="s">
        <v>2275</v>
      </c>
      <c r="C718" s="84">
        <v>2</v>
      </c>
      <c r="D718" s="118">
        <v>0.002284622968432037</v>
      </c>
      <c r="E718" s="118">
        <v>2.8543060418010806</v>
      </c>
      <c r="F718" s="84" t="s">
        <v>1661</v>
      </c>
      <c r="G718" s="84" t="b">
        <v>0</v>
      </c>
      <c r="H718" s="84" t="b">
        <v>0</v>
      </c>
      <c r="I718" s="84" t="b">
        <v>0</v>
      </c>
      <c r="J718" s="84" t="b">
        <v>0</v>
      </c>
      <c r="K718" s="84" t="b">
        <v>0</v>
      </c>
      <c r="L718" s="84" t="b">
        <v>0</v>
      </c>
    </row>
    <row r="719" spans="1:12" ht="15">
      <c r="A719" s="84" t="s">
        <v>2275</v>
      </c>
      <c r="B719" s="84" t="s">
        <v>2208</v>
      </c>
      <c r="C719" s="84">
        <v>2</v>
      </c>
      <c r="D719" s="118">
        <v>0.002284622968432037</v>
      </c>
      <c r="E719" s="118">
        <v>2.6782147827453993</v>
      </c>
      <c r="F719" s="84" t="s">
        <v>1661</v>
      </c>
      <c r="G719" s="84" t="b">
        <v>0</v>
      </c>
      <c r="H719" s="84" t="b">
        <v>0</v>
      </c>
      <c r="I719" s="84" t="b">
        <v>0</v>
      </c>
      <c r="J719" s="84" t="b">
        <v>0</v>
      </c>
      <c r="K719" s="84" t="b">
        <v>0</v>
      </c>
      <c r="L719" s="84" t="b">
        <v>0</v>
      </c>
    </row>
    <row r="720" spans="1:12" ht="15">
      <c r="A720" s="84" t="s">
        <v>2208</v>
      </c>
      <c r="B720" s="84" t="s">
        <v>2499</v>
      </c>
      <c r="C720" s="84">
        <v>2</v>
      </c>
      <c r="D720" s="118">
        <v>0.002284622968432037</v>
      </c>
      <c r="E720" s="118">
        <v>2.6782147827453993</v>
      </c>
      <c r="F720" s="84" t="s">
        <v>1661</v>
      </c>
      <c r="G720" s="84" t="b">
        <v>0</v>
      </c>
      <c r="H720" s="84" t="b">
        <v>0</v>
      </c>
      <c r="I720" s="84" t="b">
        <v>0</v>
      </c>
      <c r="J720" s="84" t="b">
        <v>0</v>
      </c>
      <c r="K720" s="84" t="b">
        <v>0</v>
      </c>
      <c r="L720" s="84" t="b">
        <v>0</v>
      </c>
    </row>
    <row r="721" spans="1:12" ht="15">
      <c r="A721" s="84" t="s">
        <v>2499</v>
      </c>
      <c r="B721" s="84" t="s">
        <v>2038</v>
      </c>
      <c r="C721" s="84">
        <v>2</v>
      </c>
      <c r="D721" s="118">
        <v>0.002284622968432037</v>
      </c>
      <c r="E721" s="118">
        <v>2.201093528025737</v>
      </c>
      <c r="F721" s="84" t="s">
        <v>1661</v>
      </c>
      <c r="G721" s="84" t="b">
        <v>0</v>
      </c>
      <c r="H721" s="84" t="b">
        <v>0</v>
      </c>
      <c r="I721" s="84" t="b">
        <v>0</v>
      </c>
      <c r="J721" s="84" t="b">
        <v>0</v>
      </c>
      <c r="K721" s="84" t="b">
        <v>0</v>
      </c>
      <c r="L721" s="84" t="b">
        <v>0</v>
      </c>
    </row>
    <row r="722" spans="1:12" ht="15">
      <c r="A722" s="84" t="s">
        <v>2038</v>
      </c>
      <c r="B722" s="84" t="s">
        <v>2195</v>
      </c>
      <c r="C722" s="84">
        <v>2</v>
      </c>
      <c r="D722" s="118">
        <v>0.002284622968432037</v>
      </c>
      <c r="E722" s="118">
        <v>2.201093528025737</v>
      </c>
      <c r="F722" s="84" t="s">
        <v>1661</v>
      </c>
      <c r="G722" s="84" t="b">
        <v>0</v>
      </c>
      <c r="H722" s="84" t="b">
        <v>0</v>
      </c>
      <c r="I722" s="84" t="b">
        <v>0</v>
      </c>
      <c r="J722" s="84" t="b">
        <v>0</v>
      </c>
      <c r="K722" s="84" t="b">
        <v>0</v>
      </c>
      <c r="L722" s="84" t="b">
        <v>0</v>
      </c>
    </row>
    <row r="723" spans="1:12" ht="15">
      <c r="A723" s="84" t="s">
        <v>2195</v>
      </c>
      <c r="B723" s="84" t="s">
        <v>2500</v>
      </c>
      <c r="C723" s="84">
        <v>2</v>
      </c>
      <c r="D723" s="118">
        <v>0.002284622968432037</v>
      </c>
      <c r="E723" s="118">
        <v>2.8543060418010806</v>
      </c>
      <c r="F723" s="84" t="s">
        <v>1661</v>
      </c>
      <c r="G723" s="84" t="b">
        <v>0</v>
      </c>
      <c r="H723" s="84" t="b">
        <v>0</v>
      </c>
      <c r="I723" s="84" t="b">
        <v>0</v>
      </c>
      <c r="J723" s="84" t="b">
        <v>0</v>
      </c>
      <c r="K723" s="84" t="b">
        <v>0</v>
      </c>
      <c r="L723" s="84" t="b">
        <v>0</v>
      </c>
    </row>
    <row r="724" spans="1:12" ht="15">
      <c r="A724" s="84" t="s">
        <v>2500</v>
      </c>
      <c r="B724" s="84" t="s">
        <v>2273</v>
      </c>
      <c r="C724" s="84">
        <v>2</v>
      </c>
      <c r="D724" s="118">
        <v>0.002284622968432037</v>
      </c>
      <c r="E724" s="118">
        <v>2.8543060418010806</v>
      </c>
      <c r="F724" s="84" t="s">
        <v>1661</v>
      </c>
      <c r="G724" s="84" t="b">
        <v>0</v>
      </c>
      <c r="H724" s="84" t="b">
        <v>0</v>
      </c>
      <c r="I724" s="84" t="b">
        <v>0</v>
      </c>
      <c r="J724" s="84" t="b">
        <v>1</v>
      </c>
      <c r="K724" s="84" t="b">
        <v>0</v>
      </c>
      <c r="L724" s="84" t="b">
        <v>0</v>
      </c>
    </row>
    <row r="725" spans="1:12" ht="15">
      <c r="A725" s="84" t="s">
        <v>2273</v>
      </c>
      <c r="B725" s="84" t="s">
        <v>2159</v>
      </c>
      <c r="C725" s="84">
        <v>2</v>
      </c>
      <c r="D725" s="118">
        <v>0.002284622968432037</v>
      </c>
      <c r="E725" s="118">
        <v>2.5532760461370994</v>
      </c>
      <c r="F725" s="84" t="s">
        <v>1661</v>
      </c>
      <c r="G725" s="84" t="b">
        <v>1</v>
      </c>
      <c r="H725" s="84" t="b">
        <v>0</v>
      </c>
      <c r="I725" s="84" t="b">
        <v>0</v>
      </c>
      <c r="J725" s="84" t="b">
        <v>1</v>
      </c>
      <c r="K725" s="84" t="b">
        <v>0</v>
      </c>
      <c r="L725" s="84" t="b">
        <v>0</v>
      </c>
    </row>
    <row r="726" spans="1:12" ht="15">
      <c r="A726" s="84" t="s">
        <v>2090</v>
      </c>
      <c r="B726" s="84" t="s">
        <v>1764</v>
      </c>
      <c r="C726" s="84">
        <v>2</v>
      </c>
      <c r="D726" s="118">
        <v>0.002284622968432037</v>
      </c>
      <c r="E726" s="118">
        <v>2.201093528025737</v>
      </c>
      <c r="F726" s="84" t="s">
        <v>1661</v>
      </c>
      <c r="G726" s="84" t="b">
        <v>0</v>
      </c>
      <c r="H726" s="84" t="b">
        <v>0</v>
      </c>
      <c r="I726" s="84" t="b">
        <v>0</v>
      </c>
      <c r="J726" s="84" t="b">
        <v>0</v>
      </c>
      <c r="K726" s="84" t="b">
        <v>0</v>
      </c>
      <c r="L726" s="84" t="b">
        <v>0</v>
      </c>
    </row>
    <row r="727" spans="1:12" ht="15">
      <c r="A727" s="84" t="s">
        <v>1764</v>
      </c>
      <c r="B727" s="84" t="s">
        <v>2491</v>
      </c>
      <c r="C727" s="84">
        <v>2</v>
      </c>
      <c r="D727" s="118">
        <v>0.002284622968432037</v>
      </c>
      <c r="E727" s="118">
        <v>2.6782147827453993</v>
      </c>
      <c r="F727" s="84" t="s">
        <v>1661</v>
      </c>
      <c r="G727" s="84" t="b">
        <v>0</v>
      </c>
      <c r="H727" s="84" t="b">
        <v>0</v>
      </c>
      <c r="I727" s="84" t="b">
        <v>0</v>
      </c>
      <c r="J727" s="84" t="b">
        <v>0</v>
      </c>
      <c r="K727" s="84" t="b">
        <v>0</v>
      </c>
      <c r="L727" s="84" t="b">
        <v>0</v>
      </c>
    </row>
    <row r="728" spans="1:12" ht="15">
      <c r="A728" s="84" t="s">
        <v>2491</v>
      </c>
      <c r="B728" s="84" t="s">
        <v>1758</v>
      </c>
      <c r="C728" s="84">
        <v>2</v>
      </c>
      <c r="D728" s="118">
        <v>0.002284622968432037</v>
      </c>
      <c r="E728" s="118">
        <v>1.2158167848464432</v>
      </c>
      <c r="F728" s="84" t="s">
        <v>1661</v>
      </c>
      <c r="G728" s="84" t="b">
        <v>0</v>
      </c>
      <c r="H728" s="84" t="b">
        <v>0</v>
      </c>
      <c r="I728" s="84" t="b">
        <v>0</v>
      </c>
      <c r="J728" s="84" t="b">
        <v>0</v>
      </c>
      <c r="K728" s="84" t="b">
        <v>0</v>
      </c>
      <c r="L728" s="84" t="b">
        <v>0</v>
      </c>
    </row>
    <row r="729" spans="1:12" ht="15">
      <c r="A729" s="84" t="s">
        <v>1758</v>
      </c>
      <c r="B729" s="84" t="s">
        <v>2274</v>
      </c>
      <c r="C729" s="84">
        <v>2</v>
      </c>
      <c r="D729" s="118">
        <v>0.002284622968432037</v>
      </c>
      <c r="E729" s="118">
        <v>1.6501860591451558</v>
      </c>
      <c r="F729" s="84" t="s">
        <v>1661</v>
      </c>
      <c r="G729" s="84" t="b">
        <v>0</v>
      </c>
      <c r="H729" s="84" t="b">
        <v>0</v>
      </c>
      <c r="I729" s="84" t="b">
        <v>0</v>
      </c>
      <c r="J729" s="84" t="b">
        <v>0</v>
      </c>
      <c r="K729" s="84" t="b">
        <v>0</v>
      </c>
      <c r="L729" s="84" t="b">
        <v>0</v>
      </c>
    </row>
    <row r="730" spans="1:12" ht="15">
      <c r="A730" s="84" t="s">
        <v>2274</v>
      </c>
      <c r="B730" s="84" t="s">
        <v>2090</v>
      </c>
      <c r="C730" s="84">
        <v>2</v>
      </c>
      <c r="D730" s="118">
        <v>0.002284622968432037</v>
      </c>
      <c r="E730" s="118">
        <v>2.5532760461370994</v>
      </c>
      <c r="F730" s="84" t="s">
        <v>1661</v>
      </c>
      <c r="G730" s="84" t="b">
        <v>0</v>
      </c>
      <c r="H730" s="84" t="b">
        <v>0</v>
      </c>
      <c r="I730" s="84" t="b">
        <v>0</v>
      </c>
      <c r="J730" s="84" t="b">
        <v>0</v>
      </c>
      <c r="K730" s="84" t="b">
        <v>0</v>
      </c>
      <c r="L730" s="84" t="b">
        <v>0</v>
      </c>
    </row>
    <row r="731" spans="1:12" ht="15">
      <c r="A731" s="84" t="s">
        <v>2090</v>
      </c>
      <c r="B731" s="84" t="s">
        <v>2492</v>
      </c>
      <c r="C731" s="84">
        <v>2</v>
      </c>
      <c r="D731" s="118">
        <v>0.002284622968432037</v>
      </c>
      <c r="E731" s="118">
        <v>2.377184787081418</v>
      </c>
      <c r="F731" s="84" t="s">
        <v>1661</v>
      </c>
      <c r="G731" s="84" t="b">
        <v>0</v>
      </c>
      <c r="H731" s="84" t="b">
        <v>0</v>
      </c>
      <c r="I731" s="84" t="b">
        <v>0</v>
      </c>
      <c r="J731" s="84" t="b">
        <v>0</v>
      </c>
      <c r="K731" s="84" t="b">
        <v>0</v>
      </c>
      <c r="L731" s="84" t="b">
        <v>0</v>
      </c>
    </row>
    <row r="732" spans="1:12" ht="15">
      <c r="A732" s="84" t="s">
        <v>2492</v>
      </c>
      <c r="B732" s="84" t="s">
        <v>2493</v>
      </c>
      <c r="C732" s="84">
        <v>2</v>
      </c>
      <c r="D732" s="118">
        <v>0.002284622968432037</v>
      </c>
      <c r="E732" s="118">
        <v>2.8543060418010806</v>
      </c>
      <c r="F732" s="84" t="s">
        <v>1661</v>
      </c>
      <c r="G732" s="84" t="b">
        <v>0</v>
      </c>
      <c r="H732" s="84" t="b">
        <v>0</v>
      </c>
      <c r="I732" s="84" t="b">
        <v>0</v>
      </c>
      <c r="J732" s="84" t="b">
        <v>0</v>
      </c>
      <c r="K732" s="84" t="b">
        <v>0</v>
      </c>
      <c r="L732" s="84" t="b">
        <v>0</v>
      </c>
    </row>
    <row r="733" spans="1:12" ht="15">
      <c r="A733" s="84" t="s">
        <v>2493</v>
      </c>
      <c r="B733" s="84" t="s">
        <v>2494</v>
      </c>
      <c r="C733" s="84">
        <v>2</v>
      </c>
      <c r="D733" s="118">
        <v>0.002284622968432037</v>
      </c>
      <c r="E733" s="118">
        <v>2.8543060418010806</v>
      </c>
      <c r="F733" s="84" t="s">
        <v>1661</v>
      </c>
      <c r="G733" s="84" t="b">
        <v>0</v>
      </c>
      <c r="H733" s="84" t="b">
        <v>0</v>
      </c>
      <c r="I733" s="84" t="b">
        <v>0</v>
      </c>
      <c r="J733" s="84" t="b">
        <v>0</v>
      </c>
      <c r="K733" s="84" t="b">
        <v>0</v>
      </c>
      <c r="L733" s="84" t="b">
        <v>0</v>
      </c>
    </row>
    <row r="734" spans="1:12" ht="15">
      <c r="A734" s="84" t="s">
        <v>2494</v>
      </c>
      <c r="B734" s="84" t="s">
        <v>2495</v>
      </c>
      <c r="C734" s="84">
        <v>2</v>
      </c>
      <c r="D734" s="118">
        <v>0.002284622968432037</v>
      </c>
      <c r="E734" s="118">
        <v>2.8543060418010806</v>
      </c>
      <c r="F734" s="84" t="s">
        <v>1661</v>
      </c>
      <c r="G734" s="84" t="b">
        <v>0</v>
      </c>
      <c r="H734" s="84" t="b">
        <v>0</v>
      </c>
      <c r="I734" s="84" t="b">
        <v>0</v>
      </c>
      <c r="J734" s="84" t="b">
        <v>0</v>
      </c>
      <c r="K734" s="84" t="b">
        <v>0</v>
      </c>
      <c r="L734" s="84" t="b">
        <v>0</v>
      </c>
    </row>
    <row r="735" spans="1:12" ht="15">
      <c r="A735" s="84" t="s">
        <v>2495</v>
      </c>
      <c r="B735" s="84" t="s">
        <v>2068</v>
      </c>
      <c r="C735" s="84">
        <v>2</v>
      </c>
      <c r="D735" s="118">
        <v>0.002284622968432037</v>
      </c>
      <c r="E735" s="118">
        <v>2.6782147827453993</v>
      </c>
      <c r="F735" s="84" t="s">
        <v>1661</v>
      </c>
      <c r="G735" s="84" t="b">
        <v>0</v>
      </c>
      <c r="H735" s="84" t="b">
        <v>0</v>
      </c>
      <c r="I735" s="84" t="b">
        <v>0</v>
      </c>
      <c r="J735" s="84" t="b">
        <v>0</v>
      </c>
      <c r="K735" s="84" t="b">
        <v>0</v>
      </c>
      <c r="L735" s="84" t="b">
        <v>0</v>
      </c>
    </row>
    <row r="736" spans="1:12" ht="15">
      <c r="A736" s="84" t="s">
        <v>2068</v>
      </c>
      <c r="B736" s="84" t="s">
        <v>2082</v>
      </c>
      <c r="C736" s="84">
        <v>2</v>
      </c>
      <c r="D736" s="118">
        <v>0.002284622968432037</v>
      </c>
      <c r="E736" s="118">
        <v>1.8331167427311426</v>
      </c>
      <c r="F736" s="84" t="s">
        <v>1661</v>
      </c>
      <c r="G736" s="84" t="b">
        <v>0</v>
      </c>
      <c r="H736" s="84" t="b">
        <v>0</v>
      </c>
      <c r="I736" s="84" t="b">
        <v>0</v>
      </c>
      <c r="J736" s="84" t="b">
        <v>0</v>
      </c>
      <c r="K736" s="84" t="b">
        <v>0</v>
      </c>
      <c r="L736" s="84" t="b">
        <v>0</v>
      </c>
    </row>
    <row r="737" spans="1:12" ht="15">
      <c r="A737" s="84" t="s">
        <v>2082</v>
      </c>
      <c r="B737" s="84" t="s">
        <v>1788</v>
      </c>
      <c r="C737" s="84">
        <v>2</v>
      </c>
      <c r="D737" s="118">
        <v>0.002284622968432037</v>
      </c>
      <c r="E737" s="118">
        <v>1.9000635323617556</v>
      </c>
      <c r="F737" s="84" t="s">
        <v>1661</v>
      </c>
      <c r="G737" s="84" t="b">
        <v>0</v>
      </c>
      <c r="H737" s="84" t="b">
        <v>0</v>
      </c>
      <c r="I737" s="84" t="b">
        <v>0</v>
      </c>
      <c r="J737" s="84" t="b">
        <v>0</v>
      </c>
      <c r="K737" s="84" t="b">
        <v>0</v>
      </c>
      <c r="L737" s="84" t="b">
        <v>0</v>
      </c>
    </row>
    <row r="738" spans="1:12" ht="15">
      <c r="A738" s="84" t="s">
        <v>1788</v>
      </c>
      <c r="B738" s="84" t="s">
        <v>2058</v>
      </c>
      <c r="C738" s="84">
        <v>2</v>
      </c>
      <c r="D738" s="118">
        <v>0.002284622968432037</v>
      </c>
      <c r="E738" s="118">
        <v>2.076154791417437</v>
      </c>
      <c r="F738" s="84" t="s">
        <v>1661</v>
      </c>
      <c r="G738" s="84" t="b">
        <v>0</v>
      </c>
      <c r="H738" s="84" t="b">
        <v>0</v>
      </c>
      <c r="I738" s="84" t="b">
        <v>0</v>
      </c>
      <c r="J738" s="84" t="b">
        <v>0</v>
      </c>
      <c r="K738" s="84" t="b">
        <v>0</v>
      </c>
      <c r="L738" s="84" t="b">
        <v>0</v>
      </c>
    </row>
    <row r="739" spans="1:12" ht="15">
      <c r="A739" s="84" t="s">
        <v>2058</v>
      </c>
      <c r="B739" s="84" t="s">
        <v>2082</v>
      </c>
      <c r="C739" s="84">
        <v>2</v>
      </c>
      <c r="D739" s="118">
        <v>0.002284622968432037</v>
      </c>
      <c r="E739" s="118">
        <v>1.8331167427311426</v>
      </c>
      <c r="F739" s="84" t="s">
        <v>1661</v>
      </c>
      <c r="G739" s="84" t="b">
        <v>0</v>
      </c>
      <c r="H739" s="84" t="b">
        <v>0</v>
      </c>
      <c r="I739" s="84" t="b">
        <v>0</v>
      </c>
      <c r="J739" s="84" t="b">
        <v>0</v>
      </c>
      <c r="K739" s="84" t="b">
        <v>0</v>
      </c>
      <c r="L739" s="84" t="b">
        <v>0</v>
      </c>
    </row>
    <row r="740" spans="1:12" ht="15">
      <c r="A740" s="84" t="s">
        <v>2082</v>
      </c>
      <c r="B740" s="84" t="s">
        <v>2048</v>
      </c>
      <c r="C740" s="84">
        <v>2</v>
      </c>
      <c r="D740" s="118">
        <v>0.002284622968432037</v>
      </c>
      <c r="E740" s="118">
        <v>1.9792447784093805</v>
      </c>
      <c r="F740" s="84" t="s">
        <v>1661</v>
      </c>
      <c r="G740" s="84" t="b">
        <v>0</v>
      </c>
      <c r="H740" s="84" t="b">
        <v>0</v>
      </c>
      <c r="I740" s="84" t="b">
        <v>0</v>
      </c>
      <c r="J740" s="84" t="b">
        <v>0</v>
      </c>
      <c r="K740" s="84" t="b">
        <v>0</v>
      </c>
      <c r="L740" s="84" t="b">
        <v>0</v>
      </c>
    </row>
    <row r="741" spans="1:12" ht="15">
      <c r="A741" s="84" t="s">
        <v>2048</v>
      </c>
      <c r="B741" s="84" t="s">
        <v>2038</v>
      </c>
      <c r="C741" s="84">
        <v>2</v>
      </c>
      <c r="D741" s="118">
        <v>0.002284622968432037</v>
      </c>
      <c r="E741" s="118">
        <v>1.6570254836754612</v>
      </c>
      <c r="F741" s="84" t="s">
        <v>1661</v>
      </c>
      <c r="G741" s="84" t="b">
        <v>0</v>
      </c>
      <c r="H741" s="84" t="b">
        <v>0</v>
      </c>
      <c r="I741" s="84" t="b">
        <v>0</v>
      </c>
      <c r="J741" s="84" t="b">
        <v>0</v>
      </c>
      <c r="K741" s="84" t="b">
        <v>0</v>
      </c>
      <c r="L741" s="84" t="b">
        <v>0</v>
      </c>
    </row>
    <row r="742" spans="1:12" ht="15">
      <c r="A742" s="84" t="s">
        <v>2038</v>
      </c>
      <c r="B742" s="84" t="s">
        <v>2239</v>
      </c>
      <c r="C742" s="84">
        <v>2</v>
      </c>
      <c r="D742" s="118">
        <v>0.002284622968432037</v>
      </c>
      <c r="E742" s="118">
        <v>2.0250022689700558</v>
      </c>
      <c r="F742" s="84" t="s">
        <v>1661</v>
      </c>
      <c r="G742" s="84" t="b">
        <v>0</v>
      </c>
      <c r="H742" s="84" t="b">
        <v>0</v>
      </c>
      <c r="I742" s="84" t="b">
        <v>0</v>
      </c>
      <c r="J742" s="84" t="b">
        <v>0</v>
      </c>
      <c r="K742" s="84" t="b">
        <v>0</v>
      </c>
      <c r="L742" s="84" t="b">
        <v>0</v>
      </c>
    </row>
    <row r="743" spans="1:12" ht="15">
      <c r="A743" s="84" t="s">
        <v>2239</v>
      </c>
      <c r="B743" s="84" t="s">
        <v>2200</v>
      </c>
      <c r="C743" s="84">
        <v>2</v>
      </c>
      <c r="D743" s="118">
        <v>0.002284622968432037</v>
      </c>
      <c r="E743" s="118">
        <v>2.377184787081418</v>
      </c>
      <c r="F743" s="84" t="s">
        <v>1661</v>
      </c>
      <c r="G743" s="84" t="b">
        <v>0</v>
      </c>
      <c r="H743" s="84" t="b">
        <v>0</v>
      </c>
      <c r="I743" s="84" t="b">
        <v>0</v>
      </c>
      <c r="J743" s="84" t="b">
        <v>0</v>
      </c>
      <c r="K743" s="84" t="b">
        <v>0</v>
      </c>
      <c r="L743" s="84" t="b">
        <v>0</v>
      </c>
    </row>
    <row r="744" spans="1:12" ht="15">
      <c r="A744" s="84" t="s">
        <v>2200</v>
      </c>
      <c r="B744" s="84" t="s">
        <v>238</v>
      </c>
      <c r="C744" s="84">
        <v>2</v>
      </c>
      <c r="D744" s="118">
        <v>0.002284622968432037</v>
      </c>
      <c r="E744" s="118">
        <v>1.8129133566428555</v>
      </c>
      <c r="F744" s="84" t="s">
        <v>1661</v>
      </c>
      <c r="G744" s="84" t="b">
        <v>0</v>
      </c>
      <c r="H744" s="84" t="b">
        <v>0</v>
      </c>
      <c r="I744" s="84" t="b">
        <v>0</v>
      </c>
      <c r="J744" s="84" t="b">
        <v>0</v>
      </c>
      <c r="K744" s="84" t="b">
        <v>0</v>
      </c>
      <c r="L744" s="84" t="b">
        <v>0</v>
      </c>
    </row>
    <row r="745" spans="1:12" ht="15">
      <c r="A745" s="84" t="s">
        <v>238</v>
      </c>
      <c r="B745" s="84" t="s">
        <v>2496</v>
      </c>
      <c r="C745" s="84">
        <v>2</v>
      </c>
      <c r="D745" s="118">
        <v>0.002284622968432037</v>
      </c>
      <c r="E745" s="118">
        <v>1.5642714304385628</v>
      </c>
      <c r="F745" s="84" t="s">
        <v>1661</v>
      </c>
      <c r="G745" s="84" t="b">
        <v>0</v>
      </c>
      <c r="H745" s="84" t="b">
        <v>0</v>
      </c>
      <c r="I745" s="84" t="b">
        <v>0</v>
      </c>
      <c r="J745" s="84" t="b">
        <v>0</v>
      </c>
      <c r="K745" s="84" t="b">
        <v>0</v>
      </c>
      <c r="L745" s="84" t="b">
        <v>0</v>
      </c>
    </row>
    <row r="746" spans="1:12" ht="15">
      <c r="A746" s="84" t="s">
        <v>2068</v>
      </c>
      <c r="B746" s="84" t="s">
        <v>2248</v>
      </c>
      <c r="C746" s="84">
        <v>2</v>
      </c>
      <c r="D746" s="118">
        <v>0.002284622968432037</v>
      </c>
      <c r="E746" s="118">
        <v>2.1341467383951236</v>
      </c>
      <c r="F746" s="84" t="s">
        <v>1661</v>
      </c>
      <c r="G746" s="84" t="b">
        <v>0</v>
      </c>
      <c r="H746" s="84" t="b">
        <v>0</v>
      </c>
      <c r="I746" s="84" t="b">
        <v>0</v>
      </c>
      <c r="J746" s="84" t="b">
        <v>0</v>
      </c>
      <c r="K746" s="84" t="b">
        <v>0</v>
      </c>
      <c r="L746" s="84" t="b">
        <v>0</v>
      </c>
    </row>
    <row r="747" spans="1:12" ht="15">
      <c r="A747" s="84" t="s">
        <v>2248</v>
      </c>
      <c r="B747" s="84" t="s">
        <v>2490</v>
      </c>
      <c r="C747" s="84">
        <v>2</v>
      </c>
      <c r="D747" s="118">
        <v>0.002284622968432037</v>
      </c>
      <c r="E747" s="118">
        <v>2.6782147827453993</v>
      </c>
      <c r="F747" s="84" t="s">
        <v>1661</v>
      </c>
      <c r="G747" s="84" t="b">
        <v>0</v>
      </c>
      <c r="H747" s="84" t="b">
        <v>0</v>
      </c>
      <c r="I747" s="84" t="b">
        <v>0</v>
      </c>
      <c r="J747" s="84" t="b">
        <v>0</v>
      </c>
      <c r="K747" s="84" t="b">
        <v>0</v>
      </c>
      <c r="L747" s="84" t="b">
        <v>0</v>
      </c>
    </row>
    <row r="748" spans="1:12" ht="15">
      <c r="A748" s="84" t="s">
        <v>2490</v>
      </c>
      <c r="B748" s="84" t="s">
        <v>1758</v>
      </c>
      <c r="C748" s="84">
        <v>2</v>
      </c>
      <c r="D748" s="118">
        <v>0.002284622968432037</v>
      </c>
      <c r="E748" s="118">
        <v>1.2158167848464432</v>
      </c>
      <c r="F748" s="84" t="s">
        <v>1661</v>
      </c>
      <c r="G748" s="84" t="b">
        <v>0</v>
      </c>
      <c r="H748" s="84" t="b">
        <v>0</v>
      </c>
      <c r="I748" s="84" t="b">
        <v>0</v>
      </c>
      <c r="J748" s="84" t="b">
        <v>0</v>
      </c>
      <c r="K748" s="84" t="b">
        <v>0</v>
      </c>
      <c r="L748" s="84" t="b">
        <v>0</v>
      </c>
    </row>
    <row r="749" spans="1:12" ht="15">
      <c r="A749" s="84" t="s">
        <v>2058</v>
      </c>
      <c r="B749" s="84" t="s">
        <v>2036</v>
      </c>
      <c r="C749" s="84">
        <v>2</v>
      </c>
      <c r="D749" s="118">
        <v>0.002284622968432037</v>
      </c>
      <c r="E749" s="118">
        <v>1.7661699531005293</v>
      </c>
      <c r="F749" s="84" t="s">
        <v>1661</v>
      </c>
      <c r="G749" s="84" t="b">
        <v>0</v>
      </c>
      <c r="H749" s="84" t="b">
        <v>0</v>
      </c>
      <c r="I749" s="84" t="b">
        <v>0</v>
      </c>
      <c r="J749" s="84" t="b">
        <v>0</v>
      </c>
      <c r="K749" s="84" t="b">
        <v>0</v>
      </c>
      <c r="L749" s="84" t="b">
        <v>0</v>
      </c>
    </row>
    <row r="750" spans="1:12" ht="15">
      <c r="A750" s="84" t="s">
        <v>2036</v>
      </c>
      <c r="B750" s="84" t="s">
        <v>1758</v>
      </c>
      <c r="C750" s="84">
        <v>2</v>
      </c>
      <c r="D750" s="118">
        <v>0.002284622968432037</v>
      </c>
      <c r="E750" s="118">
        <v>0.7386955301267808</v>
      </c>
      <c r="F750" s="84" t="s">
        <v>1661</v>
      </c>
      <c r="G750" s="84" t="b">
        <v>0</v>
      </c>
      <c r="H750" s="84" t="b">
        <v>0</v>
      </c>
      <c r="I750" s="84" t="b">
        <v>0</v>
      </c>
      <c r="J750" s="84" t="b">
        <v>0</v>
      </c>
      <c r="K750" s="84" t="b">
        <v>0</v>
      </c>
      <c r="L750" s="84" t="b">
        <v>0</v>
      </c>
    </row>
    <row r="751" spans="1:12" ht="15">
      <c r="A751" s="84" t="s">
        <v>2067</v>
      </c>
      <c r="B751" s="84" t="s">
        <v>2033</v>
      </c>
      <c r="C751" s="84">
        <v>2</v>
      </c>
      <c r="D751" s="118">
        <v>0.002284622968432037</v>
      </c>
      <c r="E751" s="118">
        <v>1.7081780061228427</v>
      </c>
      <c r="F751" s="84" t="s">
        <v>1661</v>
      </c>
      <c r="G751" s="84" t="b">
        <v>0</v>
      </c>
      <c r="H751" s="84" t="b">
        <v>0</v>
      </c>
      <c r="I751" s="84" t="b">
        <v>0</v>
      </c>
      <c r="J751" s="84" t="b">
        <v>1</v>
      </c>
      <c r="K751" s="84" t="b">
        <v>0</v>
      </c>
      <c r="L751" s="84" t="b">
        <v>0</v>
      </c>
    </row>
    <row r="752" spans="1:12" ht="15">
      <c r="A752" s="84" t="s">
        <v>2033</v>
      </c>
      <c r="B752" s="84" t="s">
        <v>2069</v>
      </c>
      <c r="C752" s="84">
        <v>2</v>
      </c>
      <c r="D752" s="118">
        <v>0.002284622968432037</v>
      </c>
      <c r="E752" s="118">
        <v>1.7751247957534557</v>
      </c>
      <c r="F752" s="84" t="s">
        <v>1661</v>
      </c>
      <c r="G752" s="84" t="b">
        <v>1</v>
      </c>
      <c r="H752" s="84" t="b">
        <v>0</v>
      </c>
      <c r="I752" s="84" t="b">
        <v>0</v>
      </c>
      <c r="J752" s="84" t="b">
        <v>0</v>
      </c>
      <c r="K752" s="84" t="b">
        <v>0</v>
      </c>
      <c r="L752" s="84" t="b">
        <v>0</v>
      </c>
    </row>
    <row r="753" spans="1:12" ht="15">
      <c r="A753" s="84" t="s">
        <v>2069</v>
      </c>
      <c r="B753" s="84" t="s">
        <v>2489</v>
      </c>
      <c r="C753" s="84">
        <v>2</v>
      </c>
      <c r="D753" s="118">
        <v>0.002284622968432037</v>
      </c>
      <c r="E753" s="118">
        <v>2.377184787081418</v>
      </c>
      <c r="F753" s="84" t="s">
        <v>1661</v>
      </c>
      <c r="G753" s="84" t="b">
        <v>0</v>
      </c>
      <c r="H753" s="84" t="b">
        <v>0</v>
      </c>
      <c r="I753" s="84" t="b">
        <v>0</v>
      </c>
      <c r="J753" s="84" t="b">
        <v>0</v>
      </c>
      <c r="K753" s="84" t="b">
        <v>0</v>
      </c>
      <c r="L753" s="84" t="b">
        <v>0</v>
      </c>
    </row>
    <row r="754" spans="1:12" ht="15">
      <c r="A754" s="84" t="s">
        <v>2489</v>
      </c>
      <c r="B754" s="84" t="s">
        <v>1758</v>
      </c>
      <c r="C754" s="84">
        <v>2</v>
      </c>
      <c r="D754" s="118">
        <v>0.002284622968432037</v>
      </c>
      <c r="E754" s="118">
        <v>1.2158167848464432</v>
      </c>
      <c r="F754" s="84" t="s">
        <v>1661</v>
      </c>
      <c r="G754" s="84" t="b">
        <v>0</v>
      </c>
      <c r="H754" s="84" t="b">
        <v>0</v>
      </c>
      <c r="I754" s="84" t="b">
        <v>0</v>
      </c>
      <c r="J754" s="84" t="b">
        <v>0</v>
      </c>
      <c r="K754" s="84" t="b">
        <v>0</v>
      </c>
      <c r="L754" s="84" t="b">
        <v>0</v>
      </c>
    </row>
    <row r="755" spans="1:12" ht="15">
      <c r="A755" s="84" t="s">
        <v>2173</v>
      </c>
      <c r="B755" s="84" t="s">
        <v>2039</v>
      </c>
      <c r="C755" s="84">
        <v>2</v>
      </c>
      <c r="D755" s="118">
        <v>0.002284622968432037</v>
      </c>
      <c r="E755" s="118">
        <v>2.377184787081418</v>
      </c>
      <c r="F755" s="84" t="s">
        <v>1661</v>
      </c>
      <c r="G755" s="84" t="b">
        <v>0</v>
      </c>
      <c r="H755" s="84" t="b">
        <v>0</v>
      </c>
      <c r="I755" s="84" t="b">
        <v>0</v>
      </c>
      <c r="J755" s="84" t="b">
        <v>0</v>
      </c>
      <c r="K755" s="84" t="b">
        <v>0</v>
      </c>
      <c r="L755" s="84" t="b">
        <v>0</v>
      </c>
    </row>
    <row r="756" spans="1:12" ht="15">
      <c r="A756" s="84" t="s">
        <v>2039</v>
      </c>
      <c r="B756" s="84" t="s">
        <v>2244</v>
      </c>
      <c r="C756" s="84">
        <v>2</v>
      </c>
      <c r="D756" s="118">
        <v>0.002284622968432037</v>
      </c>
      <c r="E756" s="118">
        <v>2.201093528025737</v>
      </c>
      <c r="F756" s="84" t="s">
        <v>1661</v>
      </c>
      <c r="G756" s="84" t="b">
        <v>0</v>
      </c>
      <c r="H756" s="84" t="b">
        <v>0</v>
      </c>
      <c r="I756" s="84" t="b">
        <v>0</v>
      </c>
      <c r="J756" s="84" t="b">
        <v>0</v>
      </c>
      <c r="K756" s="84" t="b">
        <v>0</v>
      </c>
      <c r="L756" s="84" t="b">
        <v>0</v>
      </c>
    </row>
    <row r="757" spans="1:12" ht="15">
      <c r="A757" s="84" t="s">
        <v>2244</v>
      </c>
      <c r="B757" s="84" t="s">
        <v>2109</v>
      </c>
      <c r="C757" s="84">
        <v>2</v>
      </c>
      <c r="D757" s="118">
        <v>0.002284622968432037</v>
      </c>
      <c r="E757" s="118">
        <v>2.502123523689718</v>
      </c>
      <c r="F757" s="84" t="s">
        <v>1661</v>
      </c>
      <c r="G757" s="84" t="b">
        <v>0</v>
      </c>
      <c r="H757" s="84" t="b">
        <v>0</v>
      </c>
      <c r="I757" s="84" t="b">
        <v>0</v>
      </c>
      <c r="J757" s="84" t="b">
        <v>0</v>
      </c>
      <c r="K757" s="84" t="b">
        <v>0</v>
      </c>
      <c r="L757" s="84" t="b">
        <v>0</v>
      </c>
    </row>
    <row r="758" spans="1:12" ht="15">
      <c r="A758" s="84" t="s">
        <v>2109</v>
      </c>
      <c r="B758" s="84" t="s">
        <v>2037</v>
      </c>
      <c r="C758" s="84">
        <v>2</v>
      </c>
      <c r="D758" s="118">
        <v>0.002284622968432037</v>
      </c>
      <c r="E758" s="118">
        <v>1.8543060418010806</v>
      </c>
      <c r="F758" s="84" t="s">
        <v>1661</v>
      </c>
      <c r="G758" s="84" t="b">
        <v>0</v>
      </c>
      <c r="H758" s="84" t="b">
        <v>0</v>
      </c>
      <c r="I758" s="84" t="b">
        <v>0</v>
      </c>
      <c r="J758" s="84" t="b">
        <v>0</v>
      </c>
      <c r="K758" s="84" t="b">
        <v>0</v>
      </c>
      <c r="L758" s="84" t="b">
        <v>0</v>
      </c>
    </row>
    <row r="759" spans="1:12" ht="15">
      <c r="A759" s="84" t="s">
        <v>2037</v>
      </c>
      <c r="B759" s="84" t="s">
        <v>2488</v>
      </c>
      <c r="C759" s="84">
        <v>2</v>
      </c>
      <c r="D759" s="118">
        <v>0.002284622968432037</v>
      </c>
      <c r="E759" s="118">
        <v>2.252246050473118</v>
      </c>
      <c r="F759" s="84" t="s">
        <v>1661</v>
      </c>
      <c r="G759" s="84" t="b">
        <v>0</v>
      </c>
      <c r="H759" s="84" t="b">
        <v>0</v>
      </c>
      <c r="I759" s="84" t="b">
        <v>0</v>
      </c>
      <c r="J759" s="84" t="b">
        <v>0</v>
      </c>
      <c r="K759" s="84" t="b">
        <v>0</v>
      </c>
      <c r="L759" s="84" t="b">
        <v>0</v>
      </c>
    </row>
    <row r="760" spans="1:12" ht="15">
      <c r="A760" s="84" t="s">
        <v>2488</v>
      </c>
      <c r="B760" s="84" t="s">
        <v>1758</v>
      </c>
      <c r="C760" s="84">
        <v>2</v>
      </c>
      <c r="D760" s="118">
        <v>0.002284622968432037</v>
      </c>
      <c r="E760" s="118">
        <v>1.2158167848464432</v>
      </c>
      <c r="F760" s="84" t="s">
        <v>1661</v>
      </c>
      <c r="G760" s="84" t="b">
        <v>0</v>
      </c>
      <c r="H760" s="84" t="b">
        <v>0</v>
      </c>
      <c r="I760" s="84" t="b">
        <v>0</v>
      </c>
      <c r="J760" s="84" t="b">
        <v>0</v>
      </c>
      <c r="K760" s="84" t="b">
        <v>0</v>
      </c>
      <c r="L760" s="84" t="b">
        <v>0</v>
      </c>
    </row>
    <row r="761" spans="1:12" ht="15">
      <c r="A761" s="84" t="s">
        <v>2111</v>
      </c>
      <c r="B761" s="84" t="s">
        <v>2076</v>
      </c>
      <c r="C761" s="84">
        <v>2</v>
      </c>
      <c r="D761" s="118">
        <v>0.002284622968432037</v>
      </c>
      <c r="E761" s="118">
        <v>2.377184787081418</v>
      </c>
      <c r="F761" s="84" t="s">
        <v>1661</v>
      </c>
      <c r="G761" s="84" t="b">
        <v>1</v>
      </c>
      <c r="H761" s="84" t="b">
        <v>0</v>
      </c>
      <c r="I761" s="84" t="b">
        <v>0</v>
      </c>
      <c r="J761" s="84" t="b">
        <v>0</v>
      </c>
      <c r="K761" s="84" t="b">
        <v>0</v>
      </c>
      <c r="L761" s="84" t="b">
        <v>0</v>
      </c>
    </row>
    <row r="762" spans="1:12" ht="15">
      <c r="A762" s="84" t="s">
        <v>2076</v>
      </c>
      <c r="B762" s="84" t="s">
        <v>1758</v>
      </c>
      <c r="C762" s="84">
        <v>2</v>
      </c>
      <c r="D762" s="118">
        <v>0.002284622968432037</v>
      </c>
      <c r="E762" s="118">
        <v>0.8178767761744057</v>
      </c>
      <c r="F762" s="84" t="s">
        <v>1661</v>
      </c>
      <c r="G762" s="84" t="b">
        <v>0</v>
      </c>
      <c r="H762" s="84" t="b">
        <v>0</v>
      </c>
      <c r="I762" s="84" t="b">
        <v>0</v>
      </c>
      <c r="J762" s="84" t="b">
        <v>0</v>
      </c>
      <c r="K762" s="84" t="b">
        <v>0</v>
      </c>
      <c r="L762" s="84" t="b">
        <v>0</v>
      </c>
    </row>
    <row r="763" spans="1:12" ht="15">
      <c r="A763" s="84" t="s">
        <v>2083</v>
      </c>
      <c r="B763" s="84" t="s">
        <v>2487</v>
      </c>
      <c r="C763" s="84">
        <v>2</v>
      </c>
      <c r="D763" s="118">
        <v>0.002284622968432037</v>
      </c>
      <c r="E763" s="118">
        <v>2.377184787081418</v>
      </c>
      <c r="F763" s="84" t="s">
        <v>1661</v>
      </c>
      <c r="G763" s="84" t="b">
        <v>0</v>
      </c>
      <c r="H763" s="84" t="b">
        <v>0</v>
      </c>
      <c r="I763" s="84" t="b">
        <v>0</v>
      </c>
      <c r="J763" s="84" t="b">
        <v>0</v>
      </c>
      <c r="K763" s="84" t="b">
        <v>0</v>
      </c>
      <c r="L763" s="84" t="b">
        <v>0</v>
      </c>
    </row>
    <row r="764" spans="1:12" ht="15">
      <c r="A764" s="84" t="s">
        <v>2487</v>
      </c>
      <c r="B764" s="84" t="s">
        <v>2049</v>
      </c>
      <c r="C764" s="84">
        <v>2</v>
      </c>
      <c r="D764" s="118">
        <v>0.002284622968432037</v>
      </c>
      <c r="E764" s="118">
        <v>2.5532760461370994</v>
      </c>
      <c r="F764" s="84" t="s">
        <v>1661</v>
      </c>
      <c r="G764" s="84" t="b">
        <v>0</v>
      </c>
      <c r="H764" s="84" t="b">
        <v>0</v>
      </c>
      <c r="I764" s="84" t="b">
        <v>0</v>
      </c>
      <c r="J764" s="84" t="b">
        <v>0</v>
      </c>
      <c r="K764" s="84" t="b">
        <v>0</v>
      </c>
      <c r="L764" s="84" t="b">
        <v>0</v>
      </c>
    </row>
    <row r="765" spans="1:12" ht="15">
      <c r="A765" s="84" t="s">
        <v>2049</v>
      </c>
      <c r="B765" s="84" t="s">
        <v>2238</v>
      </c>
      <c r="C765" s="84">
        <v>2</v>
      </c>
      <c r="D765" s="118">
        <v>0.002284622968432037</v>
      </c>
      <c r="E765" s="118">
        <v>2.201093528025737</v>
      </c>
      <c r="F765" s="84" t="s">
        <v>1661</v>
      </c>
      <c r="G765" s="84" t="b">
        <v>0</v>
      </c>
      <c r="H765" s="84" t="b">
        <v>0</v>
      </c>
      <c r="I765" s="84" t="b">
        <v>0</v>
      </c>
      <c r="J765" s="84" t="b">
        <v>0</v>
      </c>
      <c r="K765" s="84" t="b">
        <v>0</v>
      </c>
      <c r="L765" s="84" t="b">
        <v>0</v>
      </c>
    </row>
    <row r="766" spans="1:12" ht="15">
      <c r="A766" s="84" t="s">
        <v>2238</v>
      </c>
      <c r="B766" s="84" t="s">
        <v>1758</v>
      </c>
      <c r="C766" s="84">
        <v>2</v>
      </c>
      <c r="D766" s="118">
        <v>0.002284622968432037</v>
      </c>
      <c r="E766" s="118">
        <v>1.039725525790762</v>
      </c>
      <c r="F766" s="84" t="s">
        <v>1661</v>
      </c>
      <c r="G766" s="84" t="b">
        <v>0</v>
      </c>
      <c r="H766" s="84" t="b">
        <v>0</v>
      </c>
      <c r="I766" s="84" t="b">
        <v>0</v>
      </c>
      <c r="J766" s="84" t="b">
        <v>0</v>
      </c>
      <c r="K766" s="84" t="b">
        <v>0</v>
      </c>
      <c r="L766" s="84" t="b">
        <v>0</v>
      </c>
    </row>
    <row r="767" spans="1:12" ht="15">
      <c r="A767" s="84" t="s">
        <v>2484</v>
      </c>
      <c r="B767" s="84" t="s">
        <v>2114</v>
      </c>
      <c r="C767" s="84">
        <v>2</v>
      </c>
      <c r="D767" s="118">
        <v>0.002284622968432037</v>
      </c>
      <c r="E767" s="118">
        <v>2.456366033129043</v>
      </c>
      <c r="F767" s="84" t="s">
        <v>1661</v>
      </c>
      <c r="G767" s="84" t="b">
        <v>0</v>
      </c>
      <c r="H767" s="84" t="b">
        <v>0</v>
      </c>
      <c r="I767" s="84" t="b">
        <v>0</v>
      </c>
      <c r="J767" s="84" t="b">
        <v>0</v>
      </c>
      <c r="K767" s="84" t="b">
        <v>0</v>
      </c>
      <c r="L767" s="84" t="b">
        <v>0</v>
      </c>
    </row>
    <row r="768" spans="1:12" ht="15">
      <c r="A768" s="84" t="s">
        <v>2114</v>
      </c>
      <c r="B768" s="84" t="s">
        <v>2485</v>
      </c>
      <c r="C768" s="84">
        <v>2</v>
      </c>
      <c r="D768" s="118">
        <v>0.002284622968432037</v>
      </c>
      <c r="E768" s="118">
        <v>2.456366033129043</v>
      </c>
      <c r="F768" s="84" t="s">
        <v>1661</v>
      </c>
      <c r="G768" s="84" t="b">
        <v>0</v>
      </c>
      <c r="H768" s="84" t="b">
        <v>0</v>
      </c>
      <c r="I768" s="84" t="b">
        <v>0</v>
      </c>
      <c r="J768" s="84" t="b">
        <v>0</v>
      </c>
      <c r="K768" s="84" t="b">
        <v>0</v>
      </c>
      <c r="L768" s="84" t="b">
        <v>0</v>
      </c>
    </row>
    <row r="769" spans="1:12" ht="15">
      <c r="A769" s="84" t="s">
        <v>2485</v>
      </c>
      <c r="B769" s="84" t="s">
        <v>2486</v>
      </c>
      <c r="C769" s="84">
        <v>2</v>
      </c>
      <c r="D769" s="118">
        <v>0.002284622968432037</v>
      </c>
      <c r="E769" s="118">
        <v>2.8543060418010806</v>
      </c>
      <c r="F769" s="84" t="s">
        <v>1661</v>
      </c>
      <c r="G769" s="84" t="b">
        <v>0</v>
      </c>
      <c r="H769" s="84" t="b">
        <v>0</v>
      </c>
      <c r="I769" s="84" t="b">
        <v>0</v>
      </c>
      <c r="J769" s="84" t="b">
        <v>0</v>
      </c>
      <c r="K769" s="84" t="b">
        <v>0</v>
      </c>
      <c r="L769" s="84" t="b">
        <v>0</v>
      </c>
    </row>
    <row r="770" spans="1:12" ht="15">
      <c r="A770" s="84" t="s">
        <v>2486</v>
      </c>
      <c r="B770" s="84" t="s">
        <v>2072</v>
      </c>
      <c r="C770" s="84">
        <v>2</v>
      </c>
      <c r="D770" s="118">
        <v>0.002284622968432037</v>
      </c>
      <c r="E770" s="118">
        <v>2.6782147827453993</v>
      </c>
      <c r="F770" s="84" t="s">
        <v>1661</v>
      </c>
      <c r="G770" s="84" t="b">
        <v>0</v>
      </c>
      <c r="H770" s="84" t="b">
        <v>0</v>
      </c>
      <c r="I770" s="84" t="b">
        <v>0</v>
      </c>
      <c r="J770" s="84" t="b">
        <v>0</v>
      </c>
      <c r="K770" s="84" t="b">
        <v>0</v>
      </c>
      <c r="L770" s="84" t="b">
        <v>0</v>
      </c>
    </row>
    <row r="771" spans="1:12" ht="15">
      <c r="A771" s="84" t="s">
        <v>1758</v>
      </c>
      <c r="B771" s="84" t="s">
        <v>2108</v>
      </c>
      <c r="C771" s="84">
        <v>2</v>
      </c>
      <c r="D771" s="118">
        <v>0.002284622968432037</v>
      </c>
      <c r="E771" s="118">
        <v>1.2522460504731183</v>
      </c>
      <c r="F771" s="84" t="s">
        <v>1661</v>
      </c>
      <c r="G771" s="84" t="b">
        <v>0</v>
      </c>
      <c r="H771" s="84" t="b">
        <v>0</v>
      </c>
      <c r="I771" s="84" t="b">
        <v>0</v>
      </c>
      <c r="J771" s="84" t="b">
        <v>0</v>
      </c>
      <c r="K771" s="84" t="b">
        <v>0</v>
      </c>
      <c r="L771" s="84" t="b">
        <v>0</v>
      </c>
    </row>
    <row r="772" spans="1:12" ht="15">
      <c r="A772" s="84" t="s">
        <v>2039</v>
      </c>
      <c r="B772" s="84" t="s">
        <v>2102</v>
      </c>
      <c r="C772" s="84">
        <v>2</v>
      </c>
      <c r="D772" s="118">
        <v>0.002284622968432037</v>
      </c>
      <c r="E772" s="118">
        <v>2.201093528025737</v>
      </c>
      <c r="F772" s="84" t="s">
        <v>1661</v>
      </c>
      <c r="G772" s="84" t="b">
        <v>0</v>
      </c>
      <c r="H772" s="84" t="b">
        <v>0</v>
      </c>
      <c r="I772" s="84" t="b">
        <v>0</v>
      </c>
      <c r="J772" s="84" t="b">
        <v>0</v>
      </c>
      <c r="K772" s="84" t="b">
        <v>0</v>
      </c>
      <c r="L772" s="84" t="b">
        <v>0</v>
      </c>
    </row>
    <row r="773" spans="1:12" ht="15">
      <c r="A773" s="84" t="s">
        <v>2102</v>
      </c>
      <c r="B773" s="84" t="s">
        <v>1759</v>
      </c>
      <c r="C773" s="84">
        <v>2</v>
      </c>
      <c r="D773" s="118">
        <v>0.002284622968432037</v>
      </c>
      <c r="E773" s="118">
        <v>1.4878830845751079</v>
      </c>
      <c r="F773" s="84" t="s">
        <v>1661</v>
      </c>
      <c r="G773" s="84" t="b">
        <v>0</v>
      </c>
      <c r="H773" s="84" t="b">
        <v>0</v>
      </c>
      <c r="I773" s="84" t="b">
        <v>0</v>
      </c>
      <c r="J773" s="84" t="b">
        <v>0</v>
      </c>
      <c r="K773" s="84" t="b">
        <v>0</v>
      </c>
      <c r="L773" s="84" t="b">
        <v>0</v>
      </c>
    </row>
    <row r="774" spans="1:12" ht="15">
      <c r="A774" s="84" t="s">
        <v>1759</v>
      </c>
      <c r="B774" s="84" t="s">
        <v>2482</v>
      </c>
      <c r="C774" s="84">
        <v>2</v>
      </c>
      <c r="D774" s="118">
        <v>0.002284622968432037</v>
      </c>
      <c r="E774" s="118">
        <v>1.7239722733060745</v>
      </c>
      <c r="F774" s="84" t="s">
        <v>1661</v>
      </c>
      <c r="G774" s="84" t="b">
        <v>0</v>
      </c>
      <c r="H774" s="84" t="b">
        <v>0</v>
      </c>
      <c r="I774" s="84" t="b">
        <v>0</v>
      </c>
      <c r="J774" s="84" t="b">
        <v>0</v>
      </c>
      <c r="K774" s="84" t="b">
        <v>0</v>
      </c>
      <c r="L774" s="84" t="b">
        <v>0</v>
      </c>
    </row>
    <row r="775" spans="1:12" ht="15">
      <c r="A775" s="84" t="s">
        <v>2482</v>
      </c>
      <c r="B775" s="84" t="s">
        <v>2246</v>
      </c>
      <c r="C775" s="84">
        <v>2</v>
      </c>
      <c r="D775" s="118">
        <v>0.002284622968432037</v>
      </c>
      <c r="E775" s="118">
        <v>2.6782147827453993</v>
      </c>
      <c r="F775" s="84" t="s">
        <v>1661</v>
      </c>
      <c r="G775" s="84" t="b">
        <v>0</v>
      </c>
      <c r="H775" s="84" t="b">
        <v>0</v>
      </c>
      <c r="I775" s="84" t="b">
        <v>0</v>
      </c>
      <c r="J775" s="84" t="b">
        <v>0</v>
      </c>
      <c r="K775" s="84" t="b">
        <v>0</v>
      </c>
      <c r="L775" s="84" t="b">
        <v>0</v>
      </c>
    </row>
    <row r="776" spans="1:12" ht="15">
      <c r="A776" s="84" t="s">
        <v>2246</v>
      </c>
      <c r="B776" s="84" t="s">
        <v>2483</v>
      </c>
      <c r="C776" s="84">
        <v>2</v>
      </c>
      <c r="D776" s="118">
        <v>0.002284622968432037</v>
      </c>
      <c r="E776" s="118">
        <v>2.6782147827453993</v>
      </c>
      <c r="F776" s="84" t="s">
        <v>1661</v>
      </c>
      <c r="G776" s="84" t="b">
        <v>0</v>
      </c>
      <c r="H776" s="84" t="b">
        <v>0</v>
      </c>
      <c r="I776" s="84" t="b">
        <v>0</v>
      </c>
      <c r="J776" s="84" t="b">
        <v>0</v>
      </c>
      <c r="K776" s="84" t="b">
        <v>0</v>
      </c>
      <c r="L776" s="84" t="b">
        <v>0</v>
      </c>
    </row>
    <row r="777" spans="1:12" ht="15">
      <c r="A777" s="84" t="s">
        <v>2483</v>
      </c>
      <c r="B777" s="84" t="s">
        <v>2262</v>
      </c>
      <c r="C777" s="84">
        <v>2</v>
      </c>
      <c r="D777" s="118">
        <v>0.002284622968432037</v>
      </c>
      <c r="E777" s="118">
        <v>2.8543060418010806</v>
      </c>
      <c r="F777" s="84" t="s">
        <v>1661</v>
      </c>
      <c r="G777" s="84" t="b">
        <v>0</v>
      </c>
      <c r="H777" s="84" t="b">
        <v>0</v>
      </c>
      <c r="I777" s="84" t="b">
        <v>0</v>
      </c>
      <c r="J777" s="84" t="b">
        <v>0</v>
      </c>
      <c r="K777" s="84" t="b">
        <v>0</v>
      </c>
      <c r="L777" s="84" t="b">
        <v>0</v>
      </c>
    </row>
    <row r="778" spans="1:12" ht="15">
      <c r="A778" s="84" t="s">
        <v>2262</v>
      </c>
      <c r="B778" s="84" t="s">
        <v>2151</v>
      </c>
      <c r="C778" s="84">
        <v>2</v>
      </c>
      <c r="D778" s="118">
        <v>0.002284622968432037</v>
      </c>
      <c r="E778" s="118">
        <v>2.6782147827453993</v>
      </c>
      <c r="F778" s="84" t="s">
        <v>1661</v>
      </c>
      <c r="G778" s="84" t="b">
        <v>0</v>
      </c>
      <c r="H778" s="84" t="b">
        <v>0</v>
      </c>
      <c r="I778" s="84" t="b">
        <v>0</v>
      </c>
      <c r="J778" s="84" t="b">
        <v>0</v>
      </c>
      <c r="K778" s="84" t="b">
        <v>0</v>
      </c>
      <c r="L778" s="84" t="b">
        <v>0</v>
      </c>
    </row>
    <row r="779" spans="1:12" ht="15">
      <c r="A779" s="84" t="s">
        <v>2151</v>
      </c>
      <c r="B779" s="84" t="s">
        <v>2200</v>
      </c>
      <c r="C779" s="84">
        <v>2</v>
      </c>
      <c r="D779" s="118">
        <v>0.002284622968432037</v>
      </c>
      <c r="E779" s="118">
        <v>2.377184787081418</v>
      </c>
      <c r="F779" s="84" t="s">
        <v>1661</v>
      </c>
      <c r="G779" s="84" t="b">
        <v>0</v>
      </c>
      <c r="H779" s="84" t="b">
        <v>0</v>
      </c>
      <c r="I779" s="84" t="b">
        <v>0</v>
      </c>
      <c r="J779" s="84" t="b">
        <v>0</v>
      </c>
      <c r="K779" s="84" t="b">
        <v>0</v>
      </c>
      <c r="L779" s="84" t="b">
        <v>0</v>
      </c>
    </row>
    <row r="780" spans="1:12" ht="15">
      <c r="A780" s="84" t="s">
        <v>2200</v>
      </c>
      <c r="B780" s="84" t="s">
        <v>1758</v>
      </c>
      <c r="C780" s="84">
        <v>2</v>
      </c>
      <c r="D780" s="118">
        <v>0.002284622968432037</v>
      </c>
      <c r="E780" s="118">
        <v>0.914786789182462</v>
      </c>
      <c r="F780" s="84" t="s">
        <v>1661</v>
      </c>
      <c r="G780" s="84" t="b">
        <v>0</v>
      </c>
      <c r="H780" s="84" t="b">
        <v>0</v>
      </c>
      <c r="I780" s="84" t="b">
        <v>0</v>
      </c>
      <c r="J780" s="84" t="b">
        <v>0</v>
      </c>
      <c r="K780" s="84" t="b">
        <v>0</v>
      </c>
      <c r="L780" s="84" t="b">
        <v>0</v>
      </c>
    </row>
    <row r="781" spans="1:12" ht="15">
      <c r="A781" s="84" t="s">
        <v>2161</v>
      </c>
      <c r="B781" s="84" t="s">
        <v>1761</v>
      </c>
      <c r="C781" s="84">
        <v>2</v>
      </c>
      <c r="D781" s="118">
        <v>0.002284622968432037</v>
      </c>
      <c r="E781" s="118">
        <v>1.456366033129043</v>
      </c>
      <c r="F781" s="84" t="s">
        <v>1661</v>
      </c>
      <c r="G781" s="84" t="b">
        <v>0</v>
      </c>
      <c r="H781" s="84" t="b">
        <v>0</v>
      </c>
      <c r="I781" s="84" t="b">
        <v>0</v>
      </c>
      <c r="J781" s="84" t="b">
        <v>0</v>
      </c>
      <c r="K781" s="84" t="b">
        <v>0</v>
      </c>
      <c r="L781" s="84" t="b">
        <v>0</v>
      </c>
    </row>
    <row r="782" spans="1:12" ht="15">
      <c r="A782" s="84" t="s">
        <v>2032</v>
      </c>
      <c r="B782" s="84" t="s">
        <v>2323</v>
      </c>
      <c r="C782" s="84">
        <v>2</v>
      </c>
      <c r="D782" s="118">
        <v>0.002284622968432037</v>
      </c>
      <c r="E782" s="118">
        <v>2.201093528025737</v>
      </c>
      <c r="F782" s="84" t="s">
        <v>1661</v>
      </c>
      <c r="G782" s="84" t="b">
        <v>0</v>
      </c>
      <c r="H782" s="84" t="b">
        <v>0</v>
      </c>
      <c r="I782" s="84" t="b">
        <v>0</v>
      </c>
      <c r="J782" s="84" t="b">
        <v>0</v>
      </c>
      <c r="K782" s="84" t="b">
        <v>0</v>
      </c>
      <c r="L782" s="84" t="b">
        <v>0</v>
      </c>
    </row>
    <row r="783" spans="1:12" ht="15">
      <c r="A783" s="84" t="s">
        <v>2323</v>
      </c>
      <c r="B783" s="84" t="s">
        <v>1761</v>
      </c>
      <c r="C783" s="84">
        <v>2</v>
      </c>
      <c r="D783" s="118">
        <v>0.002284622968432037</v>
      </c>
      <c r="E783" s="118">
        <v>1.7573960287930241</v>
      </c>
      <c r="F783" s="84" t="s">
        <v>1661</v>
      </c>
      <c r="G783" s="84" t="b">
        <v>0</v>
      </c>
      <c r="H783" s="84" t="b">
        <v>0</v>
      </c>
      <c r="I783" s="84" t="b">
        <v>0</v>
      </c>
      <c r="J783" s="84" t="b">
        <v>0</v>
      </c>
      <c r="K783" s="84" t="b">
        <v>0</v>
      </c>
      <c r="L783" s="84" t="b">
        <v>0</v>
      </c>
    </row>
    <row r="784" spans="1:12" ht="15">
      <c r="A784" s="84" t="s">
        <v>2068</v>
      </c>
      <c r="B784" s="84" t="s">
        <v>2221</v>
      </c>
      <c r="C784" s="84">
        <v>2</v>
      </c>
      <c r="D784" s="118">
        <v>0.002284622968432037</v>
      </c>
      <c r="E784" s="118">
        <v>2.310237997450805</v>
      </c>
      <c r="F784" s="84" t="s">
        <v>1661</v>
      </c>
      <c r="G784" s="84" t="b">
        <v>0</v>
      </c>
      <c r="H784" s="84" t="b">
        <v>0</v>
      </c>
      <c r="I784" s="84" t="b">
        <v>0</v>
      </c>
      <c r="J784" s="84" t="b">
        <v>0</v>
      </c>
      <c r="K784" s="84" t="b">
        <v>0</v>
      </c>
      <c r="L784" s="84" t="b">
        <v>0</v>
      </c>
    </row>
    <row r="785" spans="1:12" ht="15">
      <c r="A785" s="84" t="s">
        <v>2221</v>
      </c>
      <c r="B785" s="84" t="s">
        <v>2320</v>
      </c>
      <c r="C785" s="84">
        <v>2</v>
      </c>
      <c r="D785" s="118">
        <v>0.002284622968432037</v>
      </c>
      <c r="E785" s="118">
        <v>2.8543060418010806</v>
      </c>
      <c r="F785" s="84" t="s">
        <v>1661</v>
      </c>
      <c r="G785" s="84" t="b">
        <v>0</v>
      </c>
      <c r="H785" s="84" t="b">
        <v>0</v>
      </c>
      <c r="I785" s="84" t="b">
        <v>0</v>
      </c>
      <c r="J785" s="84" t="b">
        <v>0</v>
      </c>
      <c r="K785" s="84" t="b">
        <v>0</v>
      </c>
      <c r="L785" s="84" t="b">
        <v>0</v>
      </c>
    </row>
    <row r="786" spans="1:12" ht="15">
      <c r="A786" s="84" t="s">
        <v>2320</v>
      </c>
      <c r="B786" s="84" t="s">
        <v>1761</v>
      </c>
      <c r="C786" s="84">
        <v>2</v>
      </c>
      <c r="D786" s="118">
        <v>0.002284622968432037</v>
      </c>
      <c r="E786" s="118">
        <v>1.7573960287930241</v>
      </c>
      <c r="F786" s="84" t="s">
        <v>1661</v>
      </c>
      <c r="G786" s="84" t="b">
        <v>0</v>
      </c>
      <c r="H786" s="84" t="b">
        <v>0</v>
      </c>
      <c r="I786" s="84" t="b">
        <v>0</v>
      </c>
      <c r="J786" s="84" t="b">
        <v>0</v>
      </c>
      <c r="K786" s="84" t="b">
        <v>0</v>
      </c>
      <c r="L786" s="84" t="b">
        <v>0</v>
      </c>
    </row>
    <row r="787" spans="1:12" ht="15">
      <c r="A787" s="84" t="s">
        <v>1761</v>
      </c>
      <c r="B787" s="84" t="s">
        <v>2321</v>
      </c>
      <c r="C787" s="84">
        <v>2</v>
      </c>
      <c r="D787" s="118">
        <v>0.002284622968432037</v>
      </c>
      <c r="E787" s="118">
        <v>1.7573960287930241</v>
      </c>
      <c r="F787" s="84" t="s">
        <v>1661</v>
      </c>
      <c r="G787" s="84" t="b">
        <v>0</v>
      </c>
      <c r="H787" s="84" t="b">
        <v>0</v>
      </c>
      <c r="I787" s="84" t="b">
        <v>0</v>
      </c>
      <c r="J787" s="84" t="b">
        <v>0</v>
      </c>
      <c r="K787" s="84" t="b">
        <v>0</v>
      </c>
      <c r="L787" s="84" t="b">
        <v>0</v>
      </c>
    </row>
    <row r="788" spans="1:12" ht="15">
      <c r="A788" s="84" t="s">
        <v>2321</v>
      </c>
      <c r="B788" s="84" t="s">
        <v>2157</v>
      </c>
      <c r="C788" s="84">
        <v>2</v>
      </c>
      <c r="D788" s="118">
        <v>0.002284622968432037</v>
      </c>
      <c r="E788" s="118">
        <v>2.8543060418010806</v>
      </c>
      <c r="F788" s="84" t="s">
        <v>1661</v>
      </c>
      <c r="G788" s="84" t="b">
        <v>0</v>
      </c>
      <c r="H788" s="84" t="b">
        <v>0</v>
      </c>
      <c r="I788" s="84" t="b">
        <v>0</v>
      </c>
      <c r="J788" s="84" t="b">
        <v>0</v>
      </c>
      <c r="K788" s="84" t="b">
        <v>0</v>
      </c>
      <c r="L788" s="84" t="b">
        <v>0</v>
      </c>
    </row>
    <row r="789" spans="1:12" ht="15">
      <c r="A789" s="84" t="s">
        <v>2157</v>
      </c>
      <c r="B789" s="84" t="s">
        <v>1758</v>
      </c>
      <c r="C789" s="84">
        <v>2</v>
      </c>
      <c r="D789" s="118">
        <v>0.002284622968432037</v>
      </c>
      <c r="E789" s="118">
        <v>1.2158167848464432</v>
      </c>
      <c r="F789" s="84" t="s">
        <v>1661</v>
      </c>
      <c r="G789" s="84" t="b">
        <v>0</v>
      </c>
      <c r="H789" s="84" t="b">
        <v>0</v>
      </c>
      <c r="I789" s="84" t="b">
        <v>0</v>
      </c>
      <c r="J789" s="84" t="b">
        <v>0</v>
      </c>
      <c r="K789" s="84" t="b">
        <v>0</v>
      </c>
      <c r="L789" s="84" t="b">
        <v>0</v>
      </c>
    </row>
    <row r="790" spans="1:12" ht="15">
      <c r="A790" s="84" t="s">
        <v>2058</v>
      </c>
      <c r="B790" s="84" t="s">
        <v>2314</v>
      </c>
      <c r="C790" s="84">
        <v>2</v>
      </c>
      <c r="D790" s="118">
        <v>0.002284622968432037</v>
      </c>
      <c r="E790" s="118">
        <v>2.310237997450805</v>
      </c>
      <c r="F790" s="84" t="s">
        <v>1661</v>
      </c>
      <c r="G790" s="84" t="b">
        <v>0</v>
      </c>
      <c r="H790" s="84" t="b">
        <v>0</v>
      </c>
      <c r="I790" s="84" t="b">
        <v>0</v>
      </c>
      <c r="J790" s="84" t="b">
        <v>0</v>
      </c>
      <c r="K790" s="84" t="b">
        <v>0</v>
      </c>
      <c r="L790" s="84" t="b">
        <v>0</v>
      </c>
    </row>
    <row r="791" spans="1:12" ht="15">
      <c r="A791" s="84" t="s">
        <v>2314</v>
      </c>
      <c r="B791" s="84" t="s">
        <v>2315</v>
      </c>
      <c r="C791" s="84">
        <v>2</v>
      </c>
      <c r="D791" s="118">
        <v>0.002284622968432037</v>
      </c>
      <c r="E791" s="118">
        <v>2.8543060418010806</v>
      </c>
      <c r="F791" s="84" t="s">
        <v>1661</v>
      </c>
      <c r="G791" s="84" t="b">
        <v>0</v>
      </c>
      <c r="H791" s="84" t="b">
        <v>0</v>
      </c>
      <c r="I791" s="84" t="b">
        <v>0</v>
      </c>
      <c r="J791" s="84" t="b">
        <v>0</v>
      </c>
      <c r="K791" s="84" t="b">
        <v>0</v>
      </c>
      <c r="L791" s="84" t="b">
        <v>0</v>
      </c>
    </row>
    <row r="792" spans="1:12" ht="15">
      <c r="A792" s="84" t="s">
        <v>2315</v>
      </c>
      <c r="B792" s="84" t="s">
        <v>2316</v>
      </c>
      <c r="C792" s="84">
        <v>2</v>
      </c>
      <c r="D792" s="118">
        <v>0.002284622968432037</v>
      </c>
      <c r="E792" s="118">
        <v>2.8543060418010806</v>
      </c>
      <c r="F792" s="84" t="s">
        <v>1661</v>
      </c>
      <c r="G792" s="84" t="b">
        <v>0</v>
      </c>
      <c r="H792" s="84" t="b">
        <v>0</v>
      </c>
      <c r="I792" s="84" t="b">
        <v>0</v>
      </c>
      <c r="J792" s="84" t="b">
        <v>0</v>
      </c>
      <c r="K792" s="84" t="b">
        <v>0</v>
      </c>
      <c r="L792" s="84" t="b">
        <v>0</v>
      </c>
    </row>
    <row r="793" spans="1:12" ht="15">
      <c r="A793" s="84" t="s">
        <v>2316</v>
      </c>
      <c r="B793" s="84" t="s">
        <v>1761</v>
      </c>
      <c r="C793" s="84">
        <v>2</v>
      </c>
      <c r="D793" s="118">
        <v>0.002284622968432037</v>
      </c>
      <c r="E793" s="118">
        <v>1.7573960287930241</v>
      </c>
      <c r="F793" s="84" t="s">
        <v>1661</v>
      </c>
      <c r="G793" s="84" t="b">
        <v>0</v>
      </c>
      <c r="H793" s="84" t="b">
        <v>0</v>
      </c>
      <c r="I793" s="84" t="b">
        <v>0</v>
      </c>
      <c r="J793" s="84" t="b">
        <v>0</v>
      </c>
      <c r="K793" s="84" t="b">
        <v>0</v>
      </c>
      <c r="L793" s="84" t="b">
        <v>0</v>
      </c>
    </row>
    <row r="794" spans="1:12" ht="15">
      <c r="A794" s="84" t="s">
        <v>1761</v>
      </c>
      <c r="B794" s="84" t="s">
        <v>2217</v>
      </c>
      <c r="C794" s="84">
        <v>2</v>
      </c>
      <c r="D794" s="118">
        <v>0.002284622968432037</v>
      </c>
      <c r="E794" s="118">
        <v>1.5813047697373428</v>
      </c>
      <c r="F794" s="84" t="s">
        <v>1661</v>
      </c>
      <c r="G794" s="84" t="b">
        <v>0</v>
      </c>
      <c r="H794" s="84" t="b">
        <v>0</v>
      </c>
      <c r="I794" s="84" t="b">
        <v>0</v>
      </c>
      <c r="J794" s="84" t="b">
        <v>0</v>
      </c>
      <c r="K794" s="84" t="b">
        <v>0</v>
      </c>
      <c r="L794" s="84" t="b">
        <v>0</v>
      </c>
    </row>
    <row r="795" spans="1:12" ht="15">
      <c r="A795" s="84" t="s">
        <v>2217</v>
      </c>
      <c r="B795" s="84" t="s">
        <v>1758</v>
      </c>
      <c r="C795" s="84">
        <v>2</v>
      </c>
      <c r="D795" s="118">
        <v>0.002284622968432037</v>
      </c>
      <c r="E795" s="118">
        <v>1.039725525790762</v>
      </c>
      <c r="F795" s="84" t="s">
        <v>1661</v>
      </c>
      <c r="G795" s="84" t="b">
        <v>0</v>
      </c>
      <c r="H795" s="84" t="b">
        <v>0</v>
      </c>
      <c r="I795" s="84" t="b">
        <v>0</v>
      </c>
      <c r="J795" s="84" t="b">
        <v>0</v>
      </c>
      <c r="K795" s="84" t="b">
        <v>0</v>
      </c>
      <c r="L795" s="84" t="b">
        <v>0</v>
      </c>
    </row>
    <row r="796" spans="1:12" ht="15">
      <c r="A796" s="84" t="s">
        <v>2067</v>
      </c>
      <c r="B796" s="84" t="s">
        <v>2309</v>
      </c>
      <c r="C796" s="84">
        <v>2</v>
      </c>
      <c r="D796" s="118">
        <v>0.002284622968432037</v>
      </c>
      <c r="E796" s="118">
        <v>2.310237997450805</v>
      </c>
      <c r="F796" s="84" t="s">
        <v>1661</v>
      </c>
      <c r="G796" s="84" t="b">
        <v>0</v>
      </c>
      <c r="H796" s="84" t="b">
        <v>0</v>
      </c>
      <c r="I796" s="84" t="b">
        <v>0</v>
      </c>
      <c r="J796" s="84" t="b">
        <v>0</v>
      </c>
      <c r="K796" s="84" t="b">
        <v>0</v>
      </c>
      <c r="L796" s="84" t="b">
        <v>0</v>
      </c>
    </row>
    <row r="797" spans="1:12" ht="15">
      <c r="A797" s="84" t="s">
        <v>2309</v>
      </c>
      <c r="B797" s="84" t="s">
        <v>1761</v>
      </c>
      <c r="C797" s="84">
        <v>2</v>
      </c>
      <c r="D797" s="118">
        <v>0.002284622968432037</v>
      </c>
      <c r="E797" s="118">
        <v>1.7573960287930241</v>
      </c>
      <c r="F797" s="84" t="s">
        <v>1661</v>
      </c>
      <c r="G797" s="84" t="b">
        <v>0</v>
      </c>
      <c r="H797" s="84" t="b">
        <v>0</v>
      </c>
      <c r="I797" s="84" t="b">
        <v>0</v>
      </c>
      <c r="J797" s="84" t="b">
        <v>0</v>
      </c>
      <c r="K797" s="84" t="b">
        <v>0</v>
      </c>
      <c r="L797" s="84" t="b">
        <v>0</v>
      </c>
    </row>
    <row r="798" spans="1:12" ht="15">
      <c r="A798" s="84" t="s">
        <v>1759</v>
      </c>
      <c r="B798" s="84" t="s">
        <v>2310</v>
      </c>
      <c r="C798" s="84">
        <v>2</v>
      </c>
      <c r="D798" s="118">
        <v>0.002284622968432037</v>
      </c>
      <c r="E798" s="118">
        <v>1.7239722733060745</v>
      </c>
      <c r="F798" s="84" t="s">
        <v>1661</v>
      </c>
      <c r="G798" s="84" t="b">
        <v>0</v>
      </c>
      <c r="H798" s="84" t="b">
        <v>0</v>
      </c>
      <c r="I798" s="84" t="b">
        <v>0</v>
      </c>
      <c r="J798" s="84" t="b">
        <v>0</v>
      </c>
      <c r="K798" s="84" t="b">
        <v>0</v>
      </c>
      <c r="L798" s="84" t="b">
        <v>0</v>
      </c>
    </row>
    <row r="799" spans="1:12" ht="15">
      <c r="A799" s="84" t="s">
        <v>2310</v>
      </c>
      <c r="B799" s="84" t="s">
        <v>1721</v>
      </c>
      <c r="C799" s="84">
        <v>2</v>
      </c>
      <c r="D799" s="118">
        <v>0.002284622968432037</v>
      </c>
      <c r="E799" s="118">
        <v>1.8331167427311426</v>
      </c>
      <c r="F799" s="84" t="s">
        <v>1661</v>
      </c>
      <c r="G799" s="84" t="b">
        <v>0</v>
      </c>
      <c r="H799" s="84" t="b">
        <v>0</v>
      </c>
      <c r="I799" s="84" t="b">
        <v>0</v>
      </c>
      <c r="J799" s="84" t="b">
        <v>1</v>
      </c>
      <c r="K799" s="84" t="b">
        <v>0</v>
      </c>
      <c r="L799" s="84" t="b">
        <v>0</v>
      </c>
    </row>
    <row r="800" spans="1:12" ht="15">
      <c r="A800" s="84" t="s">
        <v>1721</v>
      </c>
      <c r="B800" s="84" t="s">
        <v>2155</v>
      </c>
      <c r="C800" s="84">
        <v>2</v>
      </c>
      <c r="D800" s="118">
        <v>0.002284622968432037</v>
      </c>
      <c r="E800" s="118">
        <v>1.5320867470671613</v>
      </c>
      <c r="F800" s="84" t="s">
        <v>1661</v>
      </c>
      <c r="G800" s="84" t="b">
        <v>1</v>
      </c>
      <c r="H800" s="84" t="b">
        <v>0</v>
      </c>
      <c r="I800" s="84" t="b">
        <v>0</v>
      </c>
      <c r="J800" s="84" t="b">
        <v>0</v>
      </c>
      <c r="K800" s="84" t="b">
        <v>0</v>
      </c>
      <c r="L800" s="84" t="b">
        <v>0</v>
      </c>
    </row>
    <row r="801" spans="1:12" ht="15">
      <c r="A801" s="84" t="s">
        <v>2155</v>
      </c>
      <c r="B801" s="84" t="s">
        <v>2311</v>
      </c>
      <c r="C801" s="84">
        <v>2</v>
      </c>
      <c r="D801" s="118">
        <v>0.002284622968432037</v>
      </c>
      <c r="E801" s="118">
        <v>2.5532760461370994</v>
      </c>
      <c r="F801" s="84" t="s">
        <v>1661</v>
      </c>
      <c r="G801" s="84" t="b">
        <v>0</v>
      </c>
      <c r="H801" s="84" t="b">
        <v>0</v>
      </c>
      <c r="I801" s="84" t="b">
        <v>0</v>
      </c>
      <c r="J801" s="84" t="b">
        <v>0</v>
      </c>
      <c r="K801" s="84" t="b">
        <v>0</v>
      </c>
      <c r="L801" s="84" t="b">
        <v>0</v>
      </c>
    </row>
    <row r="802" spans="1:12" ht="15">
      <c r="A802" s="84" t="s">
        <v>2311</v>
      </c>
      <c r="B802" s="84" t="s">
        <v>1758</v>
      </c>
      <c r="C802" s="84">
        <v>2</v>
      </c>
      <c r="D802" s="118">
        <v>0.002284622968432037</v>
      </c>
      <c r="E802" s="118">
        <v>1.2158167848464432</v>
      </c>
      <c r="F802" s="84" t="s">
        <v>1661</v>
      </c>
      <c r="G802" s="84" t="b">
        <v>0</v>
      </c>
      <c r="H802" s="84" t="b">
        <v>0</v>
      </c>
      <c r="I802" s="84" t="b">
        <v>0</v>
      </c>
      <c r="J802" s="84" t="b">
        <v>0</v>
      </c>
      <c r="K802" s="84" t="b">
        <v>0</v>
      </c>
      <c r="L802" s="84" t="b">
        <v>0</v>
      </c>
    </row>
    <row r="803" spans="1:12" ht="15">
      <c r="A803" s="84" t="s">
        <v>2109</v>
      </c>
      <c r="B803" s="84" t="s">
        <v>2299</v>
      </c>
      <c r="C803" s="84">
        <v>2</v>
      </c>
      <c r="D803" s="118">
        <v>0.002284622968432037</v>
      </c>
      <c r="E803" s="118">
        <v>2.456366033129043</v>
      </c>
      <c r="F803" s="84" t="s">
        <v>1661</v>
      </c>
      <c r="G803" s="84" t="b">
        <v>0</v>
      </c>
      <c r="H803" s="84" t="b">
        <v>0</v>
      </c>
      <c r="I803" s="84" t="b">
        <v>0</v>
      </c>
      <c r="J803" s="84" t="b">
        <v>0</v>
      </c>
      <c r="K803" s="84" t="b">
        <v>0</v>
      </c>
      <c r="L803" s="84" t="b">
        <v>0</v>
      </c>
    </row>
    <row r="804" spans="1:12" ht="15">
      <c r="A804" s="84" t="s">
        <v>2299</v>
      </c>
      <c r="B804" s="84" t="s">
        <v>2300</v>
      </c>
      <c r="C804" s="84">
        <v>2</v>
      </c>
      <c r="D804" s="118">
        <v>0.002284622968432037</v>
      </c>
      <c r="E804" s="118">
        <v>2.8543060418010806</v>
      </c>
      <c r="F804" s="84" t="s">
        <v>1661</v>
      </c>
      <c r="G804" s="84" t="b">
        <v>0</v>
      </c>
      <c r="H804" s="84" t="b">
        <v>0</v>
      </c>
      <c r="I804" s="84" t="b">
        <v>0</v>
      </c>
      <c r="J804" s="84" t="b">
        <v>1</v>
      </c>
      <c r="K804" s="84" t="b">
        <v>0</v>
      </c>
      <c r="L804" s="84" t="b">
        <v>0</v>
      </c>
    </row>
    <row r="805" spans="1:12" ht="15">
      <c r="A805" s="84" t="s">
        <v>2300</v>
      </c>
      <c r="B805" s="84" t="s">
        <v>2301</v>
      </c>
      <c r="C805" s="84">
        <v>2</v>
      </c>
      <c r="D805" s="118">
        <v>0.002284622968432037</v>
      </c>
      <c r="E805" s="118">
        <v>2.8543060418010806</v>
      </c>
      <c r="F805" s="84" t="s">
        <v>1661</v>
      </c>
      <c r="G805" s="84" t="b">
        <v>1</v>
      </c>
      <c r="H805" s="84" t="b">
        <v>0</v>
      </c>
      <c r="I805" s="84" t="b">
        <v>0</v>
      </c>
      <c r="J805" s="84" t="b">
        <v>0</v>
      </c>
      <c r="K805" s="84" t="b">
        <v>0</v>
      </c>
      <c r="L805" s="84" t="b">
        <v>0</v>
      </c>
    </row>
    <row r="806" spans="1:12" ht="15">
      <c r="A806" s="84" t="s">
        <v>2301</v>
      </c>
      <c r="B806" s="84" t="s">
        <v>1759</v>
      </c>
      <c r="C806" s="84">
        <v>2</v>
      </c>
      <c r="D806" s="118">
        <v>0.002284622968432037</v>
      </c>
      <c r="E806" s="118">
        <v>1.6639743436307892</v>
      </c>
      <c r="F806" s="84" t="s">
        <v>1661</v>
      </c>
      <c r="G806" s="84" t="b">
        <v>0</v>
      </c>
      <c r="H806" s="84" t="b">
        <v>0</v>
      </c>
      <c r="I806" s="84" t="b">
        <v>0</v>
      </c>
      <c r="J806" s="84" t="b">
        <v>0</v>
      </c>
      <c r="K806" s="84" t="b">
        <v>0</v>
      </c>
      <c r="L806" s="84" t="b">
        <v>0</v>
      </c>
    </row>
    <row r="807" spans="1:12" ht="15">
      <c r="A807" s="84" t="s">
        <v>1759</v>
      </c>
      <c r="B807" s="84" t="s">
        <v>2214</v>
      </c>
      <c r="C807" s="84">
        <v>2</v>
      </c>
      <c r="D807" s="118">
        <v>0.002284622968432037</v>
      </c>
      <c r="E807" s="118">
        <v>1.7239722733060745</v>
      </c>
      <c r="F807" s="84" t="s">
        <v>1661</v>
      </c>
      <c r="G807" s="84" t="b">
        <v>0</v>
      </c>
      <c r="H807" s="84" t="b">
        <v>0</v>
      </c>
      <c r="I807" s="84" t="b">
        <v>0</v>
      </c>
      <c r="J807" s="84" t="b">
        <v>0</v>
      </c>
      <c r="K807" s="84" t="b">
        <v>0</v>
      </c>
      <c r="L807" s="84" t="b">
        <v>0</v>
      </c>
    </row>
    <row r="808" spans="1:12" ht="15">
      <c r="A808" s="84" t="s">
        <v>2214</v>
      </c>
      <c r="B808" s="84" t="s">
        <v>2302</v>
      </c>
      <c r="C808" s="84">
        <v>2</v>
      </c>
      <c r="D808" s="118">
        <v>0.002284622968432037</v>
      </c>
      <c r="E808" s="118">
        <v>2.8543060418010806</v>
      </c>
      <c r="F808" s="84" t="s">
        <v>1661</v>
      </c>
      <c r="G808" s="84" t="b">
        <v>0</v>
      </c>
      <c r="H808" s="84" t="b">
        <v>0</v>
      </c>
      <c r="I808" s="84" t="b">
        <v>0</v>
      </c>
      <c r="J808" s="84" t="b">
        <v>0</v>
      </c>
      <c r="K808" s="84" t="b">
        <v>0</v>
      </c>
      <c r="L808" s="84" t="b">
        <v>0</v>
      </c>
    </row>
    <row r="809" spans="1:12" ht="15">
      <c r="A809" s="84" t="s">
        <v>2302</v>
      </c>
      <c r="B809" s="84" t="s">
        <v>1761</v>
      </c>
      <c r="C809" s="84">
        <v>2</v>
      </c>
      <c r="D809" s="118">
        <v>0.002284622968432037</v>
      </c>
      <c r="E809" s="118">
        <v>1.7573960287930241</v>
      </c>
      <c r="F809" s="84" t="s">
        <v>1661</v>
      </c>
      <c r="G809" s="84" t="b">
        <v>0</v>
      </c>
      <c r="H809" s="84" t="b">
        <v>0</v>
      </c>
      <c r="I809" s="84" t="b">
        <v>0</v>
      </c>
      <c r="J809" s="84" t="b">
        <v>0</v>
      </c>
      <c r="K809" s="84" t="b">
        <v>0</v>
      </c>
      <c r="L809" s="84" t="b">
        <v>0</v>
      </c>
    </row>
    <row r="810" spans="1:12" ht="15">
      <c r="A810" s="84" t="s">
        <v>1761</v>
      </c>
      <c r="B810" s="84" t="s">
        <v>1763</v>
      </c>
      <c r="C810" s="84">
        <v>2</v>
      </c>
      <c r="D810" s="118">
        <v>0.002284622968432037</v>
      </c>
      <c r="E810" s="118">
        <v>1.1041835150176804</v>
      </c>
      <c r="F810" s="84" t="s">
        <v>1661</v>
      </c>
      <c r="G810" s="84" t="b">
        <v>0</v>
      </c>
      <c r="H810" s="84" t="b">
        <v>0</v>
      </c>
      <c r="I810" s="84" t="b">
        <v>0</v>
      </c>
      <c r="J810" s="84" t="b">
        <v>0</v>
      </c>
      <c r="K810" s="84" t="b">
        <v>0</v>
      </c>
      <c r="L810" s="84" t="b">
        <v>0</v>
      </c>
    </row>
    <row r="811" spans="1:12" ht="15">
      <c r="A811" s="84" t="s">
        <v>2076</v>
      </c>
      <c r="B811" s="84" t="s">
        <v>1766</v>
      </c>
      <c r="C811" s="84">
        <v>2</v>
      </c>
      <c r="D811" s="118">
        <v>0.002284622968432037</v>
      </c>
      <c r="E811" s="118">
        <v>2.456366033129043</v>
      </c>
      <c r="F811" s="84" t="s">
        <v>1661</v>
      </c>
      <c r="G811" s="84" t="b">
        <v>0</v>
      </c>
      <c r="H811" s="84" t="b">
        <v>0</v>
      </c>
      <c r="I811" s="84" t="b">
        <v>0</v>
      </c>
      <c r="J811" s="84" t="b">
        <v>0</v>
      </c>
      <c r="K811" s="84" t="b">
        <v>0</v>
      </c>
      <c r="L811" s="84" t="b">
        <v>0</v>
      </c>
    </row>
    <row r="812" spans="1:12" ht="15">
      <c r="A812" s="84" t="s">
        <v>1766</v>
      </c>
      <c r="B812" s="84" t="s">
        <v>2212</v>
      </c>
      <c r="C812" s="84">
        <v>2</v>
      </c>
      <c r="D812" s="118">
        <v>0.002284622968432037</v>
      </c>
      <c r="E812" s="118">
        <v>2.8543060418010806</v>
      </c>
      <c r="F812" s="84" t="s">
        <v>1661</v>
      </c>
      <c r="G812" s="84" t="b">
        <v>0</v>
      </c>
      <c r="H812" s="84" t="b">
        <v>0</v>
      </c>
      <c r="I812" s="84" t="b">
        <v>0</v>
      </c>
      <c r="J812" s="84" t="b">
        <v>0</v>
      </c>
      <c r="K812" s="84" t="b">
        <v>0</v>
      </c>
      <c r="L812" s="84" t="b">
        <v>0</v>
      </c>
    </row>
    <row r="813" spans="1:12" ht="15">
      <c r="A813" s="84" t="s">
        <v>2212</v>
      </c>
      <c r="B813" s="84" t="s">
        <v>2065</v>
      </c>
      <c r="C813" s="84">
        <v>2</v>
      </c>
      <c r="D813" s="118">
        <v>0.002284622968432037</v>
      </c>
      <c r="E813" s="118">
        <v>2.8543060418010806</v>
      </c>
      <c r="F813" s="84" t="s">
        <v>1661</v>
      </c>
      <c r="G813" s="84" t="b">
        <v>0</v>
      </c>
      <c r="H813" s="84" t="b">
        <v>0</v>
      </c>
      <c r="I813" s="84" t="b">
        <v>0</v>
      </c>
      <c r="J813" s="84" t="b">
        <v>1</v>
      </c>
      <c r="K813" s="84" t="b">
        <v>0</v>
      </c>
      <c r="L813" s="84" t="b">
        <v>0</v>
      </c>
    </row>
    <row r="814" spans="1:12" ht="15">
      <c r="A814" s="84" t="s">
        <v>2065</v>
      </c>
      <c r="B814" s="84" t="s">
        <v>2053</v>
      </c>
      <c r="C814" s="84">
        <v>2</v>
      </c>
      <c r="D814" s="118">
        <v>0.002284622968432037</v>
      </c>
      <c r="E814" s="118">
        <v>2.377184787081418</v>
      </c>
      <c r="F814" s="84" t="s">
        <v>1661</v>
      </c>
      <c r="G814" s="84" t="b">
        <v>1</v>
      </c>
      <c r="H814" s="84" t="b">
        <v>0</v>
      </c>
      <c r="I814" s="84" t="b">
        <v>0</v>
      </c>
      <c r="J814" s="84" t="b">
        <v>1</v>
      </c>
      <c r="K814" s="84" t="b">
        <v>0</v>
      </c>
      <c r="L814" s="84" t="b">
        <v>0</v>
      </c>
    </row>
    <row r="815" spans="1:12" ht="15">
      <c r="A815" s="84" t="s">
        <v>2053</v>
      </c>
      <c r="B815" s="84" t="s">
        <v>1761</v>
      </c>
      <c r="C815" s="84">
        <v>2</v>
      </c>
      <c r="D815" s="118">
        <v>0.002284622968432037</v>
      </c>
      <c r="E815" s="118">
        <v>1.3594560201209867</v>
      </c>
      <c r="F815" s="84" t="s">
        <v>1661</v>
      </c>
      <c r="G815" s="84" t="b">
        <v>1</v>
      </c>
      <c r="H815" s="84" t="b">
        <v>0</v>
      </c>
      <c r="I815" s="84" t="b">
        <v>0</v>
      </c>
      <c r="J815" s="84" t="b">
        <v>0</v>
      </c>
      <c r="K815" s="84" t="b">
        <v>0</v>
      </c>
      <c r="L815" s="84" t="b">
        <v>0</v>
      </c>
    </row>
    <row r="816" spans="1:12" ht="15">
      <c r="A816" s="84" t="s">
        <v>1761</v>
      </c>
      <c r="B816" s="84" t="s">
        <v>2152</v>
      </c>
      <c r="C816" s="84">
        <v>2</v>
      </c>
      <c r="D816" s="118">
        <v>0.002284622968432037</v>
      </c>
      <c r="E816" s="118">
        <v>1.5813047697373428</v>
      </c>
      <c r="F816" s="84" t="s">
        <v>1661</v>
      </c>
      <c r="G816" s="84" t="b">
        <v>0</v>
      </c>
      <c r="H816" s="84" t="b">
        <v>0</v>
      </c>
      <c r="I816" s="84" t="b">
        <v>0</v>
      </c>
      <c r="J816" s="84" t="b">
        <v>0</v>
      </c>
      <c r="K816" s="84" t="b">
        <v>0</v>
      </c>
      <c r="L816" s="84" t="b">
        <v>0</v>
      </c>
    </row>
    <row r="817" spans="1:12" ht="15">
      <c r="A817" s="84" t="s">
        <v>2207</v>
      </c>
      <c r="B817" s="84" t="s">
        <v>2075</v>
      </c>
      <c r="C817" s="84">
        <v>2</v>
      </c>
      <c r="D817" s="118">
        <v>0.002284622968432037</v>
      </c>
      <c r="E817" s="118">
        <v>2.201093528025737</v>
      </c>
      <c r="F817" s="84" t="s">
        <v>1661</v>
      </c>
      <c r="G817" s="84" t="b">
        <v>0</v>
      </c>
      <c r="H817" s="84" t="b">
        <v>0</v>
      </c>
      <c r="I817" s="84" t="b">
        <v>0</v>
      </c>
      <c r="J817" s="84" t="b">
        <v>0</v>
      </c>
      <c r="K817" s="84" t="b">
        <v>0</v>
      </c>
      <c r="L817" s="84" t="b">
        <v>0</v>
      </c>
    </row>
    <row r="818" spans="1:12" ht="15">
      <c r="A818" s="84" t="s">
        <v>2055</v>
      </c>
      <c r="B818" s="84" t="s">
        <v>2293</v>
      </c>
      <c r="C818" s="84">
        <v>2</v>
      </c>
      <c r="D818" s="118">
        <v>0.002284622968432037</v>
      </c>
      <c r="E818" s="118">
        <v>2.310237997450805</v>
      </c>
      <c r="F818" s="84" t="s">
        <v>1661</v>
      </c>
      <c r="G818" s="84" t="b">
        <v>1</v>
      </c>
      <c r="H818" s="84" t="b">
        <v>0</v>
      </c>
      <c r="I818" s="84" t="b">
        <v>0</v>
      </c>
      <c r="J818" s="84" t="b">
        <v>0</v>
      </c>
      <c r="K818" s="84" t="b">
        <v>0</v>
      </c>
      <c r="L818" s="84" t="b">
        <v>0</v>
      </c>
    </row>
    <row r="819" spans="1:12" ht="15">
      <c r="A819" s="84" t="s">
        <v>2293</v>
      </c>
      <c r="B819" s="84" t="s">
        <v>1761</v>
      </c>
      <c r="C819" s="84">
        <v>2</v>
      </c>
      <c r="D819" s="118">
        <v>0.002284622968432037</v>
      </c>
      <c r="E819" s="118">
        <v>1.7573960287930241</v>
      </c>
      <c r="F819" s="84" t="s">
        <v>1661</v>
      </c>
      <c r="G819" s="84" t="b">
        <v>0</v>
      </c>
      <c r="H819" s="84" t="b">
        <v>0</v>
      </c>
      <c r="I819" s="84" t="b">
        <v>0</v>
      </c>
      <c r="J819" s="84" t="b">
        <v>0</v>
      </c>
      <c r="K819" s="84" t="b">
        <v>0</v>
      </c>
      <c r="L819" s="84" t="b">
        <v>0</v>
      </c>
    </row>
    <row r="820" spans="1:12" ht="15">
      <c r="A820" s="84" t="s">
        <v>1761</v>
      </c>
      <c r="B820" s="84" t="s">
        <v>1758</v>
      </c>
      <c r="C820" s="84">
        <v>2</v>
      </c>
      <c r="D820" s="118">
        <v>0.002284622968432037</v>
      </c>
      <c r="E820" s="118">
        <v>0.11890677183838681</v>
      </c>
      <c r="F820" s="84" t="s">
        <v>1661</v>
      </c>
      <c r="G820" s="84" t="b">
        <v>0</v>
      </c>
      <c r="H820" s="84" t="b">
        <v>0</v>
      </c>
      <c r="I820" s="84" t="b">
        <v>0</v>
      </c>
      <c r="J820" s="84" t="b">
        <v>0</v>
      </c>
      <c r="K820" s="84" t="b">
        <v>0</v>
      </c>
      <c r="L820" s="84" t="b">
        <v>0</v>
      </c>
    </row>
    <row r="821" spans="1:12" ht="15">
      <c r="A821" s="84" t="s">
        <v>2034</v>
      </c>
      <c r="B821" s="84" t="s">
        <v>1763</v>
      </c>
      <c r="C821" s="84">
        <v>2</v>
      </c>
      <c r="D821" s="118">
        <v>0.002284622968432037</v>
      </c>
      <c r="E821" s="118">
        <v>1.9000635323617556</v>
      </c>
      <c r="F821" s="84" t="s">
        <v>1661</v>
      </c>
      <c r="G821" s="84" t="b">
        <v>0</v>
      </c>
      <c r="H821" s="84" t="b">
        <v>0</v>
      </c>
      <c r="I821" s="84" t="b">
        <v>0</v>
      </c>
      <c r="J821" s="84" t="b">
        <v>0</v>
      </c>
      <c r="K821" s="84" t="b">
        <v>0</v>
      </c>
      <c r="L821" s="84" t="b">
        <v>0</v>
      </c>
    </row>
    <row r="822" spans="1:12" ht="15">
      <c r="A822" s="84" t="s">
        <v>233</v>
      </c>
      <c r="B822" s="84" t="s">
        <v>2035</v>
      </c>
      <c r="C822" s="84">
        <v>2</v>
      </c>
      <c r="D822" s="118">
        <v>0.002284622968432037</v>
      </c>
      <c r="E822" s="118">
        <v>1.8543060418010806</v>
      </c>
      <c r="F822" s="84" t="s">
        <v>1661</v>
      </c>
      <c r="G822" s="84" t="b">
        <v>0</v>
      </c>
      <c r="H822" s="84" t="b">
        <v>0</v>
      </c>
      <c r="I822" s="84" t="b">
        <v>0</v>
      </c>
      <c r="J822" s="84" t="b">
        <v>0</v>
      </c>
      <c r="K822" s="84" t="b">
        <v>0</v>
      </c>
      <c r="L822" s="84" t="b">
        <v>0</v>
      </c>
    </row>
    <row r="823" spans="1:12" ht="15">
      <c r="A823" s="84" t="s">
        <v>2035</v>
      </c>
      <c r="B823" s="84" t="s">
        <v>2342</v>
      </c>
      <c r="C823" s="84">
        <v>2</v>
      </c>
      <c r="D823" s="118">
        <v>0.002284622968432037</v>
      </c>
      <c r="E823" s="118">
        <v>2.377184787081418</v>
      </c>
      <c r="F823" s="84" t="s">
        <v>1661</v>
      </c>
      <c r="G823" s="84" t="b">
        <v>0</v>
      </c>
      <c r="H823" s="84" t="b">
        <v>0</v>
      </c>
      <c r="I823" s="84" t="b">
        <v>0</v>
      </c>
      <c r="J823" s="84" t="b">
        <v>0</v>
      </c>
      <c r="K823" s="84" t="b">
        <v>0</v>
      </c>
      <c r="L823" s="84" t="b">
        <v>0</v>
      </c>
    </row>
    <row r="824" spans="1:12" ht="15">
      <c r="A824" s="84" t="s">
        <v>2342</v>
      </c>
      <c r="B824" s="84" t="s">
        <v>2343</v>
      </c>
      <c r="C824" s="84">
        <v>2</v>
      </c>
      <c r="D824" s="118">
        <v>0.002284622968432037</v>
      </c>
      <c r="E824" s="118">
        <v>2.8543060418010806</v>
      </c>
      <c r="F824" s="84" t="s">
        <v>1661</v>
      </c>
      <c r="G824" s="84" t="b">
        <v>0</v>
      </c>
      <c r="H824" s="84" t="b">
        <v>0</v>
      </c>
      <c r="I824" s="84" t="b">
        <v>0</v>
      </c>
      <c r="J824" s="84" t="b">
        <v>1</v>
      </c>
      <c r="K824" s="84" t="b">
        <v>0</v>
      </c>
      <c r="L824" s="84" t="b">
        <v>0</v>
      </c>
    </row>
    <row r="825" spans="1:12" ht="15">
      <c r="A825" s="84" t="s">
        <v>2343</v>
      </c>
      <c r="B825" s="84" t="s">
        <v>2344</v>
      </c>
      <c r="C825" s="84">
        <v>2</v>
      </c>
      <c r="D825" s="118">
        <v>0.002284622968432037</v>
      </c>
      <c r="E825" s="118">
        <v>2.8543060418010806</v>
      </c>
      <c r="F825" s="84" t="s">
        <v>1661</v>
      </c>
      <c r="G825" s="84" t="b">
        <v>1</v>
      </c>
      <c r="H825" s="84" t="b">
        <v>0</v>
      </c>
      <c r="I825" s="84" t="b">
        <v>0</v>
      </c>
      <c r="J825" s="84" t="b">
        <v>0</v>
      </c>
      <c r="K825" s="84" t="b">
        <v>0</v>
      </c>
      <c r="L825" s="84" t="b">
        <v>0</v>
      </c>
    </row>
    <row r="826" spans="1:12" ht="15">
      <c r="A826" s="84" t="s">
        <v>2344</v>
      </c>
      <c r="B826" s="84" t="s">
        <v>2345</v>
      </c>
      <c r="C826" s="84">
        <v>2</v>
      </c>
      <c r="D826" s="118">
        <v>0.002284622968432037</v>
      </c>
      <c r="E826" s="118">
        <v>2.8543060418010806</v>
      </c>
      <c r="F826" s="84" t="s">
        <v>1661</v>
      </c>
      <c r="G826" s="84" t="b">
        <v>0</v>
      </c>
      <c r="H826" s="84" t="b">
        <v>0</v>
      </c>
      <c r="I826" s="84" t="b">
        <v>0</v>
      </c>
      <c r="J826" s="84" t="b">
        <v>0</v>
      </c>
      <c r="K826" s="84" t="b">
        <v>0</v>
      </c>
      <c r="L826" s="84" t="b">
        <v>0</v>
      </c>
    </row>
    <row r="827" spans="1:12" ht="15">
      <c r="A827" s="84" t="s">
        <v>2345</v>
      </c>
      <c r="B827" s="84" t="s">
        <v>2226</v>
      </c>
      <c r="C827" s="84">
        <v>2</v>
      </c>
      <c r="D827" s="118">
        <v>0.002284622968432037</v>
      </c>
      <c r="E827" s="118">
        <v>2.6782147827453993</v>
      </c>
      <c r="F827" s="84" t="s">
        <v>1661</v>
      </c>
      <c r="G827" s="84" t="b">
        <v>0</v>
      </c>
      <c r="H827" s="84" t="b">
        <v>0</v>
      </c>
      <c r="I827" s="84" t="b">
        <v>0</v>
      </c>
      <c r="J827" s="84" t="b">
        <v>0</v>
      </c>
      <c r="K827" s="84" t="b">
        <v>0</v>
      </c>
      <c r="L827" s="84" t="b">
        <v>0</v>
      </c>
    </row>
    <row r="828" spans="1:12" ht="15">
      <c r="A828" s="84" t="s">
        <v>2227</v>
      </c>
      <c r="B828" s="84" t="s">
        <v>2155</v>
      </c>
      <c r="C828" s="84">
        <v>2</v>
      </c>
      <c r="D828" s="118">
        <v>0.002284622968432037</v>
      </c>
      <c r="E828" s="118">
        <v>2.377184787081418</v>
      </c>
      <c r="F828" s="84" t="s">
        <v>1661</v>
      </c>
      <c r="G828" s="84" t="b">
        <v>0</v>
      </c>
      <c r="H828" s="84" t="b">
        <v>0</v>
      </c>
      <c r="I828" s="84" t="b">
        <v>0</v>
      </c>
      <c r="J828" s="84" t="b">
        <v>0</v>
      </c>
      <c r="K828" s="84" t="b">
        <v>0</v>
      </c>
      <c r="L828" s="84" t="b">
        <v>0</v>
      </c>
    </row>
    <row r="829" spans="1:12" ht="15">
      <c r="A829" s="84" t="s">
        <v>2155</v>
      </c>
      <c r="B829" s="84" t="s">
        <v>2346</v>
      </c>
      <c r="C829" s="84">
        <v>2</v>
      </c>
      <c r="D829" s="118">
        <v>0.002284622968432037</v>
      </c>
      <c r="E829" s="118">
        <v>2.5532760461370994</v>
      </c>
      <c r="F829" s="84" t="s">
        <v>1661</v>
      </c>
      <c r="G829" s="84" t="b">
        <v>0</v>
      </c>
      <c r="H829" s="84" t="b">
        <v>0</v>
      </c>
      <c r="I829" s="84" t="b">
        <v>0</v>
      </c>
      <c r="J829" s="84" t="b">
        <v>0</v>
      </c>
      <c r="K829" s="84" t="b">
        <v>0</v>
      </c>
      <c r="L829" s="84" t="b">
        <v>0</v>
      </c>
    </row>
    <row r="830" spans="1:12" ht="15">
      <c r="A830" s="84" t="s">
        <v>2346</v>
      </c>
      <c r="B830" s="84" t="s">
        <v>1721</v>
      </c>
      <c r="C830" s="84">
        <v>2</v>
      </c>
      <c r="D830" s="118">
        <v>0.002284622968432037</v>
      </c>
      <c r="E830" s="118">
        <v>1.8331167427311426</v>
      </c>
      <c r="F830" s="84" t="s">
        <v>1661</v>
      </c>
      <c r="G830" s="84" t="b">
        <v>0</v>
      </c>
      <c r="H830" s="84" t="b">
        <v>0</v>
      </c>
      <c r="I830" s="84" t="b">
        <v>0</v>
      </c>
      <c r="J830" s="84" t="b">
        <v>1</v>
      </c>
      <c r="K830" s="84" t="b">
        <v>0</v>
      </c>
      <c r="L830" s="84" t="b">
        <v>0</v>
      </c>
    </row>
    <row r="831" spans="1:12" ht="15">
      <c r="A831" s="84" t="s">
        <v>1721</v>
      </c>
      <c r="B831" s="84" t="s">
        <v>1777</v>
      </c>
      <c r="C831" s="84">
        <v>2</v>
      </c>
      <c r="D831" s="118">
        <v>0.002284622968432037</v>
      </c>
      <c r="E831" s="118">
        <v>1.054965492347499</v>
      </c>
      <c r="F831" s="84" t="s">
        <v>1661</v>
      </c>
      <c r="G831" s="84" t="b">
        <v>1</v>
      </c>
      <c r="H831" s="84" t="b">
        <v>0</v>
      </c>
      <c r="I831" s="84" t="b">
        <v>0</v>
      </c>
      <c r="J831" s="84" t="b">
        <v>0</v>
      </c>
      <c r="K831" s="84" t="b">
        <v>0</v>
      </c>
      <c r="L831" s="84" t="b">
        <v>0</v>
      </c>
    </row>
    <row r="832" spans="1:12" ht="15">
      <c r="A832" s="84" t="s">
        <v>1777</v>
      </c>
      <c r="B832" s="84" t="s">
        <v>2347</v>
      </c>
      <c r="C832" s="84">
        <v>2</v>
      </c>
      <c r="D832" s="118">
        <v>0.002284622968432037</v>
      </c>
      <c r="E832" s="118">
        <v>2.076154791417437</v>
      </c>
      <c r="F832" s="84" t="s">
        <v>1661</v>
      </c>
      <c r="G832" s="84" t="b">
        <v>0</v>
      </c>
      <c r="H832" s="84" t="b">
        <v>0</v>
      </c>
      <c r="I832" s="84" t="b">
        <v>0</v>
      </c>
      <c r="J832" s="84" t="b">
        <v>0</v>
      </c>
      <c r="K832" s="84" t="b">
        <v>0</v>
      </c>
      <c r="L832" s="84" t="b">
        <v>0</v>
      </c>
    </row>
    <row r="833" spans="1:12" ht="15">
      <c r="A833" s="84" t="s">
        <v>2347</v>
      </c>
      <c r="B833" s="84" t="s">
        <v>2348</v>
      </c>
      <c r="C833" s="84">
        <v>2</v>
      </c>
      <c r="D833" s="118">
        <v>0.002284622968432037</v>
      </c>
      <c r="E833" s="118">
        <v>2.8543060418010806</v>
      </c>
      <c r="F833" s="84" t="s">
        <v>1661</v>
      </c>
      <c r="G833" s="84" t="b">
        <v>0</v>
      </c>
      <c r="H833" s="84" t="b">
        <v>0</v>
      </c>
      <c r="I833" s="84" t="b">
        <v>0</v>
      </c>
      <c r="J833" s="84" t="b">
        <v>0</v>
      </c>
      <c r="K833" s="84" t="b">
        <v>0</v>
      </c>
      <c r="L833" s="84" t="b">
        <v>0</v>
      </c>
    </row>
    <row r="834" spans="1:12" ht="15">
      <c r="A834" s="84" t="s">
        <v>238</v>
      </c>
      <c r="B834" s="84" t="s">
        <v>2336</v>
      </c>
      <c r="C834" s="84">
        <v>2</v>
      </c>
      <c r="D834" s="118">
        <v>0.002284622968432037</v>
      </c>
      <c r="E834" s="118">
        <v>1.5642714304385628</v>
      </c>
      <c r="F834" s="84" t="s">
        <v>1661</v>
      </c>
      <c r="G834" s="84" t="b">
        <v>0</v>
      </c>
      <c r="H834" s="84" t="b">
        <v>0</v>
      </c>
      <c r="I834" s="84" t="b">
        <v>0</v>
      </c>
      <c r="J834" s="84" t="b">
        <v>0</v>
      </c>
      <c r="K834" s="84" t="b">
        <v>0</v>
      </c>
      <c r="L834" s="84" t="b">
        <v>0</v>
      </c>
    </row>
    <row r="835" spans="1:12" ht="15">
      <c r="A835" s="84" t="s">
        <v>2336</v>
      </c>
      <c r="B835" s="84" t="s">
        <v>2337</v>
      </c>
      <c r="C835" s="84">
        <v>2</v>
      </c>
      <c r="D835" s="118">
        <v>0.002284622968432037</v>
      </c>
      <c r="E835" s="118">
        <v>2.8543060418010806</v>
      </c>
      <c r="F835" s="84" t="s">
        <v>1661</v>
      </c>
      <c r="G835" s="84" t="b">
        <v>0</v>
      </c>
      <c r="H835" s="84" t="b">
        <v>0</v>
      </c>
      <c r="I835" s="84" t="b">
        <v>0</v>
      </c>
      <c r="J835" s="84" t="b">
        <v>1</v>
      </c>
      <c r="K835" s="84" t="b">
        <v>0</v>
      </c>
      <c r="L835" s="84" t="b">
        <v>0</v>
      </c>
    </row>
    <row r="836" spans="1:12" ht="15">
      <c r="A836" s="84" t="s">
        <v>2337</v>
      </c>
      <c r="B836" s="84" t="s">
        <v>2338</v>
      </c>
      <c r="C836" s="84">
        <v>2</v>
      </c>
      <c r="D836" s="118">
        <v>0.002284622968432037</v>
      </c>
      <c r="E836" s="118">
        <v>2.8543060418010806</v>
      </c>
      <c r="F836" s="84" t="s">
        <v>1661</v>
      </c>
      <c r="G836" s="84" t="b">
        <v>1</v>
      </c>
      <c r="H836" s="84" t="b">
        <v>0</v>
      </c>
      <c r="I836" s="84" t="b">
        <v>0</v>
      </c>
      <c r="J836" s="84" t="b">
        <v>1</v>
      </c>
      <c r="K836" s="84" t="b">
        <v>0</v>
      </c>
      <c r="L836" s="84" t="b">
        <v>0</v>
      </c>
    </row>
    <row r="837" spans="1:12" ht="15">
      <c r="A837" s="84" t="s">
        <v>2338</v>
      </c>
      <c r="B837" s="84" t="s">
        <v>2339</v>
      </c>
      <c r="C837" s="84">
        <v>2</v>
      </c>
      <c r="D837" s="118">
        <v>0.002284622968432037</v>
      </c>
      <c r="E837" s="118">
        <v>2.8543060418010806</v>
      </c>
      <c r="F837" s="84" t="s">
        <v>1661</v>
      </c>
      <c r="G837" s="84" t="b">
        <v>1</v>
      </c>
      <c r="H837" s="84" t="b">
        <v>0</v>
      </c>
      <c r="I837" s="84" t="b">
        <v>0</v>
      </c>
      <c r="J837" s="84" t="b">
        <v>0</v>
      </c>
      <c r="K837" s="84" t="b">
        <v>0</v>
      </c>
      <c r="L837" s="84" t="b">
        <v>0</v>
      </c>
    </row>
    <row r="838" spans="1:12" ht="15">
      <c r="A838" s="84" t="s">
        <v>2339</v>
      </c>
      <c r="B838" s="84" t="s">
        <v>1774</v>
      </c>
      <c r="C838" s="84">
        <v>2</v>
      </c>
      <c r="D838" s="118">
        <v>0.002284622968432037</v>
      </c>
      <c r="E838" s="118">
        <v>1.8129133566428555</v>
      </c>
      <c r="F838" s="84" t="s">
        <v>1661</v>
      </c>
      <c r="G838" s="84" t="b">
        <v>0</v>
      </c>
      <c r="H838" s="84" t="b">
        <v>0</v>
      </c>
      <c r="I838" s="84" t="b">
        <v>0</v>
      </c>
      <c r="J838" s="84" t="b">
        <v>0</v>
      </c>
      <c r="K838" s="84" t="b">
        <v>0</v>
      </c>
      <c r="L838" s="84" t="b">
        <v>0</v>
      </c>
    </row>
    <row r="839" spans="1:12" ht="15">
      <c r="A839" s="84" t="s">
        <v>1774</v>
      </c>
      <c r="B839" s="84" t="s">
        <v>1783</v>
      </c>
      <c r="C839" s="84">
        <v>2</v>
      </c>
      <c r="D839" s="118">
        <v>0.002284622968432037</v>
      </c>
      <c r="E839" s="118">
        <v>1.414973347970818</v>
      </c>
      <c r="F839" s="84" t="s">
        <v>1661</v>
      </c>
      <c r="G839" s="84" t="b">
        <v>0</v>
      </c>
      <c r="H839" s="84" t="b">
        <v>0</v>
      </c>
      <c r="I839" s="84" t="b">
        <v>0</v>
      </c>
      <c r="J839" s="84" t="b">
        <v>0</v>
      </c>
      <c r="K839" s="84" t="b">
        <v>0</v>
      </c>
      <c r="L839" s="84" t="b">
        <v>0</v>
      </c>
    </row>
    <row r="840" spans="1:12" ht="15">
      <c r="A840" s="84" t="s">
        <v>1783</v>
      </c>
      <c r="B840" s="84" t="s">
        <v>2340</v>
      </c>
      <c r="C840" s="84">
        <v>2</v>
      </c>
      <c r="D840" s="118">
        <v>0.002284622968432037</v>
      </c>
      <c r="E840" s="118">
        <v>2.456366033129043</v>
      </c>
      <c r="F840" s="84" t="s">
        <v>1661</v>
      </c>
      <c r="G840" s="84" t="b">
        <v>0</v>
      </c>
      <c r="H840" s="84" t="b">
        <v>0</v>
      </c>
      <c r="I840" s="84" t="b">
        <v>0</v>
      </c>
      <c r="J840" s="84" t="b">
        <v>0</v>
      </c>
      <c r="K840" s="84" t="b">
        <v>0</v>
      </c>
      <c r="L840" s="84" t="b">
        <v>0</v>
      </c>
    </row>
    <row r="841" spans="1:12" ht="15">
      <c r="A841" s="84" t="s">
        <v>2340</v>
      </c>
      <c r="B841" s="84" t="s">
        <v>2163</v>
      </c>
      <c r="C841" s="84">
        <v>2</v>
      </c>
      <c r="D841" s="118">
        <v>0.002284622968432037</v>
      </c>
      <c r="E841" s="118">
        <v>2.6782147827453993</v>
      </c>
      <c r="F841" s="84" t="s">
        <v>1661</v>
      </c>
      <c r="G841" s="84" t="b">
        <v>0</v>
      </c>
      <c r="H841" s="84" t="b">
        <v>0</v>
      </c>
      <c r="I841" s="84" t="b">
        <v>0</v>
      </c>
      <c r="J841" s="84" t="b">
        <v>0</v>
      </c>
      <c r="K841" s="84" t="b">
        <v>0</v>
      </c>
      <c r="L841" s="84" t="b">
        <v>0</v>
      </c>
    </row>
    <row r="842" spans="1:12" ht="15">
      <c r="A842" s="84" t="s">
        <v>2163</v>
      </c>
      <c r="B842" s="84" t="s">
        <v>2105</v>
      </c>
      <c r="C842" s="84">
        <v>2</v>
      </c>
      <c r="D842" s="118">
        <v>0.002284622968432037</v>
      </c>
      <c r="E842" s="118">
        <v>2.502123523689718</v>
      </c>
      <c r="F842" s="84" t="s">
        <v>1661</v>
      </c>
      <c r="G842" s="84" t="b">
        <v>0</v>
      </c>
      <c r="H842" s="84" t="b">
        <v>0</v>
      </c>
      <c r="I842" s="84" t="b">
        <v>0</v>
      </c>
      <c r="J842" s="84" t="b">
        <v>0</v>
      </c>
      <c r="K842" s="84" t="b">
        <v>0</v>
      </c>
      <c r="L842" s="84" t="b">
        <v>0</v>
      </c>
    </row>
    <row r="843" spans="1:12" ht="15">
      <c r="A843" s="84" t="s">
        <v>2105</v>
      </c>
      <c r="B843" s="84" t="s">
        <v>2341</v>
      </c>
      <c r="C843" s="84">
        <v>2</v>
      </c>
      <c r="D843" s="118">
        <v>0.002284622968432037</v>
      </c>
      <c r="E843" s="118">
        <v>2.6782147827453993</v>
      </c>
      <c r="F843" s="84" t="s">
        <v>1661</v>
      </c>
      <c r="G843" s="84" t="b">
        <v>0</v>
      </c>
      <c r="H843" s="84" t="b">
        <v>0</v>
      </c>
      <c r="I843" s="84" t="b">
        <v>0</v>
      </c>
      <c r="J843" s="84" t="b">
        <v>0</v>
      </c>
      <c r="K843" s="84" t="b">
        <v>0</v>
      </c>
      <c r="L843" s="84" t="b">
        <v>0</v>
      </c>
    </row>
    <row r="844" spans="1:12" ht="15">
      <c r="A844" s="84" t="s">
        <v>238</v>
      </c>
      <c r="B844" s="84" t="s">
        <v>2040</v>
      </c>
      <c r="C844" s="84">
        <v>2</v>
      </c>
      <c r="D844" s="118">
        <v>0.002284622968432037</v>
      </c>
      <c r="E844" s="118">
        <v>1.2632414347745815</v>
      </c>
      <c r="F844" s="84" t="s">
        <v>1661</v>
      </c>
      <c r="G844" s="84" t="b">
        <v>0</v>
      </c>
      <c r="H844" s="84" t="b">
        <v>0</v>
      </c>
      <c r="I844" s="84" t="b">
        <v>0</v>
      </c>
      <c r="J844" s="84" t="b">
        <v>0</v>
      </c>
      <c r="K844" s="84" t="b">
        <v>0</v>
      </c>
      <c r="L844" s="84" t="b">
        <v>0</v>
      </c>
    </row>
    <row r="845" spans="1:12" ht="15">
      <c r="A845" s="84" t="s">
        <v>2040</v>
      </c>
      <c r="B845" s="84" t="s">
        <v>2149</v>
      </c>
      <c r="C845" s="84">
        <v>2</v>
      </c>
      <c r="D845" s="118">
        <v>0.002284622968432037</v>
      </c>
      <c r="E845" s="118">
        <v>2.377184787081418</v>
      </c>
      <c r="F845" s="84" t="s">
        <v>1661</v>
      </c>
      <c r="G845" s="84" t="b">
        <v>0</v>
      </c>
      <c r="H845" s="84" t="b">
        <v>0</v>
      </c>
      <c r="I845" s="84" t="b">
        <v>0</v>
      </c>
      <c r="J845" s="84" t="b">
        <v>0</v>
      </c>
      <c r="K845" s="84" t="b">
        <v>0</v>
      </c>
      <c r="L845" s="84" t="b">
        <v>0</v>
      </c>
    </row>
    <row r="846" spans="1:12" ht="15">
      <c r="A846" s="84" t="s">
        <v>2149</v>
      </c>
      <c r="B846" s="84" t="s">
        <v>2075</v>
      </c>
      <c r="C846" s="84">
        <v>2</v>
      </c>
      <c r="D846" s="118">
        <v>0.002284622968432037</v>
      </c>
      <c r="E846" s="118">
        <v>2.201093528025737</v>
      </c>
      <c r="F846" s="84" t="s">
        <v>1661</v>
      </c>
      <c r="G846" s="84" t="b">
        <v>0</v>
      </c>
      <c r="H846" s="84" t="b">
        <v>0</v>
      </c>
      <c r="I846" s="84" t="b">
        <v>0</v>
      </c>
      <c r="J846" s="84" t="b">
        <v>0</v>
      </c>
      <c r="K846" s="84" t="b">
        <v>0</v>
      </c>
      <c r="L846" s="84" t="b">
        <v>0</v>
      </c>
    </row>
    <row r="847" spans="1:12" ht="15">
      <c r="A847" s="84" t="s">
        <v>2055</v>
      </c>
      <c r="B847" s="84" t="s">
        <v>2333</v>
      </c>
      <c r="C847" s="84">
        <v>2</v>
      </c>
      <c r="D847" s="118">
        <v>0.002284622968432037</v>
      </c>
      <c r="E847" s="118">
        <v>2.310237997450805</v>
      </c>
      <c r="F847" s="84" t="s">
        <v>1661</v>
      </c>
      <c r="G847" s="84" t="b">
        <v>1</v>
      </c>
      <c r="H847" s="84" t="b">
        <v>0</v>
      </c>
      <c r="I847" s="84" t="b">
        <v>0</v>
      </c>
      <c r="J847" s="84" t="b">
        <v>0</v>
      </c>
      <c r="K847" s="84" t="b">
        <v>0</v>
      </c>
      <c r="L847" s="84" t="b">
        <v>0</v>
      </c>
    </row>
    <row r="848" spans="1:12" ht="15">
      <c r="A848" s="84" t="s">
        <v>2333</v>
      </c>
      <c r="B848" s="84" t="s">
        <v>1721</v>
      </c>
      <c r="C848" s="84">
        <v>2</v>
      </c>
      <c r="D848" s="118">
        <v>0.002284622968432037</v>
      </c>
      <c r="E848" s="118">
        <v>1.8331167427311426</v>
      </c>
      <c r="F848" s="84" t="s">
        <v>1661</v>
      </c>
      <c r="G848" s="84" t="b">
        <v>0</v>
      </c>
      <c r="H848" s="84" t="b">
        <v>0</v>
      </c>
      <c r="I848" s="84" t="b">
        <v>0</v>
      </c>
      <c r="J848" s="84" t="b">
        <v>1</v>
      </c>
      <c r="K848" s="84" t="b">
        <v>0</v>
      </c>
      <c r="L848" s="84" t="b">
        <v>0</v>
      </c>
    </row>
    <row r="849" spans="1:12" ht="15">
      <c r="A849" s="84" t="s">
        <v>1721</v>
      </c>
      <c r="B849" s="84" t="s">
        <v>2334</v>
      </c>
      <c r="C849" s="84">
        <v>2</v>
      </c>
      <c r="D849" s="118">
        <v>0.002284622968432037</v>
      </c>
      <c r="E849" s="118">
        <v>1.8331167427311426</v>
      </c>
      <c r="F849" s="84" t="s">
        <v>1661</v>
      </c>
      <c r="G849" s="84" t="b">
        <v>1</v>
      </c>
      <c r="H849" s="84" t="b">
        <v>0</v>
      </c>
      <c r="I849" s="84" t="b">
        <v>0</v>
      </c>
      <c r="J849" s="84" t="b">
        <v>0</v>
      </c>
      <c r="K849" s="84" t="b">
        <v>0</v>
      </c>
      <c r="L849" s="84" t="b">
        <v>0</v>
      </c>
    </row>
    <row r="850" spans="1:12" ht="15">
      <c r="A850" s="84" t="s">
        <v>2334</v>
      </c>
      <c r="B850" s="84" t="s">
        <v>2079</v>
      </c>
      <c r="C850" s="84">
        <v>2</v>
      </c>
      <c r="D850" s="118">
        <v>0.002284622968432037</v>
      </c>
      <c r="E850" s="118">
        <v>2.456366033129043</v>
      </c>
      <c r="F850" s="84" t="s">
        <v>1661</v>
      </c>
      <c r="G850" s="84" t="b">
        <v>0</v>
      </c>
      <c r="H850" s="84" t="b">
        <v>0</v>
      </c>
      <c r="I850" s="84" t="b">
        <v>0</v>
      </c>
      <c r="J850" s="84" t="b">
        <v>0</v>
      </c>
      <c r="K850" s="84" t="b">
        <v>0</v>
      </c>
      <c r="L850" s="84" t="b">
        <v>0</v>
      </c>
    </row>
    <row r="851" spans="1:12" ht="15">
      <c r="A851" s="84" t="s">
        <v>2079</v>
      </c>
      <c r="B851" s="84" t="s">
        <v>2335</v>
      </c>
      <c r="C851" s="84">
        <v>2</v>
      </c>
      <c r="D851" s="118">
        <v>0.002284622968432037</v>
      </c>
      <c r="E851" s="118">
        <v>2.456366033129043</v>
      </c>
      <c r="F851" s="84" t="s">
        <v>1661</v>
      </c>
      <c r="G851" s="84" t="b">
        <v>0</v>
      </c>
      <c r="H851" s="84" t="b">
        <v>0</v>
      </c>
      <c r="I851" s="84" t="b">
        <v>0</v>
      </c>
      <c r="J851" s="84" t="b">
        <v>0</v>
      </c>
      <c r="K851" s="84" t="b">
        <v>1</v>
      </c>
      <c r="L851" s="84" t="b">
        <v>0</v>
      </c>
    </row>
    <row r="852" spans="1:12" ht="15">
      <c r="A852" s="84" t="s">
        <v>2335</v>
      </c>
      <c r="B852" s="84" t="s">
        <v>2075</v>
      </c>
      <c r="C852" s="84">
        <v>2</v>
      </c>
      <c r="D852" s="118">
        <v>0.002284622968432037</v>
      </c>
      <c r="E852" s="118">
        <v>2.377184787081418</v>
      </c>
      <c r="F852" s="84" t="s">
        <v>1661</v>
      </c>
      <c r="G852" s="84" t="b">
        <v>0</v>
      </c>
      <c r="H852" s="84" t="b">
        <v>1</v>
      </c>
      <c r="I852" s="84" t="b">
        <v>0</v>
      </c>
      <c r="J852" s="84" t="b">
        <v>0</v>
      </c>
      <c r="K852" s="84" t="b">
        <v>0</v>
      </c>
      <c r="L852" s="84" t="b">
        <v>0</v>
      </c>
    </row>
    <row r="853" spans="1:12" ht="15">
      <c r="A853" s="84" t="s">
        <v>2077</v>
      </c>
      <c r="B853" s="84" t="s">
        <v>2329</v>
      </c>
      <c r="C853" s="84">
        <v>2</v>
      </c>
      <c r="D853" s="118">
        <v>0.002284622968432037</v>
      </c>
      <c r="E853" s="118">
        <v>2.5532760461370994</v>
      </c>
      <c r="F853" s="84" t="s">
        <v>1661</v>
      </c>
      <c r="G853" s="84" t="b">
        <v>0</v>
      </c>
      <c r="H853" s="84" t="b">
        <v>0</v>
      </c>
      <c r="I853" s="84" t="b">
        <v>0</v>
      </c>
      <c r="J853" s="84" t="b">
        <v>0</v>
      </c>
      <c r="K853" s="84" t="b">
        <v>0</v>
      </c>
      <c r="L853" s="84" t="b">
        <v>0</v>
      </c>
    </row>
    <row r="854" spans="1:12" ht="15">
      <c r="A854" s="84" t="s">
        <v>2329</v>
      </c>
      <c r="B854" s="84" t="s">
        <v>2116</v>
      </c>
      <c r="C854" s="84">
        <v>2</v>
      </c>
      <c r="D854" s="118">
        <v>0.002284622968432037</v>
      </c>
      <c r="E854" s="118">
        <v>2.456366033129043</v>
      </c>
      <c r="F854" s="84" t="s">
        <v>1661</v>
      </c>
      <c r="G854" s="84" t="b">
        <v>0</v>
      </c>
      <c r="H854" s="84" t="b">
        <v>0</v>
      </c>
      <c r="I854" s="84" t="b">
        <v>0</v>
      </c>
      <c r="J854" s="84" t="b">
        <v>0</v>
      </c>
      <c r="K854" s="84" t="b">
        <v>0</v>
      </c>
      <c r="L854" s="84" t="b">
        <v>0</v>
      </c>
    </row>
    <row r="855" spans="1:12" ht="15">
      <c r="A855" s="84" t="s">
        <v>2116</v>
      </c>
      <c r="B855" s="84" t="s">
        <v>2050</v>
      </c>
      <c r="C855" s="84">
        <v>2</v>
      </c>
      <c r="D855" s="118">
        <v>0.002284622968432037</v>
      </c>
      <c r="E855" s="118">
        <v>2.0092080017868237</v>
      </c>
      <c r="F855" s="84" t="s">
        <v>1661</v>
      </c>
      <c r="G855" s="84" t="b">
        <v>0</v>
      </c>
      <c r="H855" s="84" t="b">
        <v>0</v>
      </c>
      <c r="I855" s="84" t="b">
        <v>0</v>
      </c>
      <c r="J855" s="84" t="b">
        <v>1</v>
      </c>
      <c r="K855" s="84" t="b">
        <v>0</v>
      </c>
      <c r="L855" s="84" t="b">
        <v>0</v>
      </c>
    </row>
    <row r="856" spans="1:12" ht="15">
      <c r="A856" s="84" t="s">
        <v>2050</v>
      </c>
      <c r="B856" s="84" t="s">
        <v>2162</v>
      </c>
      <c r="C856" s="84">
        <v>2</v>
      </c>
      <c r="D856" s="118">
        <v>0.002284622968432037</v>
      </c>
      <c r="E856" s="118">
        <v>2.310237997450805</v>
      </c>
      <c r="F856" s="84" t="s">
        <v>1661</v>
      </c>
      <c r="G856" s="84" t="b">
        <v>1</v>
      </c>
      <c r="H856" s="84" t="b">
        <v>0</v>
      </c>
      <c r="I856" s="84" t="b">
        <v>0</v>
      </c>
      <c r="J856" s="84" t="b">
        <v>1</v>
      </c>
      <c r="K856" s="84" t="b">
        <v>0</v>
      </c>
      <c r="L856" s="84" t="b">
        <v>0</v>
      </c>
    </row>
    <row r="857" spans="1:12" ht="15">
      <c r="A857" s="84" t="s">
        <v>2162</v>
      </c>
      <c r="B857" s="84" t="s">
        <v>2330</v>
      </c>
      <c r="C857" s="84">
        <v>2</v>
      </c>
      <c r="D857" s="118">
        <v>0.002284622968432037</v>
      </c>
      <c r="E857" s="118">
        <v>2.8543060418010806</v>
      </c>
      <c r="F857" s="84" t="s">
        <v>1661</v>
      </c>
      <c r="G857" s="84" t="b">
        <v>1</v>
      </c>
      <c r="H857" s="84" t="b">
        <v>0</v>
      </c>
      <c r="I857" s="84" t="b">
        <v>0</v>
      </c>
      <c r="J857" s="84" t="b">
        <v>0</v>
      </c>
      <c r="K857" s="84" t="b">
        <v>1</v>
      </c>
      <c r="L857" s="84" t="b">
        <v>0</v>
      </c>
    </row>
    <row r="858" spans="1:12" ht="15">
      <c r="A858" s="84" t="s">
        <v>2330</v>
      </c>
      <c r="B858" s="84" t="s">
        <v>2331</v>
      </c>
      <c r="C858" s="84">
        <v>2</v>
      </c>
      <c r="D858" s="118">
        <v>0.002284622968432037</v>
      </c>
      <c r="E858" s="118">
        <v>2.8543060418010806</v>
      </c>
      <c r="F858" s="84" t="s">
        <v>1661</v>
      </c>
      <c r="G858" s="84" t="b">
        <v>0</v>
      </c>
      <c r="H858" s="84" t="b">
        <v>1</v>
      </c>
      <c r="I858" s="84" t="b">
        <v>0</v>
      </c>
      <c r="J858" s="84" t="b">
        <v>0</v>
      </c>
      <c r="K858" s="84" t="b">
        <v>0</v>
      </c>
      <c r="L858" s="84" t="b">
        <v>0</v>
      </c>
    </row>
    <row r="859" spans="1:12" ht="15">
      <c r="A859" s="84" t="s">
        <v>2331</v>
      </c>
      <c r="B859" s="84" t="s">
        <v>1776</v>
      </c>
      <c r="C859" s="84">
        <v>2</v>
      </c>
      <c r="D859" s="118">
        <v>0.002284622968432037</v>
      </c>
      <c r="E859" s="118">
        <v>2.0092080017868237</v>
      </c>
      <c r="F859" s="84" t="s">
        <v>1661</v>
      </c>
      <c r="G859" s="84" t="b">
        <v>0</v>
      </c>
      <c r="H859" s="84" t="b">
        <v>0</v>
      </c>
      <c r="I859" s="84" t="b">
        <v>0</v>
      </c>
      <c r="J859" s="84" t="b">
        <v>0</v>
      </c>
      <c r="K859" s="84" t="b">
        <v>0</v>
      </c>
      <c r="L859" s="84" t="b">
        <v>0</v>
      </c>
    </row>
    <row r="860" spans="1:12" ht="15">
      <c r="A860" s="84" t="s">
        <v>1776</v>
      </c>
      <c r="B860" s="84" t="s">
        <v>2332</v>
      </c>
      <c r="C860" s="84">
        <v>2</v>
      </c>
      <c r="D860" s="118">
        <v>0.002284622968432037</v>
      </c>
      <c r="E860" s="118">
        <v>2.0092080017868237</v>
      </c>
      <c r="F860" s="84" t="s">
        <v>1661</v>
      </c>
      <c r="G860" s="84" t="b">
        <v>0</v>
      </c>
      <c r="H860" s="84" t="b">
        <v>0</v>
      </c>
      <c r="I860" s="84" t="b">
        <v>0</v>
      </c>
      <c r="J860" s="84" t="b">
        <v>0</v>
      </c>
      <c r="K860" s="84" t="b">
        <v>0</v>
      </c>
      <c r="L860" s="84" t="b">
        <v>0</v>
      </c>
    </row>
    <row r="861" spans="1:12" ht="15">
      <c r="A861" s="84" t="s">
        <v>2332</v>
      </c>
      <c r="B861" s="84" t="s">
        <v>2116</v>
      </c>
      <c r="C861" s="84">
        <v>2</v>
      </c>
      <c r="D861" s="118">
        <v>0.002284622968432037</v>
      </c>
      <c r="E861" s="118">
        <v>2.456366033129043</v>
      </c>
      <c r="F861" s="84" t="s">
        <v>1661</v>
      </c>
      <c r="G861" s="84" t="b">
        <v>0</v>
      </c>
      <c r="H861" s="84" t="b">
        <v>0</v>
      </c>
      <c r="I861" s="84" t="b">
        <v>0</v>
      </c>
      <c r="J861" s="84" t="b">
        <v>0</v>
      </c>
      <c r="K861" s="84" t="b">
        <v>0</v>
      </c>
      <c r="L861" s="84" t="b">
        <v>0</v>
      </c>
    </row>
    <row r="862" spans="1:12" ht="15">
      <c r="A862" s="84" t="s">
        <v>238</v>
      </c>
      <c r="B862" s="84" t="s">
        <v>2035</v>
      </c>
      <c r="C862" s="84">
        <v>2</v>
      </c>
      <c r="D862" s="118">
        <v>0.002284622968432037</v>
      </c>
      <c r="E862" s="118">
        <v>1.166331421766525</v>
      </c>
      <c r="F862" s="84" t="s">
        <v>1661</v>
      </c>
      <c r="G862" s="84" t="b">
        <v>0</v>
      </c>
      <c r="H862" s="84" t="b">
        <v>0</v>
      </c>
      <c r="I862" s="84" t="b">
        <v>0</v>
      </c>
      <c r="J862" s="84" t="b">
        <v>0</v>
      </c>
      <c r="K862" s="84" t="b">
        <v>0</v>
      </c>
      <c r="L862" s="84" t="b">
        <v>0</v>
      </c>
    </row>
    <row r="863" spans="1:12" ht="15">
      <c r="A863" s="84" t="s">
        <v>2035</v>
      </c>
      <c r="B863" s="84" t="s">
        <v>1721</v>
      </c>
      <c r="C863" s="84">
        <v>2</v>
      </c>
      <c r="D863" s="118">
        <v>0.002284622968432037</v>
      </c>
      <c r="E863" s="118">
        <v>1.35599548801148</v>
      </c>
      <c r="F863" s="84" t="s">
        <v>1661</v>
      </c>
      <c r="G863" s="84" t="b">
        <v>0</v>
      </c>
      <c r="H863" s="84" t="b">
        <v>0</v>
      </c>
      <c r="I863" s="84" t="b">
        <v>0</v>
      </c>
      <c r="J863" s="84" t="b">
        <v>1</v>
      </c>
      <c r="K863" s="84" t="b">
        <v>0</v>
      </c>
      <c r="L863" s="84" t="b">
        <v>0</v>
      </c>
    </row>
    <row r="864" spans="1:12" ht="15">
      <c r="A864" s="84" t="s">
        <v>1721</v>
      </c>
      <c r="B864" s="84" t="s">
        <v>1779</v>
      </c>
      <c r="C864" s="84">
        <v>2</v>
      </c>
      <c r="D864" s="118">
        <v>0.002284622968432037</v>
      </c>
      <c r="E864" s="118">
        <v>1.5320867470671613</v>
      </c>
      <c r="F864" s="84" t="s">
        <v>1661</v>
      </c>
      <c r="G864" s="84" t="b">
        <v>1</v>
      </c>
      <c r="H864" s="84" t="b">
        <v>0</v>
      </c>
      <c r="I864" s="84" t="b">
        <v>0</v>
      </c>
      <c r="J864" s="84" t="b">
        <v>0</v>
      </c>
      <c r="K864" s="84" t="b">
        <v>0</v>
      </c>
      <c r="L864" s="84" t="b">
        <v>0</v>
      </c>
    </row>
    <row r="865" spans="1:12" ht="15">
      <c r="A865" s="84" t="s">
        <v>1779</v>
      </c>
      <c r="B865" s="84" t="s">
        <v>2324</v>
      </c>
      <c r="C865" s="84">
        <v>2</v>
      </c>
      <c r="D865" s="118">
        <v>0.002284622968432037</v>
      </c>
      <c r="E865" s="118">
        <v>2.5532760461370994</v>
      </c>
      <c r="F865" s="84" t="s">
        <v>1661</v>
      </c>
      <c r="G865" s="84" t="b">
        <v>0</v>
      </c>
      <c r="H865" s="84" t="b">
        <v>0</v>
      </c>
      <c r="I865" s="84" t="b">
        <v>0</v>
      </c>
      <c r="J865" s="84" t="b">
        <v>1</v>
      </c>
      <c r="K865" s="84" t="b">
        <v>0</v>
      </c>
      <c r="L865" s="84" t="b">
        <v>0</v>
      </c>
    </row>
    <row r="866" spans="1:12" ht="15">
      <c r="A866" s="84" t="s">
        <v>2324</v>
      </c>
      <c r="B866" s="84" t="s">
        <v>1759</v>
      </c>
      <c r="C866" s="84">
        <v>2</v>
      </c>
      <c r="D866" s="118">
        <v>0.002284622968432037</v>
      </c>
      <c r="E866" s="118">
        <v>1.6639743436307892</v>
      </c>
      <c r="F866" s="84" t="s">
        <v>1661</v>
      </c>
      <c r="G866" s="84" t="b">
        <v>1</v>
      </c>
      <c r="H866" s="84" t="b">
        <v>0</v>
      </c>
      <c r="I866" s="84" t="b">
        <v>0</v>
      </c>
      <c r="J866" s="84" t="b">
        <v>0</v>
      </c>
      <c r="K866" s="84" t="b">
        <v>0</v>
      </c>
      <c r="L866" s="84" t="b">
        <v>0</v>
      </c>
    </row>
    <row r="867" spans="1:12" ht="15">
      <c r="A867" s="84" t="s">
        <v>1759</v>
      </c>
      <c r="B867" s="84" t="s">
        <v>2325</v>
      </c>
      <c r="C867" s="84">
        <v>2</v>
      </c>
      <c r="D867" s="118">
        <v>0.002284622968432037</v>
      </c>
      <c r="E867" s="118">
        <v>1.7239722733060745</v>
      </c>
      <c r="F867" s="84" t="s">
        <v>1661</v>
      </c>
      <c r="G867" s="84" t="b">
        <v>0</v>
      </c>
      <c r="H867" s="84" t="b">
        <v>0</v>
      </c>
      <c r="I867" s="84" t="b">
        <v>0</v>
      </c>
      <c r="J867" s="84" t="b">
        <v>0</v>
      </c>
      <c r="K867" s="84" t="b">
        <v>0</v>
      </c>
      <c r="L867" s="84" t="b">
        <v>0</v>
      </c>
    </row>
    <row r="868" spans="1:12" ht="15">
      <c r="A868" s="84" t="s">
        <v>2325</v>
      </c>
      <c r="B868" s="84" t="s">
        <v>2326</v>
      </c>
      <c r="C868" s="84">
        <v>2</v>
      </c>
      <c r="D868" s="118">
        <v>0.002284622968432037</v>
      </c>
      <c r="E868" s="118">
        <v>2.8543060418010806</v>
      </c>
      <c r="F868" s="84" t="s">
        <v>1661</v>
      </c>
      <c r="G868" s="84" t="b">
        <v>0</v>
      </c>
      <c r="H868" s="84" t="b">
        <v>0</v>
      </c>
      <c r="I868" s="84" t="b">
        <v>0</v>
      </c>
      <c r="J868" s="84" t="b">
        <v>0</v>
      </c>
      <c r="K868" s="84" t="b">
        <v>0</v>
      </c>
      <c r="L868" s="84" t="b">
        <v>0</v>
      </c>
    </row>
    <row r="869" spans="1:12" ht="15">
      <c r="A869" s="84" t="s">
        <v>2326</v>
      </c>
      <c r="B869" s="84" t="s">
        <v>2327</v>
      </c>
      <c r="C869" s="84">
        <v>2</v>
      </c>
      <c r="D869" s="118">
        <v>0.002284622968432037</v>
      </c>
      <c r="E869" s="118">
        <v>2.8543060418010806</v>
      </c>
      <c r="F869" s="84" t="s">
        <v>1661</v>
      </c>
      <c r="G869" s="84" t="b">
        <v>0</v>
      </c>
      <c r="H869" s="84" t="b">
        <v>0</v>
      </c>
      <c r="I869" s="84" t="b">
        <v>0</v>
      </c>
      <c r="J869" s="84" t="b">
        <v>0</v>
      </c>
      <c r="K869" s="84" t="b">
        <v>0</v>
      </c>
      <c r="L869" s="84" t="b">
        <v>0</v>
      </c>
    </row>
    <row r="870" spans="1:12" ht="15">
      <c r="A870" s="84" t="s">
        <v>2327</v>
      </c>
      <c r="B870" s="84" t="s">
        <v>2328</v>
      </c>
      <c r="C870" s="84">
        <v>2</v>
      </c>
      <c r="D870" s="118">
        <v>0.002284622968432037</v>
      </c>
      <c r="E870" s="118">
        <v>2.8543060418010806</v>
      </c>
      <c r="F870" s="84" t="s">
        <v>1661</v>
      </c>
      <c r="G870" s="84" t="b">
        <v>0</v>
      </c>
      <c r="H870" s="84" t="b">
        <v>0</v>
      </c>
      <c r="I870" s="84" t="b">
        <v>0</v>
      </c>
      <c r="J870" s="84" t="b">
        <v>0</v>
      </c>
      <c r="K870" s="84" t="b">
        <v>0</v>
      </c>
      <c r="L870" s="84" t="b">
        <v>0</v>
      </c>
    </row>
    <row r="871" spans="1:12" ht="15">
      <c r="A871" s="84" t="s">
        <v>2328</v>
      </c>
      <c r="B871" s="84" t="s">
        <v>1776</v>
      </c>
      <c r="C871" s="84">
        <v>2</v>
      </c>
      <c r="D871" s="118">
        <v>0.002284622968432037</v>
      </c>
      <c r="E871" s="118">
        <v>2.0092080017868237</v>
      </c>
      <c r="F871" s="84" t="s">
        <v>1661</v>
      </c>
      <c r="G871" s="84" t="b">
        <v>0</v>
      </c>
      <c r="H871" s="84" t="b">
        <v>0</v>
      </c>
      <c r="I871" s="84" t="b">
        <v>0</v>
      </c>
      <c r="J871" s="84" t="b">
        <v>0</v>
      </c>
      <c r="K871" s="84" t="b">
        <v>0</v>
      </c>
      <c r="L871" s="84" t="b">
        <v>0</v>
      </c>
    </row>
    <row r="872" spans="1:12" ht="15">
      <c r="A872" s="84" t="s">
        <v>1776</v>
      </c>
      <c r="B872" s="84" t="s">
        <v>2115</v>
      </c>
      <c r="C872" s="84">
        <v>2</v>
      </c>
      <c r="D872" s="118">
        <v>0.002284622968432037</v>
      </c>
      <c r="E872" s="118">
        <v>1.8331167427311426</v>
      </c>
      <c r="F872" s="84" t="s">
        <v>1661</v>
      </c>
      <c r="G872" s="84" t="b">
        <v>0</v>
      </c>
      <c r="H872" s="84" t="b">
        <v>0</v>
      </c>
      <c r="I872" s="84" t="b">
        <v>0</v>
      </c>
      <c r="J872" s="84" t="b">
        <v>0</v>
      </c>
      <c r="K872" s="84" t="b">
        <v>0</v>
      </c>
      <c r="L872" s="84" t="b">
        <v>0</v>
      </c>
    </row>
    <row r="873" spans="1:12" ht="15">
      <c r="A873" s="84" t="s">
        <v>2115</v>
      </c>
      <c r="B873" s="84" t="s">
        <v>1774</v>
      </c>
      <c r="C873" s="84">
        <v>2</v>
      </c>
      <c r="D873" s="118">
        <v>0.002284622968432037</v>
      </c>
      <c r="E873" s="118">
        <v>1.6368220975871743</v>
      </c>
      <c r="F873" s="84" t="s">
        <v>1661</v>
      </c>
      <c r="G873" s="84" t="b">
        <v>0</v>
      </c>
      <c r="H873" s="84" t="b">
        <v>0</v>
      </c>
      <c r="I873" s="84" t="b">
        <v>0</v>
      </c>
      <c r="J873" s="84" t="b">
        <v>0</v>
      </c>
      <c r="K873" s="84" t="b">
        <v>0</v>
      </c>
      <c r="L873" s="84" t="b">
        <v>0</v>
      </c>
    </row>
    <row r="874" spans="1:12" ht="15">
      <c r="A874" s="84" t="s">
        <v>244</v>
      </c>
      <c r="B874" s="84" t="s">
        <v>2046</v>
      </c>
      <c r="C874" s="84">
        <v>2</v>
      </c>
      <c r="D874" s="118">
        <v>0.002284622968432037</v>
      </c>
      <c r="E874" s="118">
        <v>2.252246050473118</v>
      </c>
      <c r="F874" s="84" t="s">
        <v>1661</v>
      </c>
      <c r="G874" s="84" t="b">
        <v>0</v>
      </c>
      <c r="H874" s="84" t="b">
        <v>0</v>
      </c>
      <c r="I874" s="84" t="b">
        <v>0</v>
      </c>
      <c r="J874" s="84" t="b">
        <v>0</v>
      </c>
      <c r="K874" s="84" t="b">
        <v>0</v>
      </c>
      <c r="L874" s="84" t="b">
        <v>0</v>
      </c>
    </row>
    <row r="875" spans="1:12" ht="15">
      <c r="A875" s="84" t="s">
        <v>2046</v>
      </c>
      <c r="B875" s="84" t="s">
        <v>2140</v>
      </c>
      <c r="C875" s="84">
        <v>2</v>
      </c>
      <c r="D875" s="118">
        <v>0.002284622968432037</v>
      </c>
      <c r="E875" s="118">
        <v>2.377184787081418</v>
      </c>
      <c r="F875" s="84" t="s">
        <v>1661</v>
      </c>
      <c r="G875" s="84" t="b">
        <v>0</v>
      </c>
      <c r="H875" s="84" t="b">
        <v>0</v>
      </c>
      <c r="I875" s="84" t="b">
        <v>0</v>
      </c>
      <c r="J875" s="84" t="b">
        <v>0</v>
      </c>
      <c r="K875" s="84" t="b">
        <v>0</v>
      </c>
      <c r="L875" s="84" t="b">
        <v>0</v>
      </c>
    </row>
    <row r="876" spans="1:12" ht="15">
      <c r="A876" s="84" t="s">
        <v>2140</v>
      </c>
      <c r="B876" s="84" t="s">
        <v>1775</v>
      </c>
      <c r="C876" s="84">
        <v>2</v>
      </c>
      <c r="D876" s="118">
        <v>0.002284622968432037</v>
      </c>
      <c r="E876" s="118">
        <v>2.0092080017868237</v>
      </c>
      <c r="F876" s="84" t="s">
        <v>1661</v>
      </c>
      <c r="G876" s="84" t="b">
        <v>0</v>
      </c>
      <c r="H876" s="84" t="b">
        <v>0</v>
      </c>
      <c r="I876" s="84" t="b">
        <v>0</v>
      </c>
      <c r="J876" s="84" t="b">
        <v>1</v>
      </c>
      <c r="K876" s="84" t="b">
        <v>0</v>
      </c>
      <c r="L876" s="84" t="b">
        <v>0</v>
      </c>
    </row>
    <row r="877" spans="1:12" ht="15">
      <c r="A877" s="84" t="s">
        <v>2141</v>
      </c>
      <c r="B877" s="84" t="s">
        <v>1763</v>
      </c>
      <c r="C877" s="84">
        <v>2</v>
      </c>
      <c r="D877" s="118">
        <v>0.002284622968432037</v>
      </c>
      <c r="E877" s="118">
        <v>1.9000635323617556</v>
      </c>
      <c r="F877" s="84" t="s">
        <v>1661</v>
      </c>
      <c r="G877" s="84" t="b">
        <v>0</v>
      </c>
      <c r="H877" s="84" t="b">
        <v>0</v>
      </c>
      <c r="I877" s="84" t="b">
        <v>0</v>
      </c>
      <c r="J877" s="84" t="b">
        <v>0</v>
      </c>
      <c r="K877" s="84" t="b">
        <v>0</v>
      </c>
      <c r="L877" s="84" t="b">
        <v>0</v>
      </c>
    </row>
    <row r="878" spans="1:12" ht="15">
      <c r="A878" s="84" t="s">
        <v>1763</v>
      </c>
      <c r="B878" s="84" t="s">
        <v>2285</v>
      </c>
      <c r="C878" s="84">
        <v>2</v>
      </c>
      <c r="D878" s="118">
        <v>0.002284622968432037</v>
      </c>
      <c r="E878" s="118">
        <v>2.252246050473118</v>
      </c>
      <c r="F878" s="84" t="s">
        <v>1661</v>
      </c>
      <c r="G878" s="84" t="b">
        <v>0</v>
      </c>
      <c r="H878" s="84" t="b">
        <v>0</v>
      </c>
      <c r="I878" s="84" t="b">
        <v>0</v>
      </c>
      <c r="J878" s="84" t="b">
        <v>0</v>
      </c>
      <c r="K878" s="84" t="b">
        <v>0</v>
      </c>
      <c r="L878" s="84" t="b">
        <v>0</v>
      </c>
    </row>
    <row r="879" spans="1:12" ht="15">
      <c r="A879" s="84" t="s">
        <v>2285</v>
      </c>
      <c r="B879" s="84" t="s">
        <v>2201</v>
      </c>
      <c r="C879" s="84">
        <v>2</v>
      </c>
      <c r="D879" s="118">
        <v>0.002284622968432037</v>
      </c>
      <c r="E879" s="118">
        <v>2.8543060418010806</v>
      </c>
      <c r="F879" s="84" t="s">
        <v>1661</v>
      </c>
      <c r="G879" s="84" t="b">
        <v>0</v>
      </c>
      <c r="H879" s="84" t="b">
        <v>0</v>
      </c>
      <c r="I879" s="84" t="b">
        <v>0</v>
      </c>
      <c r="J879" s="84" t="b">
        <v>0</v>
      </c>
      <c r="K879" s="84" t="b">
        <v>0</v>
      </c>
      <c r="L879" s="84" t="b">
        <v>0</v>
      </c>
    </row>
    <row r="880" spans="1:12" ht="15">
      <c r="A880" s="84" t="s">
        <v>2201</v>
      </c>
      <c r="B880" s="84" t="s">
        <v>2202</v>
      </c>
      <c r="C880" s="84">
        <v>2</v>
      </c>
      <c r="D880" s="118">
        <v>0.002284622968432037</v>
      </c>
      <c r="E880" s="118">
        <v>2.6782147827453993</v>
      </c>
      <c r="F880" s="84" t="s">
        <v>1661</v>
      </c>
      <c r="G880" s="84" t="b">
        <v>0</v>
      </c>
      <c r="H880" s="84" t="b">
        <v>0</v>
      </c>
      <c r="I880" s="84" t="b">
        <v>0</v>
      </c>
      <c r="J880" s="84" t="b">
        <v>0</v>
      </c>
      <c r="K880" s="84" t="b">
        <v>0</v>
      </c>
      <c r="L880" s="84" t="b">
        <v>0</v>
      </c>
    </row>
    <row r="881" spans="1:12" ht="15">
      <c r="A881" s="84" t="s">
        <v>2037</v>
      </c>
      <c r="B881" s="84" t="s">
        <v>2038</v>
      </c>
      <c r="C881" s="84">
        <v>2</v>
      </c>
      <c r="D881" s="118">
        <v>0.002284622968432037</v>
      </c>
      <c r="E881" s="118">
        <v>1.5990335366977746</v>
      </c>
      <c r="F881" s="84" t="s">
        <v>1661</v>
      </c>
      <c r="G881" s="84" t="b">
        <v>0</v>
      </c>
      <c r="H881" s="84" t="b">
        <v>0</v>
      </c>
      <c r="I881" s="84" t="b">
        <v>0</v>
      </c>
      <c r="J881" s="84" t="b">
        <v>0</v>
      </c>
      <c r="K881" s="84" t="b">
        <v>0</v>
      </c>
      <c r="L881" s="84" t="b">
        <v>0</v>
      </c>
    </row>
    <row r="882" spans="1:12" ht="15">
      <c r="A882" s="84" t="s">
        <v>2038</v>
      </c>
      <c r="B882" s="84" t="s">
        <v>1774</v>
      </c>
      <c r="C882" s="84">
        <v>2</v>
      </c>
      <c r="D882" s="118">
        <v>0.002284622968432037</v>
      </c>
      <c r="E882" s="118">
        <v>1.1597008428675117</v>
      </c>
      <c r="F882" s="84" t="s">
        <v>1661</v>
      </c>
      <c r="G882" s="84" t="b">
        <v>0</v>
      </c>
      <c r="H882" s="84" t="b">
        <v>0</v>
      </c>
      <c r="I882" s="84" t="b">
        <v>0</v>
      </c>
      <c r="J882" s="84" t="b">
        <v>0</v>
      </c>
      <c r="K882" s="84" t="b">
        <v>0</v>
      </c>
      <c r="L882" s="84" t="b">
        <v>0</v>
      </c>
    </row>
    <row r="883" spans="1:12" ht="15">
      <c r="A883" s="84" t="s">
        <v>1758</v>
      </c>
      <c r="B883" s="84" t="s">
        <v>2067</v>
      </c>
      <c r="C883" s="84">
        <v>2</v>
      </c>
      <c r="D883" s="118">
        <v>0.002284622968432037</v>
      </c>
      <c r="E883" s="118">
        <v>1.4740948000894747</v>
      </c>
      <c r="F883" s="84" t="s">
        <v>1661</v>
      </c>
      <c r="G883" s="84" t="b">
        <v>0</v>
      </c>
      <c r="H883" s="84" t="b">
        <v>0</v>
      </c>
      <c r="I883" s="84" t="b">
        <v>0</v>
      </c>
      <c r="J883" s="84" t="b">
        <v>0</v>
      </c>
      <c r="K883" s="84" t="b">
        <v>0</v>
      </c>
      <c r="L883" s="84" t="b">
        <v>0</v>
      </c>
    </row>
    <row r="884" spans="1:12" ht="15">
      <c r="A884" s="84" t="s">
        <v>2067</v>
      </c>
      <c r="B884" s="84" t="s">
        <v>2057</v>
      </c>
      <c r="C884" s="84">
        <v>2</v>
      </c>
      <c r="D884" s="118">
        <v>0.002284622968432037</v>
      </c>
      <c r="E884" s="118">
        <v>1.9122979887787674</v>
      </c>
      <c r="F884" s="84" t="s">
        <v>1661</v>
      </c>
      <c r="G884" s="84" t="b">
        <v>0</v>
      </c>
      <c r="H884" s="84" t="b">
        <v>0</v>
      </c>
      <c r="I884" s="84" t="b">
        <v>0</v>
      </c>
      <c r="J884" s="84" t="b">
        <v>0</v>
      </c>
      <c r="K884" s="84" t="b">
        <v>0</v>
      </c>
      <c r="L884" s="84" t="b">
        <v>0</v>
      </c>
    </row>
    <row r="885" spans="1:12" ht="15">
      <c r="A885" s="84" t="s">
        <v>2209</v>
      </c>
      <c r="B885" s="84" t="s">
        <v>2150</v>
      </c>
      <c r="C885" s="84">
        <v>2</v>
      </c>
      <c r="D885" s="118">
        <v>0.002284622968432037</v>
      </c>
      <c r="E885" s="118">
        <v>2.6782147827453993</v>
      </c>
      <c r="F885" s="84" t="s">
        <v>1661</v>
      </c>
      <c r="G885" s="84" t="b">
        <v>0</v>
      </c>
      <c r="H885" s="84" t="b">
        <v>0</v>
      </c>
      <c r="I885" s="84" t="b">
        <v>0</v>
      </c>
      <c r="J885" s="84" t="b">
        <v>0</v>
      </c>
      <c r="K885" s="84" t="b">
        <v>0</v>
      </c>
      <c r="L885" s="84" t="b">
        <v>0</v>
      </c>
    </row>
    <row r="886" spans="1:12" ht="15">
      <c r="A886" s="84" t="s">
        <v>2295</v>
      </c>
      <c r="B886" s="84" t="s">
        <v>1758</v>
      </c>
      <c r="C886" s="84">
        <v>2</v>
      </c>
      <c r="D886" s="118">
        <v>0.002284622968432037</v>
      </c>
      <c r="E886" s="118">
        <v>1.2158167848464432</v>
      </c>
      <c r="F886" s="84" t="s">
        <v>1661</v>
      </c>
      <c r="G886" s="84" t="b">
        <v>0</v>
      </c>
      <c r="H886" s="84" t="b">
        <v>0</v>
      </c>
      <c r="I886" s="84" t="b">
        <v>0</v>
      </c>
      <c r="J886" s="84" t="b">
        <v>0</v>
      </c>
      <c r="K886" s="84" t="b">
        <v>0</v>
      </c>
      <c r="L886" s="84" t="b">
        <v>0</v>
      </c>
    </row>
    <row r="887" spans="1:12" ht="15">
      <c r="A887" s="84" t="s">
        <v>2055</v>
      </c>
      <c r="B887" s="84" t="s">
        <v>2041</v>
      </c>
      <c r="C887" s="84">
        <v>2</v>
      </c>
      <c r="D887" s="118">
        <v>0.0026738020190642036</v>
      </c>
      <c r="E887" s="118">
        <v>2.1341467383951236</v>
      </c>
      <c r="F887" s="84" t="s">
        <v>1661</v>
      </c>
      <c r="G887" s="84" t="b">
        <v>1</v>
      </c>
      <c r="H887" s="84" t="b">
        <v>0</v>
      </c>
      <c r="I887" s="84" t="b">
        <v>0</v>
      </c>
      <c r="J887" s="84" t="b">
        <v>0</v>
      </c>
      <c r="K887" s="84" t="b">
        <v>0</v>
      </c>
      <c r="L887" s="84" t="b">
        <v>0</v>
      </c>
    </row>
    <row r="888" spans="1:12" ht="15">
      <c r="A888" s="84" t="s">
        <v>2177</v>
      </c>
      <c r="B888" s="84" t="s">
        <v>2251</v>
      </c>
      <c r="C888" s="84">
        <v>2</v>
      </c>
      <c r="D888" s="118">
        <v>0.0026738020190642036</v>
      </c>
      <c r="E888" s="118">
        <v>2.8543060418010806</v>
      </c>
      <c r="F888" s="84" t="s">
        <v>1661</v>
      </c>
      <c r="G888" s="84" t="b">
        <v>0</v>
      </c>
      <c r="H888" s="84" t="b">
        <v>0</v>
      </c>
      <c r="I888" s="84" t="b">
        <v>0</v>
      </c>
      <c r="J888" s="84" t="b">
        <v>0</v>
      </c>
      <c r="K888" s="84" t="b">
        <v>0</v>
      </c>
      <c r="L888" s="84" t="b">
        <v>0</v>
      </c>
    </row>
    <row r="889" spans="1:12" ht="15">
      <c r="A889" s="84" t="s">
        <v>238</v>
      </c>
      <c r="B889" s="84" t="s">
        <v>1788</v>
      </c>
      <c r="C889" s="84">
        <v>2</v>
      </c>
      <c r="D889" s="118">
        <v>0.002284622968432037</v>
      </c>
      <c r="E889" s="118">
        <v>1.0871501757189002</v>
      </c>
      <c r="F889" s="84" t="s">
        <v>1661</v>
      </c>
      <c r="G889" s="84" t="b">
        <v>0</v>
      </c>
      <c r="H889" s="84" t="b">
        <v>0</v>
      </c>
      <c r="I889" s="84" t="b">
        <v>0</v>
      </c>
      <c r="J889" s="84" t="b">
        <v>0</v>
      </c>
      <c r="K889" s="84" t="b">
        <v>0</v>
      </c>
      <c r="L889" s="84" t="b">
        <v>0</v>
      </c>
    </row>
    <row r="890" spans="1:12" ht="15">
      <c r="A890" s="84" t="s">
        <v>2073</v>
      </c>
      <c r="B890" s="84" t="s">
        <v>2074</v>
      </c>
      <c r="C890" s="84">
        <v>2</v>
      </c>
      <c r="D890" s="118">
        <v>0.002284622968432037</v>
      </c>
      <c r="E890" s="118">
        <v>2.2802747740733618</v>
      </c>
      <c r="F890" s="84" t="s">
        <v>1661</v>
      </c>
      <c r="G890" s="84" t="b">
        <v>0</v>
      </c>
      <c r="H890" s="84" t="b">
        <v>0</v>
      </c>
      <c r="I890" s="84" t="b">
        <v>0</v>
      </c>
      <c r="J890" s="84" t="b">
        <v>0</v>
      </c>
      <c r="K890" s="84" t="b">
        <v>0</v>
      </c>
      <c r="L890" s="84" t="b">
        <v>0</v>
      </c>
    </row>
    <row r="891" spans="1:12" ht="15">
      <c r="A891" s="84" t="s">
        <v>2038</v>
      </c>
      <c r="B891" s="84" t="s">
        <v>1758</v>
      </c>
      <c r="C891" s="84">
        <v>2</v>
      </c>
      <c r="D891" s="118">
        <v>0.002284622968432037</v>
      </c>
      <c r="E891" s="118">
        <v>0.5626042710710996</v>
      </c>
      <c r="F891" s="84" t="s">
        <v>1661</v>
      </c>
      <c r="G891" s="84" t="b">
        <v>0</v>
      </c>
      <c r="H891" s="84" t="b">
        <v>0</v>
      </c>
      <c r="I891" s="84" t="b">
        <v>0</v>
      </c>
      <c r="J891" s="84" t="b">
        <v>0</v>
      </c>
      <c r="K891" s="84" t="b">
        <v>0</v>
      </c>
      <c r="L891" s="84" t="b">
        <v>0</v>
      </c>
    </row>
    <row r="892" spans="1:12" ht="15">
      <c r="A892" s="84" t="s">
        <v>1721</v>
      </c>
      <c r="B892" s="84" t="s">
        <v>1758</v>
      </c>
      <c r="C892" s="84">
        <v>2</v>
      </c>
      <c r="D892" s="118">
        <v>0.002284622968432037</v>
      </c>
      <c r="E892" s="118">
        <v>0.1946274857765052</v>
      </c>
      <c r="F892" s="84" t="s">
        <v>1661</v>
      </c>
      <c r="G892" s="84" t="b">
        <v>1</v>
      </c>
      <c r="H892" s="84" t="b">
        <v>0</v>
      </c>
      <c r="I892" s="84" t="b">
        <v>0</v>
      </c>
      <c r="J892" s="84" t="b">
        <v>0</v>
      </c>
      <c r="K892" s="84" t="b">
        <v>0</v>
      </c>
      <c r="L892" s="84" t="b">
        <v>0</v>
      </c>
    </row>
    <row r="893" spans="1:12" ht="15">
      <c r="A893" s="84" t="s">
        <v>233</v>
      </c>
      <c r="B893" s="84" t="s">
        <v>238</v>
      </c>
      <c r="C893" s="84">
        <v>2</v>
      </c>
      <c r="D893" s="118">
        <v>0.002284622968432037</v>
      </c>
      <c r="E893" s="118">
        <v>1.5118833609788744</v>
      </c>
      <c r="F893" s="84" t="s">
        <v>1661</v>
      </c>
      <c r="G893" s="84" t="b">
        <v>0</v>
      </c>
      <c r="H893" s="84" t="b">
        <v>0</v>
      </c>
      <c r="I893" s="84" t="b">
        <v>0</v>
      </c>
      <c r="J893" s="84" t="b">
        <v>0</v>
      </c>
      <c r="K893" s="84" t="b">
        <v>0</v>
      </c>
      <c r="L893" s="84" t="b">
        <v>0</v>
      </c>
    </row>
    <row r="894" spans="1:12" ht="15">
      <c r="A894" s="84" t="s">
        <v>2056</v>
      </c>
      <c r="B894" s="84" t="s">
        <v>2403</v>
      </c>
      <c r="C894" s="84">
        <v>2</v>
      </c>
      <c r="D894" s="118">
        <v>0.002284622968432037</v>
      </c>
      <c r="E894" s="118">
        <v>2.252246050473118</v>
      </c>
      <c r="F894" s="84" t="s">
        <v>1661</v>
      </c>
      <c r="G894" s="84" t="b">
        <v>0</v>
      </c>
      <c r="H894" s="84" t="b">
        <v>0</v>
      </c>
      <c r="I894" s="84" t="b">
        <v>0</v>
      </c>
      <c r="J894" s="84" t="b">
        <v>0</v>
      </c>
      <c r="K894" s="84" t="b">
        <v>0</v>
      </c>
      <c r="L894" s="84" t="b">
        <v>0</v>
      </c>
    </row>
    <row r="895" spans="1:12" ht="15">
      <c r="A895" s="84" t="s">
        <v>1780</v>
      </c>
      <c r="B895" s="84" t="s">
        <v>275</v>
      </c>
      <c r="C895" s="84">
        <v>5</v>
      </c>
      <c r="D895" s="118">
        <v>0.007642889374350481</v>
      </c>
      <c r="E895" s="118">
        <v>1.3535590469401657</v>
      </c>
      <c r="F895" s="84" t="s">
        <v>1662</v>
      </c>
      <c r="G895" s="84" t="b">
        <v>0</v>
      </c>
      <c r="H895" s="84" t="b">
        <v>0</v>
      </c>
      <c r="I895" s="84" t="b">
        <v>0</v>
      </c>
      <c r="J895" s="84" t="b">
        <v>0</v>
      </c>
      <c r="K895" s="84" t="b">
        <v>0</v>
      </c>
      <c r="L895" s="84" t="b">
        <v>0</v>
      </c>
    </row>
    <row r="896" spans="1:12" ht="15">
      <c r="A896" s="84" t="s">
        <v>275</v>
      </c>
      <c r="B896" s="84" t="s">
        <v>1782</v>
      </c>
      <c r="C896" s="84">
        <v>5</v>
      </c>
      <c r="D896" s="118">
        <v>0.007642889374350481</v>
      </c>
      <c r="E896" s="118">
        <v>1.4996870826184039</v>
      </c>
      <c r="F896" s="84" t="s">
        <v>1662</v>
      </c>
      <c r="G896" s="84" t="b">
        <v>0</v>
      </c>
      <c r="H896" s="84" t="b">
        <v>0</v>
      </c>
      <c r="I896" s="84" t="b">
        <v>0</v>
      </c>
      <c r="J896" s="84" t="b">
        <v>0</v>
      </c>
      <c r="K896" s="84" t="b">
        <v>0</v>
      </c>
      <c r="L896" s="84" t="b">
        <v>0</v>
      </c>
    </row>
    <row r="897" spans="1:12" ht="15">
      <c r="A897" s="84" t="s">
        <v>1782</v>
      </c>
      <c r="B897" s="84" t="s">
        <v>1783</v>
      </c>
      <c r="C897" s="84">
        <v>5</v>
      </c>
      <c r="D897" s="118">
        <v>0.007642889374350481</v>
      </c>
      <c r="E897" s="118">
        <v>1.4996870826184039</v>
      </c>
      <c r="F897" s="84" t="s">
        <v>1662</v>
      </c>
      <c r="G897" s="84" t="b">
        <v>0</v>
      </c>
      <c r="H897" s="84" t="b">
        <v>0</v>
      </c>
      <c r="I897" s="84" t="b">
        <v>0</v>
      </c>
      <c r="J897" s="84" t="b">
        <v>0</v>
      </c>
      <c r="K897" s="84" t="b">
        <v>0</v>
      </c>
      <c r="L897" s="84" t="b">
        <v>0</v>
      </c>
    </row>
    <row r="898" spans="1:12" ht="15">
      <c r="A898" s="84" t="s">
        <v>1783</v>
      </c>
      <c r="B898" s="84" t="s">
        <v>270</v>
      </c>
      <c r="C898" s="84">
        <v>5</v>
      </c>
      <c r="D898" s="118">
        <v>0.007642889374350481</v>
      </c>
      <c r="E898" s="118">
        <v>1.420505836570779</v>
      </c>
      <c r="F898" s="84" t="s">
        <v>1662</v>
      </c>
      <c r="G898" s="84" t="b">
        <v>0</v>
      </c>
      <c r="H898" s="84" t="b">
        <v>0</v>
      </c>
      <c r="I898" s="84" t="b">
        <v>0</v>
      </c>
      <c r="J898" s="84" t="b">
        <v>0</v>
      </c>
      <c r="K898" s="84" t="b">
        <v>0</v>
      </c>
      <c r="L898" s="84" t="b">
        <v>0</v>
      </c>
    </row>
    <row r="899" spans="1:12" ht="15">
      <c r="A899" s="84" t="s">
        <v>270</v>
      </c>
      <c r="B899" s="84" t="s">
        <v>1779</v>
      </c>
      <c r="C899" s="84">
        <v>5</v>
      </c>
      <c r="D899" s="118">
        <v>0.007642889374350481</v>
      </c>
      <c r="E899" s="118">
        <v>1.2163858539148542</v>
      </c>
      <c r="F899" s="84" t="s">
        <v>1662</v>
      </c>
      <c r="G899" s="84" t="b">
        <v>0</v>
      </c>
      <c r="H899" s="84" t="b">
        <v>0</v>
      </c>
      <c r="I899" s="84" t="b">
        <v>0</v>
      </c>
      <c r="J899" s="84" t="b">
        <v>0</v>
      </c>
      <c r="K899" s="84" t="b">
        <v>0</v>
      </c>
      <c r="L899" s="84" t="b">
        <v>0</v>
      </c>
    </row>
    <row r="900" spans="1:12" ht="15">
      <c r="A900" s="84" t="s">
        <v>1779</v>
      </c>
      <c r="B900" s="84" t="s">
        <v>1784</v>
      </c>
      <c r="C900" s="84">
        <v>5</v>
      </c>
      <c r="D900" s="118">
        <v>0.007642889374350481</v>
      </c>
      <c r="E900" s="118">
        <v>1.295567099962479</v>
      </c>
      <c r="F900" s="84" t="s">
        <v>1662</v>
      </c>
      <c r="G900" s="84" t="b">
        <v>0</v>
      </c>
      <c r="H900" s="84" t="b">
        <v>0</v>
      </c>
      <c r="I900" s="84" t="b">
        <v>0</v>
      </c>
      <c r="J900" s="84" t="b">
        <v>0</v>
      </c>
      <c r="K900" s="84" t="b">
        <v>0</v>
      </c>
      <c r="L900" s="84" t="b">
        <v>0</v>
      </c>
    </row>
    <row r="901" spans="1:12" ht="15">
      <c r="A901" s="84" t="s">
        <v>1784</v>
      </c>
      <c r="B901" s="84" t="s">
        <v>1785</v>
      </c>
      <c r="C901" s="84">
        <v>5</v>
      </c>
      <c r="D901" s="118">
        <v>0.007642889374350481</v>
      </c>
      <c r="E901" s="118">
        <v>1.4996870826184039</v>
      </c>
      <c r="F901" s="84" t="s">
        <v>1662</v>
      </c>
      <c r="G901" s="84" t="b">
        <v>0</v>
      </c>
      <c r="H901" s="84" t="b">
        <v>0</v>
      </c>
      <c r="I901" s="84" t="b">
        <v>0</v>
      </c>
      <c r="J901" s="84" t="b">
        <v>0</v>
      </c>
      <c r="K901" s="84" t="b">
        <v>0</v>
      </c>
      <c r="L901" s="84" t="b">
        <v>0</v>
      </c>
    </row>
    <row r="902" spans="1:12" ht="15">
      <c r="A902" s="84" t="s">
        <v>1785</v>
      </c>
      <c r="B902" s="84" t="s">
        <v>1781</v>
      </c>
      <c r="C902" s="84">
        <v>5</v>
      </c>
      <c r="D902" s="118">
        <v>0.007642889374350481</v>
      </c>
      <c r="E902" s="118">
        <v>1.420505836570779</v>
      </c>
      <c r="F902" s="84" t="s">
        <v>1662</v>
      </c>
      <c r="G902" s="84" t="b">
        <v>0</v>
      </c>
      <c r="H902" s="84" t="b">
        <v>0</v>
      </c>
      <c r="I902" s="84" t="b">
        <v>0</v>
      </c>
      <c r="J902" s="84" t="b">
        <v>0</v>
      </c>
      <c r="K902" s="84" t="b">
        <v>0</v>
      </c>
      <c r="L902" s="84" t="b">
        <v>0</v>
      </c>
    </row>
    <row r="903" spans="1:12" ht="15">
      <c r="A903" s="84" t="s">
        <v>1781</v>
      </c>
      <c r="B903" s="84" t="s">
        <v>2091</v>
      </c>
      <c r="C903" s="84">
        <v>5</v>
      </c>
      <c r="D903" s="118">
        <v>0.007642889374350481</v>
      </c>
      <c r="E903" s="118">
        <v>1.420505836570779</v>
      </c>
      <c r="F903" s="84" t="s">
        <v>1662</v>
      </c>
      <c r="G903" s="84" t="b">
        <v>0</v>
      </c>
      <c r="H903" s="84" t="b">
        <v>0</v>
      </c>
      <c r="I903" s="84" t="b">
        <v>0</v>
      </c>
      <c r="J903" s="84" t="b">
        <v>0</v>
      </c>
      <c r="K903" s="84" t="b">
        <v>0</v>
      </c>
      <c r="L903" s="84" t="b">
        <v>0</v>
      </c>
    </row>
    <row r="904" spans="1:12" ht="15">
      <c r="A904" s="84" t="s">
        <v>2091</v>
      </c>
      <c r="B904" s="84" t="s">
        <v>247</v>
      </c>
      <c r="C904" s="84">
        <v>5</v>
      </c>
      <c r="D904" s="118">
        <v>0.007642889374350481</v>
      </c>
      <c r="E904" s="118">
        <v>1.4996870826184039</v>
      </c>
      <c r="F904" s="84" t="s">
        <v>1662</v>
      </c>
      <c r="G904" s="84" t="b">
        <v>0</v>
      </c>
      <c r="H904" s="84" t="b">
        <v>0</v>
      </c>
      <c r="I904" s="84" t="b">
        <v>0</v>
      </c>
      <c r="J904" s="84" t="b">
        <v>0</v>
      </c>
      <c r="K904" s="84" t="b">
        <v>0</v>
      </c>
      <c r="L904" s="84" t="b">
        <v>0</v>
      </c>
    </row>
    <row r="905" spans="1:12" ht="15">
      <c r="A905" s="84" t="s">
        <v>247</v>
      </c>
      <c r="B905" s="84" t="s">
        <v>2092</v>
      </c>
      <c r="C905" s="84">
        <v>5</v>
      </c>
      <c r="D905" s="118">
        <v>0.007642889374350481</v>
      </c>
      <c r="E905" s="118">
        <v>1.2444145775150979</v>
      </c>
      <c r="F905" s="84" t="s">
        <v>1662</v>
      </c>
      <c r="G905" s="84" t="b">
        <v>0</v>
      </c>
      <c r="H905" s="84" t="b">
        <v>0</v>
      </c>
      <c r="I905" s="84" t="b">
        <v>0</v>
      </c>
      <c r="J905" s="84" t="b">
        <v>0</v>
      </c>
      <c r="K905" s="84" t="b">
        <v>0</v>
      </c>
      <c r="L905" s="84" t="b">
        <v>0</v>
      </c>
    </row>
    <row r="906" spans="1:12" ht="15">
      <c r="A906" s="84" t="s">
        <v>247</v>
      </c>
      <c r="B906" s="84" t="s">
        <v>1780</v>
      </c>
      <c r="C906" s="84">
        <v>4</v>
      </c>
      <c r="D906" s="118">
        <v>0.008435509415841019</v>
      </c>
      <c r="E906" s="118">
        <v>1.0683233184594165</v>
      </c>
      <c r="F906" s="84" t="s">
        <v>1662</v>
      </c>
      <c r="G906" s="84" t="b">
        <v>0</v>
      </c>
      <c r="H906" s="84" t="b">
        <v>0</v>
      </c>
      <c r="I906" s="84" t="b">
        <v>0</v>
      </c>
      <c r="J906" s="84" t="b">
        <v>0</v>
      </c>
      <c r="K906" s="84" t="b">
        <v>0</v>
      </c>
      <c r="L906" s="84" t="b">
        <v>0</v>
      </c>
    </row>
    <row r="907" spans="1:12" ht="15">
      <c r="A907" s="84" t="s">
        <v>2092</v>
      </c>
      <c r="B907" s="84" t="s">
        <v>2133</v>
      </c>
      <c r="C907" s="84">
        <v>4</v>
      </c>
      <c r="D907" s="118">
        <v>0.008435509415841019</v>
      </c>
      <c r="E907" s="118">
        <v>1.4996870826184039</v>
      </c>
      <c r="F907" s="84" t="s">
        <v>1662</v>
      </c>
      <c r="G907" s="84" t="b">
        <v>0</v>
      </c>
      <c r="H907" s="84" t="b">
        <v>0</v>
      </c>
      <c r="I907" s="84" t="b">
        <v>0</v>
      </c>
      <c r="J907" s="84" t="b">
        <v>0</v>
      </c>
      <c r="K907" s="84" t="b">
        <v>0</v>
      </c>
      <c r="L907" s="84" t="b">
        <v>0</v>
      </c>
    </row>
    <row r="908" spans="1:12" ht="15">
      <c r="A908" s="84" t="s">
        <v>2034</v>
      </c>
      <c r="B908" s="84" t="s">
        <v>1763</v>
      </c>
      <c r="C908" s="84">
        <v>3</v>
      </c>
      <c r="D908" s="118">
        <v>0.008571040503946031</v>
      </c>
      <c r="E908" s="118">
        <v>1.7215358322347603</v>
      </c>
      <c r="F908" s="84" t="s">
        <v>1662</v>
      </c>
      <c r="G908" s="84" t="b">
        <v>0</v>
      </c>
      <c r="H908" s="84" t="b">
        <v>0</v>
      </c>
      <c r="I908" s="84" t="b">
        <v>0</v>
      </c>
      <c r="J908" s="84" t="b">
        <v>0</v>
      </c>
      <c r="K908" s="84" t="b">
        <v>0</v>
      </c>
      <c r="L908" s="84" t="b">
        <v>0</v>
      </c>
    </row>
    <row r="909" spans="1:12" ht="15">
      <c r="A909" s="84" t="s">
        <v>1763</v>
      </c>
      <c r="B909" s="84" t="s">
        <v>1758</v>
      </c>
      <c r="C909" s="84">
        <v>3</v>
      </c>
      <c r="D909" s="118">
        <v>0.008571040503946031</v>
      </c>
      <c r="E909" s="118">
        <v>1.4996870826184039</v>
      </c>
      <c r="F909" s="84" t="s">
        <v>1662</v>
      </c>
      <c r="G909" s="84" t="b">
        <v>0</v>
      </c>
      <c r="H909" s="84" t="b">
        <v>0</v>
      </c>
      <c r="I909" s="84" t="b">
        <v>0</v>
      </c>
      <c r="J909" s="84" t="b">
        <v>0</v>
      </c>
      <c r="K909" s="84" t="b">
        <v>0</v>
      </c>
      <c r="L909" s="84" t="b">
        <v>0</v>
      </c>
    </row>
    <row r="910" spans="1:12" ht="15">
      <c r="A910" s="84" t="s">
        <v>245</v>
      </c>
      <c r="B910" s="84" t="s">
        <v>2052</v>
      </c>
      <c r="C910" s="84">
        <v>2</v>
      </c>
      <c r="D910" s="118">
        <v>0.007822904356590943</v>
      </c>
      <c r="E910" s="118">
        <v>1.5965970956264601</v>
      </c>
      <c r="F910" s="84" t="s">
        <v>1662</v>
      </c>
      <c r="G910" s="84" t="b">
        <v>0</v>
      </c>
      <c r="H910" s="84" t="b">
        <v>0</v>
      </c>
      <c r="I910" s="84" t="b">
        <v>0</v>
      </c>
      <c r="J910" s="84" t="b">
        <v>0</v>
      </c>
      <c r="K910" s="84" t="b">
        <v>0</v>
      </c>
      <c r="L910" s="84" t="b">
        <v>0</v>
      </c>
    </row>
    <row r="911" spans="1:12" ht="15">
      <c r="A911" s="84" t="s">
        <v>2052</v>
      </c>
      <c r="B911" s="84" t="s">
        <v>2034</v>
      </c>
      <c r="C911" s="84">
        <v>2</v>
      </c>
      <c r="D911" s="118">
        <v>0.007822904356590943</v>
      </c>
      <c r="E911" s="118">
        <v>1.7215358322347603</v>
      </c>
      <c r="F911" s="84" t="s">
        <v>1662</v>
      </c>
      <c r="G911" s="84" t="b">
        <v>0</v>
      </c>
      <c r="H911" s="84" t="b">
        <v>0</v>
      </c>
      <c r="I911" s="84" t="b">
        <v>0</v>
      </c>
      <c r="J911" s="84" t="b">
        <v>0</v>
      </c>
      <c r="K911" s="84" t="b">
        <v>0</v>
      </c>
      <c r="L911" s="84" t="b">
        <v>0</v>
      </c>
    </row>
    <row r="912" spans="1:12" ht="15">
      <c r="A912" s="84" t="s">
        <v>1758</v>
      </c>
      <c r="B912" s="84" t="s">
        <v>2095</v>
      </c>
      <c r="C912" s="84">
        <v>2</v>
      </c>
      <c r="D912" s="118">
        <v>0.007822904356590943</v>
      </c>
      <c r="E912" s="118">
        <v>1.5965970956264601</v>
      </c>
      <c r="F912" s="84" t="s">
        <v>1662</v>
      </c>
      <c r="G912" s="84" t="b">
        <v>0</v>
      </c>
      <c r="H912" s="84" t="b">
        <v>0</v>
      </c>
      <c r="I912" s="84" t="b">
        <v>0</v>
      </c>
      <c r="J912" s="84" t="b">
        <v>0</v>
      </c>
      <c r="K912" s="84" t="b">
        <v>0</v>
      </c>
      <c r="L912" s="84" t="b">
        <v>0</v>
      </c>
    </row>
    <row r="913" spans="1:12" ht="15">
      <c r="A913" s="84" t="s">
        <v>2095</v>
      </c>
      <c r="B913" s="84" t="s">
        <v>2060</v>
      </c>
      <c r="C913" s="84">
        <v>2</v>
      </c>
      <c r="D913" s="118">
        <v>0.007822904356590943</v>
      </c>
      <c r="E913" s="118">
        <v>1.7215358322347603</v>
      </c>
      <c r="F913" s="84" t="s">
        <v>1662</v>
      </c>
      <c r="G913" s="84" t="b">
        <v>0</v>
      </c>
      <c r="H913" s="84" t="b">
        <v>0</v>
      </c>
      <c r="I913" s="84" t="b">
        <v>0</v>
      </c>
      <c r="J913" s="84" t="b">
        <v>0</v>
      </c>
      <c r="K913" s="84" t="b">
        <v>0</v>
      </c>
      <c r="L913" s="84" t="b">
        <v>0</v>
      </c>
    </row>
    <row r="914" spans="1:12" ht="15">
      <c r="A914" s="84" t="s">
        <v>2060</v>
      </c>
      <c r="B914" s="84" t="s">
        <v>2071</v>
      </c>
      <c r="C914" s="84">
        <v>2</v>
      </c>
      <c r="D914" s="118">
        <v>0.007822904356590943</v>
      </c>
      <c r="E914" s="118">
        <v>1.545444573179079</v>
      </c>
      <c r="F914" s="84" t="s">
        <v>1662</v>
      </c>
      <c r="G914" s="84" t="b">
        <v>0</v>
      </c>
      <c r="H914" s="84" t="b">
        <v>0</v>
      </c>
      <c r="I914" s="84" t="b">
        <v>0</v>
      </c>
      <c r="J914" s="84" t="b">
        <v>0</v>
      </c>
      <c r="K914" s="84" t="b">
        <v>0</v>
      </c>
      <c r="L914" s="84" t="b">
        <v>0</v>
      </c>
    </row>
    <row r="915" spans="1:12" ht="15">
      <c r="A915" s="84" t="s">
        <v>2071</v>
      </c>
      <c r="B915" s="84" t="s">
        <v>2096</v>
      </c>
      <c r="C915" s="84">
        <v>2</v>
      </c>
      <c r="D915" s="118">
        <v>0.007822904356590943</v>
      </c>
      <c r="E915" s="118">
        <v>1.7215358322347603</v>
      </c>
      <c r="F915" s="84" t="s">
        <v>1662</v>
      </c>
      <c r="G915" s="84" t="b">
        <v>0</v>
      </c>
      <c r="H915" s="84" t="b">
        <v>0</v>
      </c>
      <c r="I915" s="84" t="b">
        <v>0</v>
      </c>
      <c r="J915" s="84" t="b">
        <v>0</v>
      </c>
      <c r="K915" s="84" t="b">
        <v>0</v>
      </c>
      <c r="L915" s="84" t="b">
        <v>0</v>
      </c>
    </row>
    <row r="916" spans="1:12" ht="15">
      <c r="A916" s="84" t="s">
        <v>2096</v>
      </c>
      <c r="B916" s="84" t="s">
        <v>2061</v>
      </c>
      <c r="C916" s="84">
        <v>2</v>
      </c>
      <c r="D916" s="118">
        <v>0.007822904356590943</v>
      </c>
      <c r="E916" s="118">
        <v>1.8976270912904414</v>
      </c>
      <c r="F916" s="84" t="s">
        <v>1662</v>
      </c>
      <c r="G916" s="84" t="b">
        <v>0</v>
      </c>
      <c r="H916" s="84" t="b">
        <v>0</v>
      </c>
      <c r="I916" s="84" t="b">
        <v>0</v>
      </c>
      <c r="J916" s="84" t="b">
        <v>0</v>
      </c>
      <c r="K916" s="84" t="b">
        <v>0</v>
      </c>
      <c r="L916" s="84" t="b">
        <v>0</v>
      </c>
    </row>
    <row r="917" spans="1:12" ht="15">
      <c r="A917" s="84" t="s">
        <v>2061</v>
      </c>
      <c r="B917" s="84" t="s">
        <v>2097</v>
      </c>
      <c r="C917" s="84">
        <v>2</v>
      </c>
      <c r="D917" s="118">
        <v>0.007822904356590943</v>
      </c>
      <c r="E917" s="118">
        <v>1.8976270912904414</v>
      </c>
      <c r="F917" s="84" t="s">
        <v>1662</v>
      </c>
      <c r="G917" s="84" t="b">
        <v>0</v>
      </c>
      <c r="H917" s="84" t="b">
        <v>0</v>
      </c>
      <c r="I917" s="84" t="b">
        <v>0</v>
      </c>
      <c r="J917" s="84" t="b">
        <v>0</v>
      </c>
      <c r="K917" s="84" t="b">
        <v>0</v>
      </c>
      <c r="L917" s="84" t="b">
        <v>0</v>
      </c>
    </row>
    <row r="918" spans="1:12" ht="15">
      <c r="A918" s="84" t="s">
        <v>2097</v>
      </c>
      <c r="B918" s="84" t="s">
        <v>2098</v>
      </c>
      <c r="C918" s="84">
        <v>2</v>
      </c>
      <c r="D918" s="118">
        <v>0.007822904356590943</v>
      </c>
      <c r="E918" s="118">
        <v>1.8976270912904414</v>
      </c>
      <c r="F918" s="84" t="s">
        <v>1662</v>
      </c>
      <c r="G918" s="84" t="b">
        <v>0</v>
      </c>
      <c r="H918" s="84" t="b">
        <v>0</v>
      </c>
      <c r="I918" s="84" t="b">
        <v>0</v>
      </c>
      <c r="J918" s="84" t="b">
        <v>1</v>
      </c>
      <c r="K918" s="84" t="b">
        <v>0</v>
      </c>
      <c r="L918" s="84" t="b">
        <v>0</v>
      </c>
    </row>
    <row r="919" spans="1:12" ht="15">
      <c r="A919" s="84" t="s">
        <v>2098</v>
      </c>
      <c r="B919" s="84" t="s">
        <v>1735</v>
      </c>
      <c r="C919" s="84">
        <v>2</v>
      </c>
      <c r="D919" s="118">
        <v>0.007822904356590943</v>
      </c>
      <c r="E919" s="118">
        <v>1.8976270912904414</v>
      </c>
      <c r="F919" s="84" t="s">
        <v>1662</v>
      </c>
      <c r="G919" s="84" t="b">
        <v>1</v>
      </c>
      <c r="H919" s="84" t="b">
        <v>0</v>
      </c>
      <c r="I919" s="84" t="b">
        <v>0</v>
      </c>
      <c r="J919" s="84" t="b">
        <v>0</v>
      </c>
      <c r="K919" s="84" t="b">
        <v>0</v>
      </c>
      <c r="L919" s="84" t="b">
        <v>0</v>
      </c>
    </row>
    <row r="920" spans="1:12" ht="15">
      <c r="A920" s="84" t="s">
        <v>1735</v>
      </c>
      <c r="B920" s="84" t="s">
        <v>1771</v>
      </c>
      <c r="C920" s="84">
        <v>2</v>
      </c>
      <c r="D920" s="118">
        <v>0.007822904356590943</v>
      </c>
      <c r="E920" s="118">
        <v>1.8976270912904414</v>
      </c>
      <c r="F920" s="84" t="s">
        <v>1662</v>
      </c>
      <c r="G920" s="84" t="b">
        <v>0</v>
      </c>
      <c r="H920" s="84" t="b">
        <v>0</v>
      </c>
      <c r="I920" s="84" t="b">
        <v>0</v>
      </c>
      <c r="J920" s="84" t="b">
        <v>0</v>
      </c>
      <c r="K920" s="84" t="b">
        <v>0</v>
      </c>
      <c r="L920" s="84" t="b">
        <v>0</v>
      </c>
    </row>
    <row r="921" spans="1:12" ht="15">
      <c r="A921" s="84" t="s">
        <v>1771</v>
      </c>
      <c r="B921" s="84" t="s">
        <v>2099</v>
      </c>
      <c r="C921" s="84">
        <v>2</v>
      </c>
      <c r="D921" s="118">
        <v>0.007822904356590943</v>
      </c>
      <c r="E921" s="118">
        <v>1.8976270912904414</v>
      </c>
      <c r="F921" s="84" t="s">
        <v>1662</v>
      </c>
      <c r="G921" s="84" t="b">
        <v>0</v>
      </c>
      <c r="H921" s="84" t="b">
        <v>0</v>
      </c>
      <c r="I921" s="84" t="b">
        <v>0</v>
      </c>
      <c r="J921" s="84" t="b">
        <v>0</v>
      </c>
      <c r="K921" s="84" t="b">
        <v>0</v>
      </c>
      <c r="L921" s="84" t="b">
        <v>0</v>
      </c>
    </row>
    <row r="922" spans="1:12" ht="15">
      <c r="A922" s="84" t="s">
        <v>2099</v>
      </c>
      <c r="B922" s="84" t="s">
        <v>1780</v>
      </c>
      <c r="C922" s="84">
        <v>2</v>
      </c>
      <c r="D922" s="118">
        <v>0.007822904356590943</v>
      </c>
      <c r="E922" s="118">
        <v>1.420505836570779</v>
      </c>
      <c r="F922" s="84" t="s">
        <v>1662</v>
      </c>
      <c r="G922" s="84" t="b">
        <v>0</v>
      </c>
      <c r="H922" s="84" t="b">
        <v>0</v>
      </c>
      <c r="I922" s="84" t="b">
        <v>0</v>
      </c>
      <c r="J922" s="84" t="b">
        <v>0</v>
      </c>
      <c r="K922" s="84" t="b">
        <v>0</v>
      </c>
      <c r="L922" s="84" t="b">
        <v>0</v>
      </c>
    </row>
    <row r="923" spans="1:12" ht="15">
      <c r="A923" s="84" t="s">
        <v>1780</v>
      </c>
      <c r="B923" s="84" t="s">
        <v>1779</v>
      </c>
      <c r="C923" s="84">
        <v>2</v>
      </c>
      <c r="D923" s="118">
        <v>0.007822904356590943</v>
      </c>
      <c r="E923" s="118">
        <v>0.7514990556122034</v>
      </c>
      <c r="F923" s="84" t="s">
        <v>1662</v>
      </c>
      <c r="G923" s="84" t="b">
        <v>0</v>
      </c>
      <c r="H923" s="84" t="b">
        <v>0</v>
      </c>
      <c r="I923" s="84" t="b">
        <v>0</v>
      </c>
      <c r="J923" s="84" t="b">
        <v>0</v>
      </c>
      <c r="K923" s="84" t="b">
        <v>0</v>
      </c>
      <c r="L923" s="84" t="b">
        <v>0</v>
      </c>
    </row>
    <row r="924" spans="1:12" ht="15">
      <c r="A924" s="84" t="s">
        <v>1779</v>
      </c>
      <c r="B924" s="84" t="s">
        <v>2100</v>
      </c>
      <c r="C924" s="84">
        <v>2</v>
      </c>
      <c r="D924" s="118">
        <v>0.007822904356590943</v>
      </c>
      <c r="E924" s="118">
        <v>1.295567099962479</v>
      </c>
      <c r="F924" s="84" t="s">
        <v>1662</v>
      </c>
      <c r="G924" s="84" t="b">
        <v>0</v>
      </c>
      <c r="H924" s="84" t="b">
        <v>0</v>
      </c>
      <c r="I924" s="84" t="b">
        <v>0</v>
      </c>
      <c r="J924" s="84" t="b">
        <v>0</v>
      </c>
      <c r="K924" s="84" t="b">
        <v>0</v>
      </c>
      <c r="L924" s="84" t="b">
        <v>0</v>
      </c>
    </row>
    <row r="925" spans="1:12" ht="15">
      <c r="A925" s="84" t="s">
        <v>2100</v>
      </c>
      <c r="B925" s="84" t="s">
        <v>2135</v>
      </c>
      <c r="C925" s="84">
        <v>2</v>
      </c>
      <c r="D925" s="118">
        <v>0.007822904356590943</v>
      </c>
      <c r="E925" s="118">
        <v>1.8976270912904414</v>
      </c>
      <c r="F925" s="84" t="s">
        <v>1662</v>
      </c>
      <c r="G925" s="84" t="b">
        <v>0</v>
      </c>
      <c r="H925" s="84" t="b">
        <v>0</v>
      </c>
      <c r="I925" s="84" t="b">
        <v>0</v>
      </c>
      <c r="J925" s="84" t="b">
        <v>0</v>
      </c>
      <c r="K925" s="84" t="b">
        <v>0</v>
      </c>
      <c r="L925" s="84" t="b">
        <v>0</v>
      </c>
    </row>
    <row r="926" spans="1:12" ht="15">
      <c r="A926" s="84" t="s">
        <v>2059</v>
      </c>
      <c r="B926" s="84" t="s">
        <v>2132</v>
      </c>
      <c r="C926" s="84">
        <v>3</v>
      </c>
      <c r="D926" s="118">
        <v>0.005989608892409116</v>
      </c>
      <c r="E926" s="118">
        <v>2.2013971243204513</v>
      </c>
      <c r="F926" s="84" t="s">
        <v>1663</v>
      </c>
      <c r="G926" s="84" t="b">
        <v>0</v>
      </c>
      <c r="H926" s="84" t="b">
        <v>0</v>
      </c>
      <c r="I926" s="84" t="b">
        <v>0</v>
      </c>
      <c r="J926" s="84" t="b">
        <v>0</v>
      </c>
      <c r="K926" s="84" t="b">
        <v>0</v>
      </c>
      <c r="L926" s="84" t="b">
        <v>0</v>
      </c>
    </row>
    <row r="927" spans="1:12" ht="15">
      <c r="A927" s="84" t="s">
        <v>2173</v>
      </c>
      <c r="B927" s="84" t="s">
        <v>2134</v>
      </c>
      <c r="C927" s="84">
        <v>2</v>
      </c>
      <c r="D927" s="118">
        <v>0.004686345268386974</v>
      </c>
      <c r="E927" s="118">
        <v>2.3774883833761327</v>
      </c>
      <c r="F927" s="84" t="s">
        <v>1663</v>
      </c>
      <c r="G927" s="84" t="b">
        <v>0</v>
      </c>
      <c r="H927" s="84" t="b">
        <v>0</v>
      </c>
      <c r="I927" s="84" t="b">
        <v>0</v>
      </c>
      <c r="J927" s="84" t="b">
        <v>0</v>
      </c>
      <c r="K927" s="84" t="b">
        <v>0</v>
      </c>
      <c r="L927" s="84" t="b">
        <v>0</v>
      </c>
    </row>
    <row r="928" spans="1:12" ht="15">
      <c r="A928" s="84" t="s">
        <v>2134</v>
      </c>
      <c r="B928" s="84" t="s">
        <v>2356</v>
      </c>
      <c r="C928" s="84">
        <v>2</v>
      </c>
      <c r="D928" s="118">
        <v>0.004686345268386974</v>
      </c>
      <c r="E928" s="118">
        <v>2.3774883833761327</v>
      </c>
      <c r="F928" s="84" t="s">
        <v>1663</v>
      </c>
      <c r="G928" s="84" t="b">
        <v>0</v>
      </c>
      <c r="H928" s="84" t="b">
        <v>0</v>
      </c>
      <c r="I928" s="84" t="b">
        <v>0</v>
      </c>
      <c r="J928" s="84" t="b">
        <v>0</v>
      </c>
      <c r="K928" s="84" t="b">
        <v>0</v>
      </c>
      <c r="L928" s="84" t="b">
        <v>0</v>
      </c>
    </row>
    <row r="929" spans="1:12" ht="15">
      <c r="A929" s="84" t="s">
        <v>2356</v>
      </c>
      <c r="B929" s="84" t="s">
        <v>2140</v>
      </c>
      <c r="C929" s="84">
        <v>2</v>
      </c>
      <c r="D929" s="118">
        <v>0.004686345268386974</v>
      </c>
      <c r="E929" s="118">
        <v>2.3774883833761327</v>
      </c>
      <c r="F929" s="84" t="s">
        <v>1663</v>
      </c>
      <c r="G929" s="84" t="b">
        <v>0</v>
      </c>
      <c r="H929" s="84" t="b">
        <v>0</v>
      </c>
      <c r="I929" s="84" t="b">
        <v>0</v>
      </c>
      <c r="J929" s="84" t="b">
        <v>0</v>
      </c>
      <c r="K929" s="84" t="b">
        <v>0</v>
      </c>
      <c r="L929" s="84" t="b">
        <v>0</v>
      </c>
    </row>
    <row r="930" spans="1:12" ht="15">
      <c r="A930" s="84" t="s">
        <v>2140</v>
      </c>
      <c r="B930" s="84" t="s">
        <v>2357</v>
      </c>
      <c r="C930" s="84">
        <v>2</v>
      </c>
      <c r="D930" s="118">
        <v>0.004686345268386974</v>
      </c>
      <c r="E930" s="118">
        <v>2.3774883833761327</v>
      </c>
      <c r="F930" s="84" t="s">
        <v>1663</v>
      </c>
      <c r="G930" s="84" t="b">
        <v>0</v>
      </c>
      <c r="H930" s="84" t="b">
        <v>0</v>
      </c>
      <c r="I930" s="84" t="b">
        <v>0</v>
      </c>
      <c r="J930" s="84" t="b">
        <v>0</v>
      </c>
      <c r="K930" s="84" t="b">
        <v>0</v>
      </c>
      <c r="L930" s="84" t="b">
        <v>0</v>
      </c>
    </row>
    <row r="931" spans="1:12" ht="15">
      <c r="A931" s="84" t="s">
        <v>2357</v>
      </c>
      <c r="B931" s="84" t="s">
        <v>271</v>
      </c>
      <c r="C931" s="84">
        <v>2</v>
      </c>
      <c r="D931" s="118">
        <v>0.004686345268386974</v>
      </c>
      <c r="E931" s="118">
        <v>2.0764583877121514</v>
      </c>
      <c r="F931" s="84" t="s">
        <v>1663</v>
      </c>
      <c r="G931" s="84" t="b">
        <v>0</v>
      </c>
      <c r="H931" s="84" t="b">
        <v>0</v>
      </c>
      <c r="I931" s="84" t="b">
        <v>0</v>
      </c>
      <c r="J931" s="84" t="b">
        <v>0</v>
      </c>
      <c r="K931" s="84" t="b">
        <v>0</v>
      </c>
      <c r="L931" s="84" t="b">
        <v>0</v>
      </c>
    </row>
    <row r="932" spans="1:12" ht="15">
      <c r="A932" s="84" t="s">
        <v>271</v>
      </c>
      <c r="B932" s="84" t="s">
        <v>2072</v>
      </c>
      <c r="C932" s="84">
        <v>2</v>
      </c>
      <c r="D932" s="118">
        <v>0.004686345268386974</v>
      </c>
      <c r="E932" s="118">
        <v>2.3774883833761327</v>
      </c>
      <c r="F932" s="84" t="s">
        <v>1663</v>
      </c>
      <c r="G932" s="84" t="b">
        <v>0</v>
      </c>
      <c r="H932" s="84" t="b">
        <v>0</v>
      </c>
      <c r="I932" s="84" t="b">
        <v>0</v>
      </c>
      <c r="J932" s="84" t="b">
        <v>0</v>
      </c>
      <c r="K932" s="84" t="b">
        <v>0</v>
      </c>
      <c r="L932" s="84" t="b">
        <v>0</v>
      </c>
    </row>
    <row r="933" spans="1:12" ht="15">
      <c r="A933" s="84" t="s">
        <v>2072</v>
      </c>
      <c r="B933" s="84" t="s">
        <v>1758</v>
      </c>
      <c r="C933" s="84">
        <v>2</v>
      </c>
      <c r="D933" s="118">
        <v>0.004686345268386974</v>
      </c>
      <c r="E933" s="118">
        <v>1.3360956982179077</v>
      </c>
      <c r="F933" s="84" t="s">
        <v>1663</v>
      </c>
      <c r="G933" s="84" t="b">
        <v>0</v>
      </c>
      <c r="H933" s="84" t="b">
        <v>0</v>
      </c>
      <c r="I933" s="84" t="b">
        <v>0</v>
      </c>
      <c r="J933" s="84" t="b">
        <v>0</v>
      </c>
      <c r="K933" s="84" t="b">
        <v>0</v>
      </c>
      <c r="L933" s="84" t="b">
        <v>0</v>
      </c>
    </row>
    <row r="934" spans="1:12" ht="15">
      <c r="A934" s="84" t="s">
        <v>1758</v>
      </c>
      <c r="B934" s="84" t="s">
        <v>271</v>
      </c>
      <c r="C934" s="84">
        <v>2</v>
      </c>
      <c r="D934" s="118">
        <v>0.004686345268386974</v>
      </c>
      <c r="E934" s="118">
        <v>1.4743983963841891</v>
      </c>
      <c r="F934" s="84" t="s">
        <v>1663</v>
      </c>
      <c r="G934" s="84" t="b">
        <v>0</v>
      </c>
      <c r="H934" s="84" t="b">
        <v>0</v>
      </c>
      <c r="I934" s="84" t="b">
        <v>0</v>
      </c>
      <c r="J934" s="84" t="b">
        <v>0</v>
      </c>
      <c r="K934" s="84" t="b">
        <v>0</v>
      </c>
      <c r="L934" s="84" t="b">
        <v>0</v>
      </c>
    </row>
    <row r="935" spans="1:12" ht="15">
      <c r="A935" s="84" t="s">
        <v>238</v>
      </c>
      <c r="B935" s="84" t="s">
        <v>2024</v>
      </c>
      <c r="C935" s="84">
        <v>2</v>
      </c>
      <c r="D935" s="118">
        <v>0.004686345268386974</v>
      </c>
      <c r="E935" s="118">
        <v>1.8034571156484138</v>
      </c>
      <c r="F935" s="84" t="s">
        <v>1663</v>
      </c>
      <c r="G935" s="84" t="b">
        <v>0</v>
      </c>
      <c r="H935" s="84" t="b">
        <v>0</v>
      </c>
      <c r="I935" s="84" t="b">
        <v>0</v>
      </c>
      <c r="J935" s="84" t="b">
        <v>0</v>
      </c>
      <c r="K935" s="84" t="b">
        <v>0</v>
      </c>
      <c r="L935" s="84" t="b">
        <v>0</v>
      </c>
    </row>
    <row r="936" spans="1:12" ht="15">
      <c r="A936" s="84" t="s">
        <v>2024</v>
      </c>
      <c r="B936" s="84" t="s">
        <v>1777</v>
      </c>
      <c r="C936" s="84">
        <v>2</v>
      </c>
      <c r="D936" s="118">
        <v>0.004686345268386974</v>
      </c>
      <c r="E936" s="118">
        <v>2.2013971243204513</v>
      </c>
      <c r="F936" s="84" t="s">
        <v>1663</v>
      </c>
      <c r="G936" s="84" t="b">
        <v>0</v>
      </c>
      <c r="H936" s="84" t="b">
        <v>0</v>
      </c>
      <c r="I936" s="84" t="b">
        <v>0</v>
      </c>
      <c r="J936" s="84" t="b">
        <v>0</v>
      </c>
      <c r="K936" s="84" t="b">
        <v>0</v>
      </c>
      <c r="L936" s="84" t="b">
        <v>0</v>
      </c>
    </row>
    <row r="937" spans="1:12" ht="15">
      <c r="A937" s="84" t="s">
        <v>1777</v>
      </c>
      <c r="B937" s="84" t="s">
        <v>1772</v>
      </c>
      <c r="C937" s="84">
        <v>2</v>
      </c>
      <c r="D937" s="118">
        <v>0.004686345268386974</v>
      </c>
      <c r="E937" s="118">
        <v>2.2013971243204513</v>
      </c>
      <c r="F937" s="84" t="s">
        <v>1663</v>
      </c>
      <c r="G937" s="84" t="b">
        <v>0</v>
      </c>
      <c r="H937" s="84" t="b">
        <v>0</v>
      </c>
      <c r="I937" s="84" t="b">
        <v>0</v>
      </c>
      <c r="J937" s="84" t="b">
        <v>0</v>
      </c>
      <c r="K937" s="84" t="b">
        <v>0</v>
      </c>
      <c r="L937" s="84" t="b">
        <v>0</v>
      </c>
    </row>
    <row r="938" spans="1:12" ht="15">
      <c r="A938" s="84" t="s">
        <v>1772</v>
      </c>
      <c r="B938" s="84" t="s">
        <v>2026</v>
      </c>
      <c r="C938" s="84">
        <v>2</v>
      </c>
      <c r="D938" s="118">
        <v>0.004686345268386974</v>
      </c>
      <c r="E938" s="118">
        <v>2.2013971243204513</v>
      </c>
      <c r="F938" s="84" t="s">
        <v>1663</v>
      </c>
      <c r="G938" s="84" t="b">
        <v>0</v>
      </c>
      <c r="H938" s="84" t="b">
        <v>0</v>
      </c>
      <c r="I938" s="84" t="b">
        <v>0</v>
      </c>
      <c r="J938" s="84" t="b">
        <v>0</v>
      </c>
      <c r="K938" s="84" t="b">
        <v>0</v>
      </c>
      <c r="L938" s="84" t="b">
        <v>0</v>
      </c>
    </row>
    <row r="939" spans="1:12" ht="15">
      <c r="A939" s="84" t="s">
        <v>2026</v>
      </c>
      <c r="B939" s="84" t="s">
        <v>2027</v>
      </c>
      <c r="C939" s="84">
        <v>2</v>
      </c>
      <c r="D939" s="118">
        <v>0.004686345268386974</v>
      </c>
      <c r="E939" s="118">
        <v>2.3774883833761327</v>
      </c>
      <c r="F939" s="84" t="s">
        <v>1663</v>
      </c>
      <c r="G939" s="84" t="b">
        <v>0</v>
      </c>
      <c r="H939" s="84" t="b">
        <v>0</v>
      </c>
      <c r="I939" s="84" t="b">
        <v>0</v>
      </c>
      <c r="J939" s="84" t="b">
        <v>0</v>
      </c>
      <c r="K939" s="84" t="b">
        <v>1</v>
      </c>
      <c r="L939" s="84" t="b">
        <v>0</v>
      </c>
    </row>
    <row r="940" spans="1:12" ht="15">
      <c r="A940" s="84" t="s">
        <v>2027</v>
      </c>
      <c r="B940" s="84" t="s">
        <v>2028</v>
      </c>
      <c r="C940" s="84">
        <v>2</v>
      </c>
      <c r="D940" s="118">
        <v>0.004686345268386974</v>
      </c>
      <c r="E940" s="118">
        <v>2.3774883833761327</v>
      </c>
      <c r="F940" s="84" t="s">
        <v>1663</v>
      </c>
      <c r="G940" s="84" t="b">
        <v>0</v>
      </c>
      <c r="H940" s="84" t="b">
        <v>1</v>
      </c>
      <c r="I940" s="84" t="b">
        <v>0</v>
      </c>
      <c r="J940" s="84" t="b">
        <v>0</v>
      </c>
      <c r="K940" s="84" t="b">
        <v>0</v>
      </c>
      <c r="L940" s="84" t="b">
        <v>0</v>
      </c>
    </row>
    <row r="941" spans="1:12" ht="15">
      <c r="A941" s="84" t="s">
        <v>2028</v>
      </c>
      <c r="B941" s="84" t="s">
        <v>1775</v>
      </c>
      <c r="C941" s="84">
        <v>2</v>
      </c>
      <c r="D941" s="118">
        <v>0.004686345268386974</v>
      </c>
      <c r="E941" s="118">
        <v>1.9003671286564703</v>
      </c>
      <c r="F941" s="84" t="s">
        <v>1663</v>
      </c>
      <c r="G941" s="84" t="b">
        <v>0</v>
      </c>
      <c r="H941" s="84" t="b">
        <v>0</v>
      </c>
      <c r="I941" s="84" t="b">
        <v>0</v>
      </c>
      <c r="J941" s="84" t="b">
        <v>1</v>
      </c>
      <c r="K941" s="84" t="b">
        <v>0</v>
      </c>
      <c r="L941" s="84" t="b">
        <v>0</v>
      </c>
    </row>
    <row r="942" spans="1:12" ht="15">
      <c r="A942" s="84" t="s">
        <v>1775</v>
      </c>
      <c r="B942" s="84" t="s">
        <v>1774</v>
      </c>
      <c r="C942" s="84">
        <v>2</v>
      </c>
      <c r="D942" s="118">
        <v>0.004686345268386974</v>
      </c>
      <c r="E942" s="118">
        <v>1.9003671286564703</v>
      </c>
      <c r="F942" s="84" t="s">
        <v>1663</v>
      </c>
      <c r="G942" s="84" t="b">
        <v>1</v>
      </c>
      <c r="H942" s="84" t="b">
        <v>0</v>
      </c>
      <c r="I942" s="84" t="b">
        <v>0</v>
      </c>
      <c r="J942" s="84" t="b">
        <v>0</v>
      </c>
      <c r="K942" s="84" t="b">
        <v>0</v>
      </c>
      <c r="L942" s="84" t="b">
        <v>0</v>
      </c>
    </row>
    <row r="943" spans="1:12" ht="15">
      <c r="A943" s="84" t="s">
        <v>1774</v>
      </c>
      <c r="B943" s="84" t="s">
        <v>2029</v>
      </c>
      <c r="C943" s="84">
        <v>2</v>
      </c>
      <c r="D943" s="118">
        <v>0.004686345268386974</v>
      </c>
      <c r="E943" s="118">
        <v>2.3774883833761327</v>
      </c>
      <c r="F943" s="84" t="s">
        <v>1663</v>
      </c>
      <c r="G943" s="84" t="b">
        <v>0</v>
      </c>
      <c r="H943" s="84" t="b">
        <v>0</v>
      </c>
      <c r="I943" s="84" t="b">
        <v>0</v>
      </c>
      <c r="J943" s="84" t="b">
        <v>0</v>
      </c>
      <c r="K943" s="84" t="b">
        <v>0</v>
      </c>
      <c r="L943" s="84" t="b">
        <v>0</v>
      </c>
    </row>
    <row r="944" spans="1:12" ht="15">
      <c r="A944" s="84" t="s">
        <v>2029</v>
      </c>
      <c r="B944" s="84" t="s">
        <v>2025</v>
      </c>
      <c r="C944" s="84">
        <v>2</v>
      </c>
      <c r="D944" s="118">
        <v>0.004686345268386974</v>
      </c>
      <c r="E944" s="118">
        <v>2.3774883833761327</v>
      </c>
      <c r="F944" s="84" t="s">
        <v>1663</v>
      </c>
      <c r="G944" s="84" t="b">
        <v>0</v>
      </c>
      <c r="H944" s="84" t="b">
        <v>0</v>
      </c>
      <c r="I944" s="84" t="b">
        <v>0</v>
      </c>
      <c r="J944" s="84" t="b">
        <v>0</v>
      </c>
      <c r="K944" s="84" t="b">
        <v>0</v>
      </c>
      <c r="L944" s="84" t="b">
        <v>0</v>
      </c>
    </row>
    <row r="945" spans="1:12" ht="15">
      <c r="A945" s="84" t="s">
        <v>2025</v>
      </c>
      <c r="B945" s="84" t="s">
        <v>1761</v>
      </c>
      <c r="C945" s="84">
        <v>2</v>
      </c>
      <c r="D945" s="118">
        <v>0.004686345268386974</v>
      </c>
      <c r="E945" s="118">
        <v>2.2013971243204513</v>
      </c>
      <c r="F945" s="84" t="s">
        <v>1663</v>
      </c>
      <c r="G945" s="84" t="b">
        <v>0</v>
      </c>
      <c r="H945" s="84" t="b">
        <v>0</v>
      </c>
      <c r="I945" s="84" t="b">
        <v>0</v>
      </c>
      <c r="J945" s="84" t="b">
        <v>0</v>
      </c>
      <c r="K945" s="84" t="b">
        <v>0</v>
      </c>
      <c r="L945" s="84" t="b">
        <v>0</v>
      </c>
    </row>
    <row r="946" spans="1:12" ht="15">
      <c r="A946" s="84" t="s">
        <v>1761</v>
      </c>
      <c r="B946" s="84" t="s">
        <v>1770</v>
      </c>
      <c r="C946" s="84">
        <v>2</v>
      </c>
      <c r="D946" s="118">
        <v>0.004686345268386974</v>
      </c>
      <c r="E946" s="118">
        <v>2.2013971243204513</v>
      </c>
      <c r="F946" s="84" t="s">
        <v>1663</v>
      </c>
      <c r="G946" s="84" t="b">
        <v>0</v>
      </c>
      <c r="H946" s="84" t="b">
        <v>0</v>
      </c>
      <c r="I946" s="84" t="b">
        <v>0</v>
      </c>
      <c r="J946" s="84" t="b">
        <v>0</v>
      </c>
      <c r="K946" s="84" t="b">
        <v>0</v>
      </c>
      <c r="L946" s="84" t="b">
        <v>0</v>
      </c>
    </row>
    <row r="947" spans="1:12" ht="15">
      <c r="A947" s="84" t="s">
        <v>1770</v>
      </c>
      <c r="B947" s="84" t="s">
        <v>2030</v>
      </c>
      <c r="C947" s="84">
        <v>2</v>
      </c>
      <c r="D947" s="118">
        <v>0.004686345268386974</v>
      </c>
      <c r="E947" s="118">
        <v>2.3774883833761327</v>
      </c>
      <c r="F947" s="84" t="s">
        <v>1663</v>
      </c>
      <c r="G947" s="84" t="b">
        <v>0</v>
      </c>
      <c r="H947" s="84" t="b">
        <v>0</v>
      </c>
      <c r="I947" s="84" t="b">
        <v>0</v>
      </c>
      <c r="J947" s="84" t="b">
        <v>0</v>
      </c>
      <c r="K947" s="84" t="b">
        <v>0</v>
      </c>
      <c r="L947" s="84" t="b">
        <v>0</v>
      </c>
    </row>
    <row r="948" spans="1:12" ht="15">
      <c r="A948" s="84" t="s">
        <v>2030</v>
      </c>
      <c r="B948" s="84" t="s">
        <v>2031</v>
      </c>
      <c r="C948" s="84">
        <v>2</v>
      </c>
      <c r="D948" s="118">
        <v>0.004686345268386974</v>
      </c>
      <c r="E948" s="118">
        <v>2.3774883833761327</v>
      </c>
      <c r="F948" s="84" t="s">
        <v>1663</v>
      </c>
      <c r="G948" s="84" t="b">
        <v>0</v>
      </c>
      <c r="H948" s="84" t="b">
        <v>0</v>
      </c>
      <c r="I948" s="84" t="b">
        <v>0</v>
      </c>
      <c r="J948" s="84" t="b">
        <v>0</v>
      </c>
      <c r="K948" s="84" t="b">
        <v>0</v>
      </c>
      <c r="L948" s="84" t="b">
        <v>0</v>
      </c>
    </row>
    <row r="949" spans="1:12" ht="15">
      <c r="A949" s="84" t="s">
        <v>1758</v>
      </c>
      <c r="B949" s="84" t="s">
        <v>2032</v>
      </c>
      <c r="C949" s="84">
        <v>2</v>
      </c>
      <c r="D949" s="118">
        <v>0.004686345268386974</v>
      </c>
      <c r="E949" s="118">
        <v>1.599337132992489</v>
      </c>
      <c r="F949" s="84" t="s">
        <v>1663</v>
      </c>
      <c r="G949" s="84" t="b">
        <v>0</v>
      </c>
      <c r="H949" s="84" t="b">
        <v>0</v>
      </c>
      <c r="I949" s="84" t="b">
        <v>0</v>
      </c>
      <c r="J949" s="84" t="b">
        <v>0</v>
      </c>
      <c r="K949" s="84" t="b">
        <v>0</v>
      </c>
      <c r="L949" s="84" t="b">
        <v>0</v>
      </c>
    </row>
    <row r="950" spans="1:12" ht="15">
      <c r="A950" s="84" t="s">
        <v>2253</v>
      </c>
      <c r="B950" s="84" t="s">
        <v>2460</v>
      </c>
      <c r="C950" s="84">
        <v>2</v>
      </c>
      <c r="D950" s="118">
        <v>0.004686345268386974</v>
      </c>
      <c r="E950" s="118">
        <v>2.3774883833761327</v>
      </c>
      <c r="F950" s="84" t="s">
        <v>1663</v>
      </c>
      <c r="G950" s="84" t="b">
        <v>1</v>
      </c>
      <c r="H950" s="84" t="b">
        <v>0</v>
      </c>
      <c r="I950" s="84" t="b">
        <v>0</v>
      </c>
      <c r="J950" s="84" t="b">
        <v>0</v>
      </c>
      <c r="K950" s="84" t="b">
        <v>0</v>
      </c>
      <c r="L950" s="84" t="b">
        <v>0</v>
      </c>
    </row>
    <row r="951" spans="1:12" ht="15">
      <c r="A951" s="84" t="s">
        <v>2460</v>
      </c>
      <c r="B951" s="84" t="s">
        <v>2085</v>
      </c>
      <c r="C951" s="84">
        <v>2</v>
      </c>
      <c r="D951" s="118">
        <v>0.004686345268386974</v>
      </c>
      <c r="E951" s="118">
        <v>2.3774883833761327</v>
      </c>
      <c r="F951" s="84" t="s">
        <v>1663</v>
      </c>
      <c r="G951" s="84" t="b">
        <v>0</v>
      </c>
      <c r="H951" s="84" t="b">
        <v>0</v>
      </c>
      <c r="I951" s="84" t="b">
        <v>0</v>
      </c>
      <c r="J951" s="84" t="b">
        <v>0</v>
      </c>
      <c r="K951" s="84" t="b">
        <v>0</v>
      </c>
      <c r="L951" s="84" t="b">
        <v>0</v>
      </c>
    </row>
    <row r="952" spans="1:12" ht="15">
      <c r="A952" s="84" t="s">
        <v>1759</v>
      </c>
      <c r="B952" s="84" t="s">
        <v>2059</v>
      </c>
      <c r="C952" s="84">
        <v>2</v>
      </c>
      <c r="D952" s="118">
        <v>0.004686345268386974</v>
      </c>
      <c r="E952" s="118">
        <v>1.3263358609287514</v>
      </c>
      <c r="F952" s="84" t="s">
        <v>1663</v>
      </c>
      <c r="G952" s="84" t="b">
        <v>0</v>
      </c>
      <c r="H952" s="84" t="b">
        <v>0</v>
      </c>
      <c r="I952" s="84" t="b">
        <v>0</v>
      </c>
      <c r="J952" s="84" t="b">
        <v>0</v>
      </c>
      <c r="K952" s="84" t="b">
        <v>0</v>
      </c>
      <c r="L952" s="84" t="b">
        <v>0</v>
      </c>
    </row>
    <row r="953" spans="1:12" ht="15">
      <c r="A953" s="84" t="s">
        <v>2462</v>
      </c>
      <c r="B953" s="84" t="s">
        <v>2215</v>
      </c>
      <c r="C953" s="84">
        <v>2</v>
      </c>
      <c r="D953" s="118">
        <v>0.004686345268386974</v>
      </c>
      <c r="E953" s="118">
        <v>2.3774883833761327</v>
      </c>
      <c r="F953" s="84" t="s">
        <v>1663</v>
      </c>
      <c r="G953" s="84" t="b">
        <v>0</v>
      </c>
      <c r="H953" s="84" t="b">
        <v>1</v>
      </c>
      <c r="I953" s="84" t="b">
        <v>0</v>
      </c>
      <c r="J953" s="84" t="b">
        <v>0</v>
      </c>
      <c r="K953" s="84" t="b">
        <v>1</v>
      </c>
      <c r="L953" s="84" t="b">
        <v>0</v>
      </c>
    </row>
    <row r="954" spans="1:12" ht="15">
      <c r="A954" s="84" t="s">
        <v>1759</v>
      </c>
      <c r="B954" s="84" t="s">
        <v>1760</v>
      </c>
      <c r="C954" s="84">
        <v>2</v>
      </c>
      <c r="D954" s="118">
        <v>0.004686345268386974</v>
      </c>
      <c r="E954" s="118">
        <v>0.8034571156484138</v>
      </c>
      <c r="F954" s="84" t="s">
        <v>1663</v>
      </c>
      <c r="G954" s="84" t="b">
        <v>0</v>
      </c>
      <c r="H954" s="84" t="b">
        <v>0</v>
      </c>
      <c r="I954" s="84" t="b">
        <v>0</v>
      </c>
      <c r="J954" s="84" t="b">
        <v>0</v>
      </c>
      <c r="K954" s="84" t="b">
        <v>0</v>
      </c>
      <c r="L954" s="84" t="b">
        <v>0</v>
      </c>
    </row>
    <row r="955" spans="1:12" ht="15">
      <c r="A955" s="84" t="s">
        <v>1760</v>
      </c>
      <c r="B955" s="84" t="s">
        <v>1758</v>
      </c>
      <c r="C955" s="84">
        <v>2</v>
      </c>
      <c r="D955" s="118">
        <v>0.004686345268386974</v>
      </c>
      <c r="E955" s="118">
        <v>0.6371256938818889</v>
      </c>
      <c r="F955" s="84" t="s">
        <v>1663</v>
      </c>
      <c r="G955" s="84" t="b">
        <v>0</v>
      </c>
      <c r="H955" s="84" t="b">
        <v>0</v>
      </c>
      <c r="I955" s="84" t="b">
        <v>0</v>
      </c>
      <c r="J955" s="84" t="b">
        <v>0</v>
      </c>
      <c r="K955" s="84" t="b">
        <v>0</v>
      </c>
      <c r="L955" s="84" t="b">
        <v>0</v>
      </c>
    </row>
    <row r="956" spans="1:12" ht="15">
      <c r="A956" s="84" t="s">
        <v>1759</v>
      </c>
      <c r="B956" s="84" t="s">
        <v>1787</v>
      </c>
      <c r="C956" s="84">
        <v>2</v>
      </c>
      <c r="D956" s="118">
        <v>0.004686345268386974</v>
      </c>
      <c r="E956" s="118">
        <v>1.2013971243204515</v>
      </c>
      <c r="F956" s="84" t="s">
        <v>1663</v>
      </c>
      <c r="G956" s="84" t="b">
        <v>0</v>
      </c>
      <c r="H956" s="84" t="b">
        <v>0</v>
      </c>
      <c r="I956" s="84" t="b">
        <v>0</v>
      </c>
      <c r="J956" s="84" t="b">
        <v>0</v>
      </c>
      <c r="K956" s="84" t="b">
        <v>0</v>
      </c>
      <c r="L956" s="84" t="b">
        <v>0</v>
      </c>
    </row>
    <row r="957" spans="1:12" ht="15">
      <c r="A957" s="84" t="s">
        <v>1760</v>
      </c>
      <c r="B957" s="84" t="s">
        <v>2131</v>
      </c>
      <c r="C957" s="84">
        <v>2</v>
      </c>
      <c r="D957" s="118">
        <v>0.004686345268386974</v>
      </c>
      <c r="E957" s="118">
        <v>1.678518379040114</v>
      </c>
      <c r="F957" s="84" t="s">
        <v>1663</v>
      </c>
      <c r="G957" s="84" t="b">
        <v>0</v>
      </c>
      <c r="H957" s="84" t="b">
        <v>0</v>
      </c>
      <c r="I957" s="84" t="b">
        <v>0</v>
      </c>
      <c r="J957" s="84" t="b">
        <v>0</v>
      </c>
      <c r="K957" s="84" t="b">
        <v>0</v>
      </c>
      <c r="L957" s="84" t="b">
        <v>0</v>
      </c>
    </row>
    <row r="958" spans="1:12" ht="15">
      <c r="A958" s="84" t="s">
        <v>266</v>
      </c>
      <c r="B958" s="84" t="s">
        <v>265</v>
      </c>
      <c r="C958" s="84">
        <v>2</v>
      </c>
      <c r="D958" s="118">
        <v>0.004686345268386974</v>
      </c>
      <c r="E958" s="118">
        <v>2.3774883833761327</v>
      </c>
      <c r="F958" s="84" t="s">
        <v>1663</v>
      </c>
      <c r="G958" s="84" t="b">
        <v>0</v>
      </c>
      <c r="H958" s="84" t="b">
        <v>0</v>
      </c>
      <c r="I958" s="84" t="b">
        <v>0</v>
      </c>
      <c r="J958" s="84" t="b">
        <v>0</v>
      </c>
      <c r="K958" s="84" t="b">
        <v>0</v>
      </c>
      <c r="L9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2529</v>
      </c>
      <c r="B2" s="122" t="s">
        <v>2530</v>
      </c>
      <c r="C2" s="119" t="s">
        <v>2531</v>
      </c>
    </row>
    <row r="3" spans="1:3" ht="15">
      <c r="A3" s="121" t="s">
        <v>1659</v>
      </c>
      <c r="B3" s="121" t="s">
        <v>1659</v>
      </c>
      <c r="C3" s="34">
        <v>26</v>
      </c>
    </row>
    <row r="4" spans="1:3" ht="15">
      <c r="A4" s="121" t="s">
        <v>1659</v>
      </c>
      <c r="B4" s="121" t="s">
        <v>1660</v>
      </c>
      <c r="C4" s="34">
        <v>8</v>
      </c>
    </row>
    <row r="5" spans="1:3" ht="15">
      <c r="A5" s="121" t="s">
        <v>1659</v>
      </c>
      <c r="B5" s="121" t="s">
        <v>1661</v>
      </c>
      <c r="C5" s="34">
        <v>2</v>
      </c>
    </row>
    <row r="6" spans="1:3" ht="15">
      <c r="A6" s="121" t="s">
        <v>1659</v>
      </c>
      <c r="B6" s="121" t="s">
        <v>1662</v>
      </c>
      <c r="C6" s="34">
        <v>2</v>
      </c>
    </row>
    <row r="7" spans="1:3" ht="15">
      <c r="A7" s="121" t="s">
        <v>1659</v>
      </c>
      <c r="B7" s="121" t="s">
        <v>1663</v>
      </c>
      <c r="C7" s="34">
        <v>2</v>
      </c>
    </row>
    <row r="8" spans="1:3" ht="15">
      <c r="A8" s="121" t="s">
        <v>1660</v>
      </c>
      <c r="B8" s="121" t="s">
        <v>1659</v>
      </c>
      <c r="C8" s="34">
        <v>3</v>
      </c>
    </row>
    <row r="9" spans="1:3" ht="15">
      <c r="A9" s="121" t="s">
        <v>1660</v>
      </c>
      <c r="B9" s="121" t="s">
        <v>1660</v>
      </c>
      <c r="C9" s="34">
        <v>82</v>
      </c>
    </row>
    <row r="10" spans="1:3" ht="15">
      <c r="A10" s="121" t="s">
        <v>1660</v>
      </c>
      <c r="B10" s="121" t="s">
        <v>1661</v>
      </c>
      <c r="C10" s="34">
        <v>17</v>
      </c>
    </row>
    <row r="11" spans="1:3" ht="15">
      <c r="A11" s="121" t="s">
        <v>1660</v>
      </c>
      <c r="B11" s="121" t="s">
        <v>1662</v>
      </c>
      <c r="C11" s="34">
        <v>4</v>
      </c>
    </row>
    <row r="12" spans="1:3" ht="15">
      <c r="A12" s="121" t="s">
        <v>1660</v>
      </c>
      <c r="B12" s="121" t="s">
        <v>1663</v>
      </c>
      <c r="C12" s="34">
        <v>12</v>
      </c>
    </row>
    <row r="13" spans="1:3" ht="15">
      <c r="A13" s="121" t="s">
        <v>1661</v>
      </c>
      <c r="B13" s="121" t="s">
        <v>1660</v>
      </c>
      <c r="C13" s="34">
        <v>11</v>
      </c>
    </row>
    <row r="14" spans="1:3" ht="15">
      <c r="A14" s="121" t="s">
        <v>1661</v>
      </c>
      <c r="B14" s="121" t="s">
        <v>1661</v>
      </c>
      <c r="C14" s="34">
        <v>122</v>
      </c>
    </row>
    <row r="15" spans="1:3" ht="15">
      <c r="A15" s="121" t="s">
        <v>1661</v>
      </c>
      <c r="B15" s="121" t="s">
        <v>1662</v>
      </c>
      <c r="C15" s="34">
        <v>4</v>
      </c>
    </row>
    <row r="16" spans="1:3" ht="15">
      <c r="A16" s="121" t="s">
        <v>1661</v>
      </c>
      <c r="B16" s="121" t="s">
        <v>1663</v>
      </c>
      <c r="C16" s="34">
        <v>2</v>
      </c>
    </row>
    <row r="17" spans="1:3" ht="15">
      <c r="A17" s="121" t="s">
        <v>1662</v>
      </c>
      <c r="B17" s="121" t="s">
        <v>1660</v>
      </c>
      <c r="C17" s="34">
        <v>3</v>
      </c>
    </row>
    <row r="18" spans="1:3" ht="15">
      <c r="A18" s="121" t="s">
        <v>1662</v>
      </c>
      <c r="B18" s="121" t="s">
        <v>1662</v>
      </c>
      <c r="C18" s="34">
        <v>21</v>
      </c>
    </row>
    <row r="19" spans="1:3" ht="15">
      <c r="A19" s="121" t="s">
        <v>1663</v>
      </c>
      <c r="B19" s="121" t="s">
        <v>1659</v>
      </c>
      <c r="C19" s="34">
        <v>3</v>
      </c>
    </row>
    <row r="20" spans="1:3" ht="15">
      <c r="A20" s="121" t="s">
        <v>1663</v>
      </c>
      <c r="B20" s="121" t="s">
        <v>1660</v>
      </c>
      <c r="C20" s="34">
        <v>16</v>
      </c>
    </row>
    <row r="21" spans="1:3" ht="15">
      <c r="A21" s="121" t="s">
        <v>1663</v>
      </c>
      <c r="B21" s="121" t="s">
        <v>1661</v>
      </c>
      <c r="C21" s="34">
        <v>5</v>
      </c>
    </row>
    <row r="22" spans="1:3" ht="15">
      <c r="A22" s="121" t="s">
        <v>1663</v>
      </c>
      <c r="B22" s="121" t="s">
        <v>1663</v>
      </c>
      <c r="C22" s="34">
        <v>18</v>
      </c>
    </row>
    <row r="23" spans="1:3" ht="15">
      <c r="A23" s="121" t="s">
        <v>1664</v>
      </c>
      <c r="B23" s="121" t="s">
        <v>1664</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2546</v>
      </c>
      <c r="B1" s="13" t="s">
        <v>17</v>
      </c>
    </row>
    <row r="2" spans="1:2" ht="15">
      <c r="A2" s="78" t="s">
        <v>2547</v>
      </c>
      <c r="B2" s="78" t="s">
        <v>2553</v>
      </c>
    </row>
    <row r="3" spans="1:2" ht="15">
      <c r="A3" s="78" t="s">
        <v>2548</v>
      </c>
      <c r="B3" s="78" t="s">
        <v>2554</v>
      </c>
    </row>
    <row r="4" spans="1:2" ht="15">
      <c r="A4" s="78" t="s">
        <v>2549</v>
      </c>
      <c r="B4" s="78" t="s">
        <v>2555</v>
      </c>
    </row>
    <row r="5" spans="1:2" ht="15">
      <c r="A5" s="78" t="s">
        <v>2550</v>
      </c>
      <c r="B5" s="78" t="s">
        <v>2556</v>
      </c>
    </row>
    <row r="6" spans="1:2" ht="15">
      <c r="A6" s="78" t="s">
        <v>2551</v>
      </c>
      <c r="B6" s="78" t="s">
        <v>2557</v>
      </c>
    </row>
    <row r="7" spans="1:2" ht="15">
      <c r="A7" s="78" t="s">
        <v>2552</v>
      </c>
      <c r="B7" s="78" t="s">
        <v>2554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1658</v>
      </c>
      <c r="BB2" s="13" t="s">
        <v>1672</v>
      </c>
      <c r="BC2" s="13" t="s">
        <v>1673</v>
      </c>
      <c r="BD2" s="119" t="s">
        <v>2518</v>
      </c>
      <c r="BE2" s="119" t="s">
        <v>2519</v>
      </c>
      <c r="BF2" s="119" t="s">
        <v>2520</v>
      </c>
      <c r="BG2" s="119" t="s">
        <v>2521</v>
      </c>
      <c r="BH2" s="119" t="s">
        <v>2522</v>
      </c>
      <c r="BI2" s="119" t="s">
        <v>2523</v>
      </c>
      <c r="BJ2" s="119" t="s">
        <v>2524</v>
      </c>
      <c r="BK2" s="119" t="s">
        <v>2525</v>
      </c>
      <c r="BL2" s="119" t="s">
        <v>2526</v>
      </c>
    </row>
    <row r="3" spans="1:64" ht="15" customHeight="1">
      <c r="A3" s="64" t="s">
        <v>212</v>
      </c>
      <c r="B3" s="64" t="s">
        <v>235</v>
      </c>
      <c r="C3" s="65"/>
      <c r="D3" s="66"/>
      <c r="E3" s="67"/>
      <c r="F3" s="68"/>
      <c r="G3" s="65"/>
      <c r="H3" s="69"/>
      <c r="I3" s="70"/>
      <c r="J3" s="70"/>
      <c r="K3" s="34" t="s">
        <v>65</v>
      </c>
      <c r="L3" s="71">
        <v>3</v>
      </c>
      <c r="M3" s="71"/>
      <c r="N3" s="72"/>
      <c r="O3" s="78" t="s">
        <v>276</v>
      </c>
      <c r="P3" s="80">
        <v>43749.25597222222</v>
      </c>
      <c r="Q3" s="78" t="s">
        <v>278</v>
      </c>
      <c r="R3" s="78"/>
      <c r="S3" s="78"/>
      <c r="T3" s="78" t="s">
        <v>518</v>
      </c>
      <c r="U3" s="78"/>
      <c r="V3" s="83" t="s">
        <v>603</v>
      </c>
      <c r="W3" s="80">
        <v>43749.25597222222</v>
      </c>
      <c r="X3" s="83" t="s">
        <v>642</v>
      </c>
      <c r="Y3" s="78"/>
      <c r="Z3" s="78"/>
      <c r="AA3" s="84" t="s">
        <v>874</v>
      </c>
      <c r="AB3" s="78"/>
      <c r="AC3" s="78" t="b">
        <v>0</v>
      </c>
      <c r="AD3" s="78">
        <v>0</v>
      </c>
      <c r="AE3" s="84" t="s">
        <v>1113</v>
      </c>
      <c r="AF3" s="78" t="b">
        <v>1</v>
      </c>
      <c r="AG3" s="78" t="s">
        <v>1129</v>
      </c>
      <c r="AH3" s="78"/>
      <c r="AI3" s="84" t="s">
        <v>1068</v>
      </c>
      <c r="AJ3" s="78" t="b">
        <v>0</v>
      </c>
      <c r="AK3" s="78">
        <v>2</v>
      </c>
      <c r="AL3" s="84" t="s">
        <v>989</v>
      </c>
      <c r="AM3" s="78" t="s">
        <v>1134</v>
      </c>
      <c r="AN3" s="78" t="b">
        <v>0</v>
      </c>
      <c r="AO3" s="84" t="s">
        <v>989</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23</v>
      </c>
      <c r="BK3" s="49">
        <v>100</v>
      </c>
      <c r="BL3" s="48">
        <v>23</v>
      </c>
    </row>
    <row r="4" spans="1:64" ht="15" customHeight="1">
      <c r="A4" s="64" t="s">
        <v>213</v>
      </c>
      <c r="B4" s="64" t="s">
        <v>252</v>
      </c>
      <c r="C4" s="65"/>
      <c r="D4" s="66"/>
      <c r="E4" s="67"/>
      <c r="F4" s="68"/>
      <c r="G4" s="65"/>
      <c r="H4" s="69"/>
      <c r="I4" s="70"/>
      <c r="J4" s="70"/>
      <c r="K4" s="34" t="s">
        <v>65</v>
      </c>
      <c r="L4" s="77">
        <v>4</v>
      </c>
      <c r="M4" s="77"/>
      <c r="N4" s="72"/>
      <c r="O4" s="79" t="s">
        <v>276</v>
      </c>
      <c r="P4" s="81">
        <v>43749.72324074074</v>
      </c>
      <c r="Q4" s="79" t="s">
        <v>279</v>
      </c>
      <c r="R4" s="82" t="s">
        <v>468</v>
      </c>
      <c r="S4" s="79" t="s">
        <v>500</v>
      </c>
      <c r="T4" s="79" t="s">
        <v>238</v>
      </c>
      <c r="U4" s="79"/>
      <c r="V4" s="82" t="s">
        <v>604</v>
      </c>
      <c r="W4" s="81">
        <v>43749.72324074074</v>
      </c>
      <c r="X4" s="82" t="s">
        <v>643</v>
      </c>
      <c r="Y4" s="79"/>
      <c r="Z4" s="79"/>
      <c r="AA4" s="85" t="s">
        <v>875</v>
      </c>
      <c r="AB4" s="79"/>
      <c r="AC4" s="79" t="b">
        <v>0</v>
      </c>
      <c r="AD4" s="79">
        <v>1</v>
      </c>
      <c r="AE4" s="85" t="s">
        <v>1113</v>
      </c>
      <c r="AF4" s="79" t="b">
        <v>0</v>
      </c>
      <c r="AG4" s="79" t="s">
        <v>1129</v>
      </c>
      <c r="AH4" s="79"/>
      <c r="AI4" s="85" t="s">
        <v>1113</v>
      </c>
      <c r="AJ4" s="79" t="b">
        <v>0</v>
      </c>
      <c r="AK4" s="79">
        <v>0</v>
      </c>
      <c r="AL4" s="85" t="s">
        <v>1113</v>
      </c>
      <c r="AM4" s="79" t="s">
        <v>1135</v>
      </c>
      <c r="AN4" s="79" t="b">
        <v>0</v>
      </c>
      <c r="AO4" s="85" t="s">
        <v>875</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0</v>
      </c>
      <c r="BE4" s="49">
        <v>0</v>
      </c>
      <c r="BF4" s="48">
        <v>0</v>
      </c>
      <c r="BG4" s="49">
        <v>0</v>
      </c>
      <c r="BH4" s="48">
        <v>0</v>
      </c>
      <c r="BI4" s="49">
        <v>0</v>
      </c>
      <c r="BJ4" s="48">
        <v>15</v>
      </c>
      <c r="BK4" s="49">
        <v>100</v>
      </c>
      <c r="BL4" s="48">
        <v>15</v>
      </c>
    </row>
    <row r="5" spans="1:64" ht="15">
      <c r="A5" s="64" t="s">
        <v>214</v>
      </c>
      <c r="B5" s="64" t="s">
        <v>238</v>
      </c>
      <c r="C5" s="65"/>
      <c r="D5" s="66"/>
      <c r="E5" s="67"/>
      <c r="F5" s="68"/>
      <c r="G5" s="65"/>
      <c r="H5" s="69"/>
      <c r="I5" s="70"/>
      <c r="J5" s="70"/>
      <c r="K5" s="34" t="s">
        <v>65</v>
      </c>
      <c r="L5" s="77">
        <v>5</v>
      </c>
      <c r="M5" s="77"/>
      <c r="N5" s="72"/>
      <c r="O5" s="79" t="s">
        <v>276</v>
      </c>
      <c r="P5" s="81">
        <v>43752.67653935185</v>
      </c>
      <c r="Q5" s="79" t="s">
        <v>280</v>
      </c>
      <c r="R5" s="79"/>
      <c r="S5" s="79"/>
      <c r="T5" s="79" t="s">
        <v>519</v>
      </c>
      <c r="U5" s="79"/>
      <c r="V5" s="82" t="s">
        <v>605</v>
      </c>
      <c r="W5" s="81">
        <v>43752.67653935185</v>
      </c>
      <c r="X5" s="82" t="s">
        <v>644</v>
      </c>
      <c r="Y5" s="79"/>
      <c r="Z5" s="79"/>
      <c r="AA5" s="85" t="s">
        <v>876</v>
      </c>
      <c r="AB5" s="79"/>
      <c r="AC5" s="79" t="b">
        <v>0</v>
      </c>
      <c r="AD5" s="79">
        <v>0</v>
      </c>
      <c r="AE5" s="85" t="s">
        <v>1113</v>
      </c>
      <c r="AF5" s="79" t="b">
        <v>0</v>
      </c>
      <c r="AG5" s="79" t="s">
        <v>1129</v>
      </c>
      <c r="AH5" s="79"/>
      <c r="AI5" s="85" t="s">
        <v>1113</v>
      </c>
      <c r="AJ5" s="79" t="b">
        <v>0</v>
      </c>
      <c r="AK5" s="79">
        <v>9</v>
      </c>
      <c r="AL5" s="85" t="s">
        <v>1075</v>
      </c>
      <c r="AM5" s="79" t="s">
        <v>1136</v>
      </c>
      <c r="AN5" s="79" t="b">
        <v>0</v>
      </c>
      <c r="AO5" s="85" t="s">
        <v>1075</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2</v>
      </c>
      <c r="BE5" s="49">
        <v>7.6923076923076925</v>
      </c>
      <c r="BF5" s="48">
        <v>1</v>
      </c>
      <c r="BG5" s="49">
        <v>3.8461538461538463</v>
      </c>
      <c r="BH5" s="48">
        <v>0</v>
      </c>
      <c r="BI5" s="49">
        <v>0</v>
      </c>
      <c r="BJ5" s="48">
        <v>23</v>
      </c>
      <c r="BK5" s="49">
        <v>88.46153846153847</v>
      </c>
      <c r="BL5" s="48">
        <v>26</v>
      </c>
    </row>
    <row r="6" spans="1:64" ht="15">
      <c r="A6" s="64" t="s">
        <v>215</v>
      </c>
      <c r="B6" s="64" t="s">
        <v>238</v>
      </c>
      <c r="C6" s="65"/>
      <c r="D6" s="66"/>
      <c r="E6" s="67"/>
      <c r="F6" s="68"/>
      <c r="G6" s="65"/>
      <c r="H6" s="69"/>
      <c r="I6" s="70"/>
      <c r="J6" s="70"/>
      <c r="K6" s="34" t="s">
        <v>65</v>
      </c>
      <c r="L6" s="77">
        <v>6</v>
      </c>
      <c r="M6" s="77"/>
      <c r="N6" s="72"/>
      <c r="O6" s="79" t="s">
        <v>276</v>
      </c>
      <c r="P6" s="81">
        <v>43753.78387731482</v>
      </c>
      <c r="Q6" s="79" t="s">
        <v>280</v>
      </c>
      <c r="R6" s="79"/>
      <c r="S6" s="79"/>
      <c r="T6" s="79" t="s">
        <v>519</v>
      </c>
      <c r="U6" s="79"/>
      <c r="V6" s="82" t="s">
        <v>606</v>
      </c>
      <c r="W6" s="81">
        <v>43753.78387731482</v>
      </c>
      <c r="X6" s="82" t="s">
        <v>645</v>
      </c>
      <c r="Y6" s="79"/>
      <c r="Z6" s="79"/>
      <c r="AA6" s="85" t="s">
        <v>877</v>
      </c>
      <c r="AB6" s="79"/>
      <c r="AC6" s="79" t="b">
        <v>0</v>
      </c>
      <c r="AD6" s="79">
        <v>0</v>
      </c>
      <c r="AE6" s="85" t="s">
        <v>1113</v>
      </c>
      <c r="AF6" s="79" t="b">
        <v>0</v>
      </c>
      <c r="AG6" s="79" t="s">
        <v>1129</v>
      </c>
      <c r="AH6" s="79"/>
      <c r="AI6" s="85" t="s">
        <v>1113</v>
      </c>
      <c r="AJ6" s="79" t="b">
        <v>0</v>
      </c>
      <c r="AK6" s="79">
        <v>11</v>
      </c>
      <c r="AL6" s="85" t="s">
        <v>1075</v>
      </c>
      <c r="AM6" s="79" t="s">
        <v>1136</v>
      </c>
      <c r="AN6" s="79" t="b">
        <v>0</v>
      </c>
      <c r="AO6" s="85" t="s">
        <v>1075</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2</v>
      </c>
      <c r="BE6" s="49">
        <v>7.6923076923076925</v>
      </c>
      <c r="BF6" s="48">
        <v>1</v>
      </c>
      <c r="BG6" s="49">
        <v>3.8461538461538463</v>
      </c>
      <c r="BH6" s="48">
        <v>0</v>
      </c>
      <c r="BI6" s="49">
        <v>0</v>
      </c>
      <c r="BJ6" s="48">
        <v>23</v>
      </c>
      <c r="BK6" s="49">
        <v>88.46153846153847</v>
      </c>
      <c r="BL6" s="48">
        <v>26</v>
      </c>
    </row>
    <row r="7" spans="1:64" ht="15">
      <c r="A7" s="64" t="s">
        <v>216</v>
      </c>
      <c r="B7" s="64" t="s">
        <v>216</v>
      </c>
      <c r="C7" s="65"/>
      <c r="D7" s="66"/>
      <c r="E7" s="67"/>
      <c r="F7" s="68"/>
      <c r="G7" s="65"/>
      <c r="H7" s="69"/>
      <c r="I7" s="70"/>
      <c r="J7" s="70"/>
      <c r="K7" s="34" t="s">
        <v>65</v>
      </c>
      <c r="L7" s="77">
        <v>7</v>
      </c>
      <c r="M7" s="77"/>
      <c r="N7" s="72"/>
      <c r="O7" s="79" t="s">
        <v>176</v>
      </c>
      <c r="P7" s="81">
        <v>43753.885625</v>
      </c>
      <c r="Q7" s="79" t="s">
        <v>281</v>
      </c>
      <c r="R7" s="82" t="s">
        <v>469</v>
      </c>
      <c r="S7" s="79" t="s">
        <v>501</v>
      </c>
      <c r="T7" s="79" t="s">
        <v>520</v>
      </c>
      <c r="U7" s="79"/>
      <c r="V7" s="82" t="s">
        <v>607</v>
      </c>
      <c r="W7" s="81">
        <v>43753.885625</v>
      </c>
      <c r="X7" s="82" t="s">
        <v>646</v>
      </c>
      <c r="Y7" s="79"/>
      <c r="Z7" s="79"/>
      <c r="AA7" s="85" t="s">
        <v>878</v>
      </c>
      <c r="AB7" s="79"/>
      <c r="AC7" s="79" t="b">
        <v>0</v>
      </c>
      <c r="AD7" s="79">
        <v>0</v>
      </c>
      <c r="AE7" s="85" t="s">
        <v>1113</v>
      </c>
      <c r="AF7" s="79" t="b">
        <v>1</v>
      </c>
      <c r="AG7" s="79" t="s">
        <v>1129</v>
      </c>
      <c r="AH7" s="79"/>
      <c r="AI7" s="85" t="s">
        <v>1075</v>
      </c>
      <c r="AJ7" s="79" t="b">
        <v>0</v>
      </c>
      <c r="AK7" s="79">
        <v>0</v>
      </c>
      <c r="AL7" s="85" t="s">
        <v>1113</v>
      </c>
      <c r="AM7" s="79" t="s">
        <v>1137</v>
      </c>
      <c r="AN7" s="79" t="b">
        <v>0</v>
      </c>
      <c r="AO7" s="85" t="s">
        <v>878</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1</v>
      </c>
      <c r="BE7" s="49">
        <v>7.6923076923076925</v>
      </c>
      <c r="BF7" s="48">
        <v>0</v>
      </c>
      <c r="BG7" s="49">
        <v>0</v>
      </c>
      <c r="BH7" s="48">
        <v>0</v>
      </c>
      <c r="BI7" s="49">
        <v>0</v>
      </c>
      <c r="BJ7" s="48">
        <v>12</v>
      </c>
      <c r="BK7" s="49">
        <v>92.3076923076923</v>
      </c>
      <c r="BL7" s="48">
        <v>13</v>
      </c>
    </row>
    <row r="8" spans="1:64" ht="15">
      <c r="A8" s="64" t="s">
        <v>217</v>
      </c>
      <c r="B8" s="64" t="s">
        <v>253</v>
      </c>
      <c r="C8" s="65"/>
      <c r="D8" s="66"/>
      <c r="E8" s="67"/>
      <c r="F8" s="68"/>
      <c r="G8" s="65"/>
      <c r="H8" s="69"/>
      <c r="I8" s="70"/>
      <c r="J8" s="70"/>
      <c r="K8" s="34" t="s">
        <v>65</v>
      </c>
      <c r="L8" s="77">
        <v>8</v>
      </c>
      <c r="M8" s="77"/>
      <c r="N8" s="72"/>
      <c r="O8" s="79" t="s">
        <v>276</v>
      </c>
      <c r="P8" s="81">
        <v>43749.315358796295</v>
      </c>
      <c r="Q8" s="79" t="s">
        <v>282</v>
      </c>
      <c r="R8" s="79"/>
      <c r="S8" s="79"/>
      <c r="T8" s="79"/>
      <c r="U8" s="79"/>
      <c r="V8" s="82" t="s">
        <v>608</v>
      </c>
      <c r="W8" s="81">
        <v>43749.315358796295</v>
      </c>
      <c r="X8" s="82" t="s">
        <v>647</v>
      </c>
      <c r="Y8" s="79"/>
      <c r="Z8" s="79"/>
      <c r="AA8" s="85" t="s">
        <v>879</v>
      </c>
      <c r="AB8" s="79"/>
      <c r="AC8" s="79" t="b">
        <v>0</v>
      </c>
      <c r="AD8" s="79">
        <v>0</v>
      </c>
      <c r="AE8" s="85" t="s">
        <v>1113</v>
      </c>
      <c r="AF8" s="79" t="b">
        <v>0</v>
      </c>
      <c r="AG8" s="79" t="s">
        <v>1129</v>
      </c>
      <c r="AH8" s="79"/>
      <c r="AI8" s="85" t="s">
        <v>1113</v>
      </c>
      <c r="AJ8" s="79" t="b">
        <v>0</v>
      </c>
      <c r="AK8" s="79">
        <v>1</v>
      </c>
      <c r="AL8" s="85" t="s">
        <v>880</v>
      </c>
      <c r="AM8" s="79" t="s">
        <v>1136</v>
      </c>
      <c r="AN8" s="79" t="b">
        <v>0</v>
      </c>
      <c r="AO8" s="85" t="s">
        <v>880</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217</v>
      </c>
      <c r="C9" s="65"/>
      <c r="D9" s="66"/>
      <c r="E9" s="67"/>
      <c r="F9" s="68"/>
      <c r="G9" s="65"/>
      <c r="H9" s="69"/>
      <c r="I9" s="70"/>
      <c r="J9" s="70"/>
      <c r="K9" s="34" t="s">
        <v>66</v>
      </c>
      <c r="L9" s="77">
        <v>10</v>
      </c>
      <c r="M9" s="77"/>
      <c r="N9" s="72"/>
      <c r="O9" s="79" t="s">
        <v>276</v>
      </c>
      <c r="P9" s="81">
        <v>43749.31475694444</v>
      </c>
      <c r="Q9" s="79" t="s">
        <v>283</v>
      </c>
      <c r="R9" s="79"/>
      <c r="S9" s="79"/>
      <c r="T9" s="79" t="s">
        <v>521</v>
      </c>
      <c r="U9" s="79"/>
      <c r="V9" s="82" t="s">
        <v>609</v>
      </c>
      <c r="W9" s="81">
        <v>43749.31475694444</v>
      </c>
      <c r="X9" s="82" t="s">
        <v>648</v>
      </c>
      <c r="Y9" s="79"/>
      <c r="Z9" s="79"/>
      <c r="AA9" s="85" t="s">
        <v>880</v>
      </c>
      <c r="AB9" s="85" t="s">
        <v>1106</v>
      </c>
      <c r="AC9" s="79" t="b">
        <v>0</v>
      </c>
      <c r="AD9" s="79">
        <v>2</v>
      </c>
      <c r="AE9" s="85" t="s">
        <v>1114</v>
      </c>
      <c r="AF9" s="79" t="b">
        <v>0</v>
      </c>
      <c r="AG9" s="79" t="s">
        <v>1129</v>
      </c>
      <c r="AH9" s="79"/>
      <c r="AI9" s="85" t="s">
        <v>1113</v>
      </c>
      <c r="AJ9" s="79" t="b">
        <v>0</v>
      </c>
      <c r="AK9" s="79">
        <v>1</v>
      </c>
      <c r="AL9" s="85" t="s">
        <v>1113</v>
      </c>
      <c r="AM9" s="79" t="s">
        <v>1136</v>
      </c>
      <c r="AN9" s="79" t="b">
        <v>0</v>
      </c>
      <c r="AO9" s="85" t="s">
        <v>1106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218</v>
      </c>
      <c r="B10" s="64" t="s">
        <v>254</v>
      </c>
      <c r="C10" s="65"/>
      <c r="D10" s="66"/>
      <c r="E10" s="67"/>
      <c r="F10" s="68"/>
      <c r="G10" s="65"/>
      <c r="H10" s="69"/>
      <c r="I10" s="70"/>
      <c r="J10" s="70"/>
      <c r="K10" s="34" t="s">
        <v>65</v>
      </c>
      <c r="L10" s="77">
        <v>12</v>
      </c>
      <c r="M10" s="77"/>
      <c r="N10" s="72"/>
      <c r="O10" s="79" t="s">
        <v>276</v>
      </c>
      <c r="P10" s="81">
        <v>43750.54833333333</v>
      </c>
      <c r="Q10" s="79" t="s">
        <v>284</v>
      </c>
      <c r="R10" s="79" t="s">
        <v>470</v>
      </c>
      <c r="S10" s="79" t="s">
        <v>502</v>
      </c>
      <c r="T10" s="79" t="s">
        <v>522</v>
      </c>
      <c r="U10" s="79"/>
      <c r="V10" s="82" t="s">
        <v>609</v>
      </c>
      <c r="W10" s="81">
        <v>43750.54833333333</v>
      </c>
      <c r="X10" s="82" t="s">
        <v>649</v>
      </c>
      <c r="Y10" s="79"/>
      <c r="Z10" s="79"/>
      <c r="AA10" s="85" t="s">
        <v>881</v>
      </c>
      <c r="AB10" s="85" t="s">
        <v>1107</v>
      </c>
      <c r="AC10" s="79" t="b">
        <v>0</v>
      </c>
      <c r="AD10" s="79">
        <v>2</v>
      </c>
      <c r="AE10" s="85" t="s">
        <v>1115</v>
      </c>
      <c r="AF10" s="79" t="b">
        <v>0</v>
      </c>
      <c r="AG10" s="79" t="s">
        <v>1129</v>
      </c>
      <c r="AH10" s="79"/>
      <c r="AI10" s="85" t="s">
        <v>1113</v>
      </c>
      <c r="AJ10" s="79" t="b">
        <v>0</v>
      </c>
      <c r="AK10" s="79">
        <v>0</v>
      </c>
      <c r="AL10" s="85" t="s">
        <v>1113</v>
      </c>
      <c r="AM10" s="79" t="s">
        <v>1136</v>
      </c>
      <c r="AN10" s="79" t="b">
        <v>0</v>
      </c>
      <c r="AO10" s="85" t="s">
        <v>1107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219</v>
      </c>
      <c r="B11" s="64" t="s">
        <v>238</v>
      </c>
      <c r="C11" s="65"/>
      <c r="D11" s="66"/>
      <c r="E11" s="67"/>
      <c r="F11" s="68"/>
      <c r="G11" s="65"/>
      <c r="H11" s="69"/>
      <c r="I11" s="70"/>
      <c r="J11" s="70"/>
      <c r="K11" s="34" t="s">
        <v>65</v>
      </c>
      <c r="L11" s="77">
        <v>22</v>
      </c>
      <c r="M11" s="77"/>
      <c r="N11" s="72"/>
      <c r="O11" s="79" t="s">
        <v>277</v>
      </c>
      <c r="P11" s="81">
        <v>43753.27945601852</v>
      </c>
      <c r="Q11" s="79" t="s">
        <v>285</v>
      </c>
      <c r="R11" s="79"/>
      <c r="S11" s="79"/>
      <c r="T11" s="79" t="s">
        <v>238</v>
      </c>
      <c r="U11" s="79"/>
      <c r="V11" s="82" t="s">
        <v>610</v>
      </c>
      <c r="W11" s="81">
        <v>43753.27945601852</v>
      </c>
      <c r="X11" s="82" t="s">
        <v>650</v>
      </c>
      <c r="Y11" s="79"/>
      <c r="Z11" s="79"/>
      <c r="AA11" s="85" t="s">
        <v>882</v>
      </c>
      <c r="AB11" s="79"/>
      <c r="AC11" s="79" t="b">
        <v>0</v>
      </c>
      <c r="AD11" s="79">
        <v>0</v>
      </c>
      <c r="AE11" s="85" t="s">
        <v>1116</v>
      </c>
      <c r="AF11" s="79" t="b">
        <v>0</v>
      </c>
      <c r="AG11" s="79" t="s">
        <v>1129</v>
      </c>
      <c r="AH11" s="79"/>
      <c r="AI11" s="85" t="s">
        <v>1113</v>
      </c>
      <c r="AJ11" s="79" t="b">
        <v>0</v>
      </c>
      <c r="AK11" s="79">
        <v>0</v>
      </c>
      <c r="AL11" s="85" t="s">
        <v>1113</v>
      </c>
      <c r="AM11" s="79" t="s">
        <v>1138</v>
      </c>
      <c r="AN11" s="79" t="b">
        <v>0</v>
      </c>
      <c r="AO11" s="85" t="s">
        <v>882</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3</v>
      </c>
      <c r="BD11" s="48">
        <v>1</v>
      </c>
      <c r="BE11" s="49">
        <v>6.666666666666667</v>
      </c>
      <c r="BF11" s="48">
        <v>0</v>
      </c>
      <c r="BG11" s="49">
        <v>0</v>
      </c>
      <c r="BH11" s="48">
        <v>0</v>
      </c>
      <c r="BI11" s="49">
        <v>0</v>
      </c>
      <c r="BJ11" s="48">
        <v>14</v>
      </c>
      <c r="BK11" s="49">
        <v>93.33333333333333</v>
      </c>
      <c r="BL11" s="48">
        <v>15</v>
      </c>
    </row>
    <row r="12" spans="1:64" ht="15">
      <c r="A12" s="64" t="s">
        <v>218</v>
      </c>
      <c r="B12" s="64" t="s">
        <v>264</v>
      </c>
      <c r="C12" s="65"/>
      <c r="D12" s="66"/>
      <c r="E12" s="67"/>
      <c r="F12" s="68"/>
      <c r="G12" s="65"/>
      <c r="H12" s="69"/>
      <c r="I12" s="70"/>
      <c r="J12" s="70"/>
      <c r="K12" s="34" t="s">
        <v>65</v>
      </c>
      <c r="L12" s="77">
        <v>24</v>
      </c>
      <c r="M12" s="77"/>
      <c r="N12" s="72"/>
      <c r="O12" s="79" t="s">
        <v>276</v>
      </c>
      <c r="P12" s="81">
        <v>43753.343935185185</v>
      </c>
      <c r="Q12" s="79" t="s">
        <v>286</v>
      </c>
      <c r="R12" s="82" t="s">
        <v>471</v>
      </c>
      <c r="S12" s="79" t="s">
        <v>503</v>
      </c>
      <c r="T12" s="79" t="s">
        <v>523</v>
      </c>
      <c r="U12" s="79"/>
      <c r="V12" s="82" t="s">
        <v>609</v>
      </c>
      <c r="W12" s="81">
        <v>43753.343935185185</v>
      </c>
      <c r="X12" s="82" t="s">
        <v>651</v>
      </c>
      <c r="Y12" s="79"/>
      <c r="Z12" s="79"/>
      <c r="AA12" s="85" t="s">
        <v>883</v>
      </c>
      <c r="AB12" s="79"/>
      <c r="AC12" s="79" t="b">
        <v>0</v>
      </c>
      <c r="AD12" s="79">
        <v>1</v>
      </c>
      <c r="AE12" s="85" t="s">
        <v>1113</v>
      </c>
      <c r="AF12" s="79" t="b">
        <v>0</v>
      </c>
      <c r="AG12" s="79" t="s">
        <v>1129</v>
      </c>
      <c r="AH12" s="79"/>
      <c r="AI12" s="85" t="s">
        <v>1113</v>
      </c>
      <c r="AJ12" s="79" t="b">
        <v>0</v>
      </c>
      <c r="AK12" s="79">
        <v>0</v>
      </c>
      <c r="AL12" s="85" t="s">
        <v>1113</v>
      </c>
      <c r="AM12" s="79" t="s">
        <v>1136</v>
      </c>
      <c r="AN12" s="79" t="b">
        <v>0</v>
      </c>
      <c r="AO12" s="85" t="s">
        <v>883</v>
      </c>
      <c r="AP12" s="79" t="s">
        <v>176</v>
      </c>
      <c r="AQ12" s="79">
        <v>0</v>
      </c>
      <c r="AR12" s="79">
        <v>0</v>
      </c>
      <c r="AS12" s="79"/>
      <c r="AT12" s="79"/>
      <c r="AU12" s="79"/>
      <c r="AV12" s="79"/>
      <c r="AW12" s="79"/>
      <c r="AX12" s="79"/>
      <c r="AY12" s="79"/>
      <c r="AZ12" s="79"/>
      <c r="BA12">
        <v>2</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13</v>
      </c>
      <c r="BK12" s="49">
        <v>100</v>
      </c>
      <c r="BL12" s="48">
        <v>13</v>
      </c>
    </row>
    <row r="13" spans="1:64" ht="15">
      <c r="A13" s="64" t="s">
        <v>218</v>
      </c>
      <c r="B13" s="64" t="s">
        <v>264</v>
      </c>
      <c r="C13" s="65"/>
      <c r="D13" s="66"/>
      <c r="E13" s="67"/>
      <c r="F13" s="68"/>
      <c r="G13" s="65"/>
      <c r="H13" s="69"/>
      <c r="I13" s="70"/>
      <c r="J13" s="70"/>
      <c r="K13" s="34" t="s">
        <v>65</v>
      </c>
      <c r="L13" s="77">
        <v>25</v>
      </c>
      <c r="M13" s="77"/>
      <c r="N13" s="72"/>
      <c r="O13" s="79" t="s">
        <v>276</v>
      </c>
      <c r="P13" s="81">
        <v>43753.665625</v>
      </c>
      <c r="Q13" s="79" t="s">
        <v>287</v>
      </c>
      <c r="R13" s="82" t="s">
        <v>471</v>
      </c>
      <c r="S13" s="79" t="s">
        <v>503</v>
      </c>
      <c r="T13" s="79" t="s">
        <v>524</v>
      </c>
      <c r="U13" s="79"/>
      <c r="V13" s="82" t="s">
        <v>609</v>
      </c>
      <c r="W13" s="81">
        <v>43753.665625</v>
      </c>
      <c r="X13" s="82" t="s">
        <v>652</v>
      </c>
      <c r="Y13" s="79"/>
      <c r="Z13" s="79"/>
      <c r="AA13" s="85" t="s">
        <v>884</v>
      </c>
      <c r="AB13" s="79"/>
      <c r="AC13" s="79" t="b">
        <v>0</v>
      </c>
      <c r="AD13" s="79">
        <v>0</v>
      </c>
      <c r="AE13" s="85" t="s">
        <v>1113</v>
      </c>
      <c r="AF13" s="79" t="b">
        <v>0</v>
      </c>
      <c r="AG13" s="79" t="s">
        <v>1129</v>
      </c>
      <c r="AH13" s="79"/>
      <c r="AI13" s="85" t="s">
        <v>1113</v>
      </c>
      <c r="AJ13" s="79" t="b">
        <v>0</v>
      </c>
      <c r="AK13" s="79">
        <v>0</v>
      </c>
      <c r="AL13" s="85" t="s">
        <v>1113</v>
      </c>
      <c r="AM13" s="79" t="s">
        <v>1136</v>
      </c>
      <c r="AN13" s="79" t="b">
        <v>0</v>
      </c>
      <c r="AO13" s="85" t="s">
        <v>884</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13</v>
      </c>
      <c r="BK13" s="49">
        <v>100</v>
      </c>
      <c r="BL13" s="48">
        <v>13</v>
      </c>
    </row>
    <row r="14" spans="1:64" ht="15">
      <c r="A14" s="64" t="s">
        <v>218</v>
      </c>
      <c r="B14" s="64" t="s">
        <v>220</v>
      </c>
      <c r="C14" s="65"/>
      <c r="D14" s="66"/>
      <c r="E14" s="67"/>
      <c r="F14" s="68"/>
      <c r="G14" s="65"/>
      <c r="H14" s="69"/>
      <c r="I14" s="70"/>
      <c r="J14" s="70"/>
      <c r="K14" s="34" t="s">
        <v>66</v>
      </c>
      <c r="L14" s="77">
        <v>26</v>
      </c>
      <c r="M14" s="77"/>
      <c r="N14" s="72"/>
      <c r="O14" s="79" t="s">
        <v>276</v>
      </c>
      <c r="P14" s="81">
        <v>43754.65329861111</v>
      </c>
      <c r="Q14" s="79" t="s">
        <v>288</v>
      </c>
      <c r="R14" s="79" t="s">
        <v>472</v>
      </c>
      <c r="S14" s="79" t="s">
        <v>504</v>
      </c>
      <c r="T14" s="79" t="s">
        <v>525</v>
      </c>
      <c r="U14" s="79"/>
      <c r="V14" s="82" t="s">
        <v>609</v>
      </c>
      <c r="W14" s="81">
        <v>43754.65329861111</v>
      </c>
      <c r="X14" s="82" t="s">
        <v>653</v>
      </c>
      <c r="Y14" s="79"/>
      <c r="Z14" s="79"/>
      <c r="AA14" s="85" t="s">
        <v>885</v>
      </c>
      <c r="AB14" s="79"/>
      <c r="AC14" s="79" t="b">
        <v>0</v>
      </c>
      <c r="AD14" s="79">
        <v>0</v>
      </c>
      <c r="AE14" s="85" t="s">
        <v>1113</v>
      </c>
      <c r="AF14" s="79" t="b">
        <v>0</v>
      </c>
      <c r="AG14" s="79" t="s">
        <v>1129</v>
      </c>
      <c r="AH14" s="79"/>
      <c r="AI14" s="85" t="s">
        <v>1113</v>
      </c>
      <c r="AJ14" s="79" t="b">
        <v>0</v>
      </c>
      <c r="AK14" s="79">
        <v>0</v>
      </c>
      <c r="AL14" s="85" t="s">
        <v>1113</v>
      </c>
      <c r="AM14" s="79" t="s">
        <v>1136</v>
      </c>
      <c r="AN14" s="79" t="b">
        <v>0</v>
      </c>
      <c r="AO14" s="85" t="s">
        <v>885</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2</v>
      </c>
      <c r="BE14" s="49">
        <v>6.0606060606060606</v>
      </c>
      <c r="BF14" s="48">
        <v>0</v>
      </c>
      <c r="BG14" s="49">
        <v>0</v>
      </c>
      <c r="BH14" s="48">
        <v>0</v>
      </c>
      <c r="BI14" s="49">
        <v>0</v>
      </c>
      <c r="BJ14" s="48">
        <v>31</v>
      </c>
      <c r="BK14" s="49">
        <v>93.93939393939394</v>
      </c>
      <c r="BL14" s="48">
        <v>33</v>
      </c>
    </row>
    <row r="15" spans="1:64" ht="15">
      <c r="A15" s="64" t="s">
        <v>220</v>
      </c>
      <c r="B15" s="64" t="s">
        <v>218</v>
      </c>
      <c r="C15" s="65"/>
      <c r="D15" s="66"/>
      <c r="E15" s="67"/>
      <c r="F15" s="68"/>
      <c r="G15" s="65"/>
      <c r="H15" s="69"/>
      <c r="I15" s="70"/>
      <c r="J15" s="70"/>
      <c r="K15" s="34" t="s">
        <v>66</v>
      </c>
      <c r="L15" s="77">
        <v>27</v>
      </c>
      <c r="M15" s="77"/>
      <c r="N15" s="72"/>
      <c r="O15" s="79" t="s">
        <v>276</v>
      </c>
      <c r="P15" s="81">
        <v>43754.668900462966</v>
      </c>
      <c r="Q15" s="79" t="s">
        <v>289</v>
      </c>
      <c r="R15" s="79"/>
      <c r="S15" s="79"/>
      <c r="T15" s="79" t="s">
        <v>526</v>
      </c>
      <c r="U15" s="79"/>
      <c r="V15" s="82" t="s">
        <v>611</v>
      </c>
      <c r="W15" s="81">
        <v>43754.668900462966</v>
      </c>
      <c r="X15" s="82" t="s">
        <v>654</v>
      </c>
      <c r="Y15" s="79"/>
      <c r="Z15" s="79"/>
      <c r="AA15" s="85" t="s">
        <v>886</v>
      </c>
      <c r="AB15" s="79"/>
      <c r="AC15" s="79" t="b">
        <v>0</v>
      </c>
      <c r="AD15" s="79">
        <v>0</v>
      </c>
      <c r="AE15" s="85" t="s">
        <v>1113</v>
      </c>
      <c r="AF15" s="79" t="b">
        <v>0</v>
      </c>
      <c r="AG15" s="79" t="s">
        <v>1129</v>
      </c>
      <c r="AH15" s="79"/>
      <c r="AI15" s="85" t="s">
        <v>1113</v>
      </c>
      <c r="AJ15" s="79" t="b">
        <v>0</v>
      </c>
      <c r="AK15" s="79">
        <v>1</v>
      </c>
      <c r="AL15" s="85" t="s">
        <v>885</v>
      </c>
      <c r="AM15" s="79" t="s">
        <v>1136</v>
      </c>
      <c r="AN15" s="79" t="b">
        <v>0</v>
      </c>
      <c r="AO15" s="85" t="s">
        <v>885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2</v>
      </c>
      <c r="BE15" s="49">
        <v>7.6923076923076925</v>
      </c>
      <c r="BF15" s="48">
        <v>0</v>
      </c>
      <c r="BG15" s="49">
        <v>0</v>
      </c>
      <c r="BH15" s="48">
        <v>0</v>
      </c>
      <c r="BI15" s="49">
        <v>0</v>
      </c>
      <c r="BJ15" s="48">
        <v>24</v>
      </c>
      <c r="BK15" s="49">
        <v>92.3076923076923</v>
      </c>
      <c r="BL15" s="48">
        <v>26</v>
      </c>
    </row>
    <row r="16" spans="1:64" ht="15">
      <c r="A16" s="64" t="s">
        <v>221</v>
      </c>
      <c r="B16" s="64" t="s">
        <v>265</v>
      </c>
      <c r="C16" s="65"/>
      <c r="D16" s="66"/>
      <c r="E16" s="67"/>
      <c r="F16" s="68"/>
      <c r="G16" s="65"/>
      <c r="H16" s="69"/>
      <c r="I16" s="70"/>
      <c r="J16" s="70"/>
      <c r="K16" s="34" t="s">
        <v>65</v>
      </c>
      <c r="L16" s="77">
        <v>28</v>
      </c>
      <c r="M16" s="77"/>
      <c r="N16" s="72"/>
      <c r="O16" s="79" t="s">
        <v>276</v>
      </c>
      <c r="P16" s="81">
        <v>43754.78917824074</v>
      </c>
      <c r="Q16" s="79" t="s">
        <v>290</v>
      </c>
      <c r="R16" s="82" t="s">
        <v>469</v>
      </c>
      <c r="S16" s="79" t="s">
        <v>501</v>
      </c>
      <c r="T16" s="79" t="s">
        <v>527</v>
      </c>
      <c r="U16" s="79"/>
      <c r="V16" s="82" t="s">
        <v>612</v>
      </c>
      <c r="W16" s="81">
        <v>43754.78917824074</v>
      </c>
      <c r="X16" s="82" t="s">
        <v>655</v>
      </c>
      <c r="Y16" s="79"/>
      <c r="Z16" s="79"/>
      <c r="AA16" s="85" t="s">
        <v>887</v>
      </c>
      <c r="AB16" s="79"/>
      <c r="AC16" s="79" t="b">
        <v>0</v>
      </c>
      <c r="AD16" s="79">
        <v>7</v>
      </c>
      <c r="AE16" s="85" t="s">
        <v>1113</v>
      </c>
      <c r="AF16" s="79" t="b">
        <v>1</v>
      </c>
      <c r="AG16" s="79" t="s">
        <v>1129</v>
      </c>
      <c r="AH16" s="79"/>
      <c r="AI16" s="85" t="s">
        <v>1075</v>
      </c>
      <c r="AJ16" s="79" t="b">
        <v>0</v>
      </c>
      <c r="AK16" s="79">
        <v>1</v>
      </c>
      <c r="AL16" s="85" t="s">
        <v>1113</v>
      </c>
      <c r="AM16" s="79" t="s">
        <v>1136</v>
      </c>
      <c r="AN16" s="79" t="b">
        <v>0</v>
      </c>
      <c r="AO16" s="85" t="s">
        <v>887</v>
      </c>
      <c r="AP16" s="79" t="s">
        <v>176</v>
      </c>
      <c r="AQ16" s="79">
        <v>0</v>
      </c>
      <c r="AR16" s="79">
        <v>0</v>
      </c>
      <c r="AS16" s="79"/>
      <c r="AT16" s="79"/>
      <c r="AU16" s="79"/>
      <c r="AV16" s="79"/>
      <c r="AW16" s="79"/>
      <c r="AX16" s="79"/>
      <c r="AY16" s="79"/>
      <c r="AZ16" s="79"/>
      <c r="BA16">
        <v>1</v>
      </c>
      <c r="BB16" s="78" t="str">
        <f>REPLACE(INDEX(GroupVertices[Group],MATCH(Edges25[[#This Row],[Vertex 1]],GroupVertices[Vertex],0)),1,1,"")</f>
        <v>5</v>
      </c>
      <c r="BC16" s="78" t="str">
        <f>REPLACE(INDEX(GroupVertices[Group],MATCH(Edges25[[#This Row],[Vertex 2]],GroupVertices[Vertex],0)),1,1,"")</f>
        <v>5</v>
      </c>
      <c r="BD16" s="48"/>
      <c r="BE16" s="49"/>
      <c r="BF16" s="48"/>
      <c r="BG16" s="49"/>
      <c r="BH16" s="48"/>
      <c r="BI16" s="49"/>
      <c r="BJ16" s="48"/>
      <c r="BK16" s="49"/>
      <c r="BL16" s="48"/>
    </row>
    <row r="17" spans="1:64" ht="15">
      <c r="A17" s="64" t="s">
        <v>222</v>
      </c>
      <c r="B17" s="64" t="s">
        <v>265</v>
      </c>
      <c r="C17" s="65"/>
      <c r="D17" s="66"/>
      <c r="E17" s="67"/>
      <c r="F17" s="68"/>
      <c r="G17" s="65"/>
      <c r="H17" s="69"/>
      <c r="I17" s="70"/>
      <c r="J17" s="70"/>
      <c r="K17" s="34" t="s">
        <v>65</v>
      </c>
      <c r="L17" s="77">
        <v>29</v>
      </c>
      <c r="M17" s="77"/>
      <c r="N17" s="72"/>
      <c r="O17" s="79" t="s">
        <v>276</v>
      </c>
      <c r="P17" s="81">
        <v>43754.79362268518</v>
      </c>
      <c r="Q17" s="79" t="s">
        <v>291</v>
      </c>
      <c r="R17" s="79"/>
      <c r="S17" s="79"/>
      <c r="T17" s="79" t="s">
        <v>238</v>
      </c>
      <c r="U17" s="79"/>
      <c r="V17" s="82" t="s">
        <v>613</v>
      </c>
      <c r="W17" s="81">
        <v>43754.79362268518</v>
      </c>
      <c r="X17" s="82" t="s">
        <v>656</v>
      </c>
      <c r="Y17" s="79"/>
      <c r="Z17" s="79"/>
      <c r="AA17" s="85" t="s">
        <v>888</v>
      </c>
      <c r="AB17" s="85" t="s">
        <v>887</v>
      </c>
      <c r="AC17" s="79" t="b">
        <v>0</v>
      </c>
      <c r="AD17" s="79">
        <v>0</v>
      </c>
      <c r="AE17" s="85" t="s">
        <v>1117</v>
      </c>
      <c r="AF17" s="79" t="b">
        <v>0</v>
      </c>
      <c r="AG17" s="79" t="s">
        <v>1129</v>
      </c>
      <c r="AH17" s="79"/>
      <c r="AI17" s="85" t="s">
        <v>1113</v>
      </c>
      <c r="AJ17" s="79" t="b">
        <v>0</v>
      </c>
      <c r="AK17" s="79">
        <v>0</v>
      </c>
      <c r="AL17" s="85" t="s">
        <v>1113</v>
      </c>
      <c r="AM17" s="79" t="s">
        <v>1139</v>
      </c>
      <c r="AN17" s="79" t="b">
        <v>0</v>
      </c>
      <c r="AO17" s="85" t="s">
        <v>887</v>
      </c>
      <c r="AP17" s="79" t="s">
        <v>176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c r="BE17" s="49"/>
      <c r="BF17" s="48"/>
      <c r="BG17" s="49"/>
      <c r="BH17" s="48"/>
      <c r="BI17" s="49"/>
      <c r="BJ17" s="48"/>
      <c r="BK17" s="49"/>
      <c r="BL17" s="48"/>
    </row>
    <row r="18" spans="1:64" ht="15">
      <c r="A18" s="64" t="s">
        <v>223</v>
      </c>
      <c r="B18" s="64" t="s">
        <v>238</v>
      </c>
      <c r="C18" s="65"/>
      <c r="D18" s="66"/>
      <c r="E18" s="67"/>
      <c r="F18" s="68"/>
      <c r="G18" s="65"/>
      <c r="H18" s="69"/>
      <c r="I18" s="70"/>
      <c r="J18" s="70"/>
      <c r="K18" s="34" t="s">
        <v>65</v>
      </c>
      <c r="L18" s="77">
        <v>32</v>
      </c>
      <c r="M18" s="77"/>
      <c r="N18" s="72"/>
      <c r="O18" s="79" t="s">
        <v>276</v>
      </c>
      <c r="P18" s="81">
        <v>43754.810069444444</v>
      </c>
      <c r="Q18" s="79" t="s">
        <v>280</v>
      </c>
      <c r="R18" s="79"/>
      <c r="S18" s="79"/>
      <c r="T18" s="79" t="s">
        <v>519</v>
      </c>
      <c r="U18" s="79"/>
      <c r="V18" s="82" t="s">
        <v>614</v>
      </c>
      <c r="W18" s="81">
        <v>43754.810069444444</v>
      </c>
      <c r="X18" s="82" t="s">
        <v>657</v>
      </c>
      <c r="Y18" s="79"/>
      <c r="Z18" s="79"/>
      <c r="AA18" s="85" t="s">
        <v>889</v>
      </c>
      <c r="AB18" s="79"/>
      <c r="AC18" s="79" t="b">
        <v>0</v>
      </c>
      <c r="AD18" s="79">
        <v>0</v>
      </c>
      <c r="AE18" s="85" t="s">
        <v>1113</v>
      </c>
      <c r="AF18" s="79" t="b">
        <v>0</v>
      </c>
      <c r="AG18" s="79" t="s">
        <v>1129</v>
      </c>
      <c r="AH18" s="79"/>
      <c r="AI18" s="85" t="s">
        <v>1113</v>
      </c>
      <c r="AJ18" s="79" t="b">
        <v>0</v>
      </c>
      <c r="AK18" s="79">
        <v>16</v>
      </c>
      <c r="AL18" s="85" t="s">
        <v>1075</v>
      </c>
      <c r="AM18" s="79" t="s">
        <v>1136</v>
      </c>
      <c r="AN18" s="79" t="b">
        <v>0</v>
      </c>
      <c r="AO18" s="85" t="s">
        <v>1075</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2</v>
      </c>
      <c r="BE18" s="49">
        <v>7.6923076923076925</v>
      </c>
      <c r="BF18" s="48">
        <v>1</v>
      </c>
      <c r="BG18" s="49">
        <v>3.8461538461538463</v>
      </c>
      <c r="BH18" s="48">
        <v>0</v>
      </c>
      <c r="BI18" s="49">
        <v>0</v>
      </c>
      <c r="BJ18" s="48">
        <v>23</v>
      </c>
      <c r="BK18" s="49">
        <v>88.46153846153847</v>
      </c>
      <c r="BL18" s="48">
        <v>26</v>
      </c>
    </row>
    <row r="19" spans="1:64" ht="15">
      <c r="A19" s="64" t="s">
        <v>224</v>
      </c>
      <c r="B19" s="64" t="s">
        <v>238</v>
      </c>
      <c r="C19" s="65"/>
      <c r="D19" s="66"/>
      <c r="E19" s="67"/>
      <c r="F19" s="68"/>
      <c r="G19" s="65"/>
      <c r="H19" s="69"/>
      <c r="I19" s="70"/>
      <c r="J19" s="70"/>
      <c r="K19" s="34" t="s">
        <v>65</v>
      </c>
      <c r="L19" s="77">
        <v>33</v>
      </c>
      <c r="M19" s="77"/>
      <c r="N19" s="72"/>
      <c r="O19" s="79" t="s">
        <v>276</v>
      </c>
      <c r="P19" s="81">
        <v>43755.61943287037</v>
      </c>
      <c r="Q19" s="79" t="s">
        <v>280</v>
      </c>
      <c r="R19" s="79"/>
      <c r="S19" s="79"/>
      <c r="T19" s="79" t="s">
        <v>519</v>
      </c>
      <c r="U19" s="79"/>
      <c r="V19" s="82" t="s">
        <v>615</v>
      </c>
      <c r="W19" s="81">
        <v>43755.61943287037</v>
      </c>
      <c r="X19" s="82" t="s">
        <v>658</v>
      </c>
      <c r="Y19" s="79"/>
      <c r="Z19" s="79"/>
      <c r="AA19" s="85" t="s">
        <v>890</v>
      </c>
      <c r="AB19" s="79"/>
      <c r="AC19" s="79" t="b">
        <v>0</v>
      </c>
      <c r="AD19" s="79">
        <v>0</v>
      </c>
      <c r="AE19" s="85" t="s">
        <v>1113</v>
      </c>
      <c r="AF19" s="79" t="b">
        <v>0</v>
      </c>
      <c r="AG19" s="79" t="s">
        <v>1129</v>
      </c>
      <c r="AH19" s="79"/>
      <c r="AI19" s="85" t="s">
        <v>1113</v>
      </c>
      <c r="AJ19" s="79" t="b">
        <v>0</v>
      </c>
      <c r="AK19" s="79">
        <v>16</v>
      </c>
      <c r="AL19" s="85" t="s">
        <v>1075</v>
      </c>
      <c r="AM19" s="79" t="s">
        <v>1134</v>
      </c>
      <c r="AN19" s="79" t="b">
        <v>0</v>
      </c>
      <c r="AO19" s="85" t="s">
        <v>1075</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2</v>
      </c>
      <c r="BE19" s="49">
        <v>7.6923076923076925</v>
      </c>
      <c r="BF19" s="48">
        <v>1</v>
      </c>
      <c r="BG19" s="49">
        <v>3.8461538461538463</v>
      </c>
      <c r="BH19" s="48">
        <v>0</v>
      </c>
      <c r="BI19" s="49">
        <v>0</v>
      </c>
      <c r="BJ19" s="48">
        <v>23</v>
      </c>
      <c r="BK19" s="49">
        <v>88.46153846153847</v>
      </c>
      <c r="BL19" s="48">
        <v>26</v>
      </c>
    </row>
    <row r="20" spans="1:64" ht="15">
      <c r="A20" s="64" t="s">
        <v>225</v>
      </c>
      <c r="B20" s="64" t="s">
        <v>238</v>
      </c>
      <c r="C20" s="65"/>
      <c r="D20" s="66"/>
      <c r="E20" s="67"/>
      <c r="F20" s="68"/>
      <c r="G20" s="65"/>
      <c r="H20" s="69"/>
      <c r="I20" s="70"/>
      <c r="J20" s="70"/>
      <c r="K20" s="34" t="s">
        <v>65</v>
      </c>
      <c r="L20" s="77">
        <v>34</v>
      </c>
      <c r="M20" s="77"/>
      <c r="N20" s="72"/>
      <c r="O20" s="79" t="s">
        <v>276</v>
      </c>
      <c r="P20" s="81">
        <v>43755.620150462964</v>
      </c>
      <c r="Q20" s="79" t="s">
        <v>280</v>
      </c>
      <c r="R20" s="79"/>
      <c r="S20" s="79"/>
      <c r="T20" s="79" t="s">
        <v>519</v>
      </c>
      <c r="U20" s="79"/>
      <c r="V20" s="82" t="s">
        <v>616</v>
      </c>
      <c r="W20" s="81">
        <v>43755.620150462964</v>
      </c>
      <c r="X20" s="82" t="s">
        <v>659</v>
      </c>
      <c r="Y20" s="79"/>
      <c r="Z20" s="79"/>
      <c r="AA20" s="85" t="s">
        <v>891</v>
      </c>
      <c r="AB20" s="79"/>
      <c r="AC20" s="79" t="b">
        <v>0</v>
      </c>
      <c r="AD20" s="79">
        <v>0</v>
      </c>
      <c r="AE20" s="85" t="s">
        <v>1113</v>
      </c>
      <c r="AF20" s="79" t="b">
        <v>0</v>
      </c>
      <c r="AG20" s="79" t="s">
        <v>1129</v>
      </c>
      <c r="AH20" s="79"/>
      <c r="AI20" s="85" t="s">
        <v>1113</v>
      </c>
      <c r="AJ20" s="79" t="b">
        <v>0</v>
      </c>
      <c r="AK20" s="79">
        <v>16</v>
      </c>
      <c r="AL20" s="85" t="s">
        <v>1075</v>
      </c>
      <c r="AM20" s="79" t="s">
        <v>1136</v>
      </c>
      <c r="AN20" s="79" t="b">
        <v>0</v>
      </c>
      <c r="AO20" s="85" t="s">
        <v>1075</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2</v>
      </c>
      <c r="BE20" s="49">
        <v>7.6923076923076925</v>
      </c>
      <c r="BF20" s="48">
        <v>1</v>
      </c>
      <c r="BG20" s="49">
        <v>3.8461538461538463</v>
      </c>
      <c r="BH20" s="48">
        <v>0</v>
      </c>
      <c r="BI20" s="49">
        <v>0</v>
      </c>
      <c r="BJ20" s="48">
        <v>23</v>
      </c>
      <c r="BK20" s="49">
        <v>88.46153846153847</v>
      </c>
      <c r="BL20" s="48">
        <v>26</v>
      </c>
    </row>
    <row r="21" spans="1:64" ht="15">
      <c r="A21" s="64" t="s">
        <v>213</v>
      </c>
      <c r="B21" s="64" t="s">
        <v>226</v>
      </c>
      <c r="C21" s="65"/>
      <c r="D21" s="66"/>
      <c r="E21" s="67"/>
      <c r="F21" s="68"/>
      <c r="G21" s="65"/>
      <c r="H21" s="69"/>
      <c r="I21" s="70"/>
      <c r="J21" s="70"/>
      <c r="K21" s="34" t="s">
        <v>66</v>
      </c>
      <c r="L21" s="77">
        <v>35</v>
      </c>
      <c r="M21" s="77"/>
      <c r="N21" s="72"/>
      <c r="O21" s="79" t="s">
        <v>277</v>
      </c>
      <c r="P21" s="81">
        <v>43749.72363425926</v>
      </c>
      <c r="Q21" s="79" t="s">
        <v>292</v>
      </c>
      <c r="R21" s="82" t="s">
        <v>468</v>
      </c>
      <c r="S21" s="79" t="s">
        <v>500</v>
      </c>
      <c r="T21" s="79" t="s">
        <v>528</v>
      </c>
      <c r="U21" s="79"/>
      <c r="V21" s="82" t="s">
        <v>604</v>
      </c>
      <c r="W21" s="81">
        <v>43749.72363425926</v>
      </c>
      <c r="X21" s="82" t="s">
        <v>660</v>
      </c>
      <c r="Y21" s="79"/>
      <c r="Z21" s="79"/>
      <c r="AA21" s="85" t="s">
        <v>892</v>
      </c>
      <c r="AB21" s="79"/>
      <c r="AC21" s="79" t="b">
        <v>0</v>
      </c>
      <c r="AD21" s="79">
        <v>1</v>
      </c>
      <c r="AE21" s="85" t="s">
        <v>1118</v>
      </c>
      <c r="AF21" s="79" t="b">
        <v>0</v>
      </c>
      <c r="AG21" s="79" t="s">
        <v>1129</v>
      </c>
      <c r="AH21" s="79"/>
      <c r="AI21" s="85" t="s">
        <v>1113</v>
      </c>
      <c r="AJ21" s="79" t="b">
        <v>0</v>
      </c>
      <c r="AK21" s="79">
        <v>1</v>
      </c>
      <c r="AL21" s="85" t="s">
        <v>1113</v>
      </c>
      <c r="AM21" s="79" t="s">
        <v>1140</v>
      </c>
      <c r="AN21" s="79" t="b">
        <v>0</v>
      </c>
      <c r="AO21" s="85" t="s">
        <v>892</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226</v>
      </c>
      <c r="B22" s="64" t="s">
        <v>233</v>
      </c>
      <c r="C22" s="65"/>
      <c r="D22" s="66"/>
      <c r="E22" s="67"/>
      <c r="F22" s="68"/>
      <c r="G22" s="65"/>
      <c r="H22" s="69"/>
      <c r="I22" s="70"/>
      <c r="J22" s="70"/>
      <c r="K22" s="34" t="s">
        <v>65</v>
      </c>
      <c r="L22" s="77">
        <v>36</v>
      </c>
      <c r="M22" s="77"/>
      <c r="N22" s="72"/>
      <c r="O22" s="79" t="s">
        <v>276</v>
      </c>
      <c r="P22" s="81">
        <v>43746.50072916667</v>
      </c>
      <c r="Q22" s="79" t="s">
        <v>293</v>
      </c>
      <c r="R22" s="79"/>
      <c r="S22" s="79"/>
      <c r="T22" s="79"/>
      <c r="U22" s="79"/>
      <c r="V22" s="82" t="s">
        <v>617</v>
      </c>
      <c r="W22" s="81">
        <v>43746.50072916667</v>
      </c>
      <c r="X22" s="82" t="s">
        <v>661</v>
      </c>
      <c r="Y22" s="79"/>
      <c r="Z22" s="79"/>
      <c r="AA22" s="85" t="s">
        <v>893</v>
      </c>
      <c r="AB22" s="79"/>
      <c r="AC22" s="79" t="b">
        <v>0</v>
      </c>
      <c r="AD22" s="79">
        <v>0</v>
      </c>
      <c r="AE22" s="85" t="s">
        <v>1113</v>
      </c>
      <c r="AF22" s="79" t="b">
        <v>0</v>
      </c>
      <c r="AG22" s="79" t="s">
        <v>1129</v>
      </c>
      <c r="AH22" s="79"/>
      <c r="AI22" s="85" t="s">
        <v>1113</v>
      </c>
      <c r="AJ22" s="79" t="b">
        <v>0</v>
      </c>
      <c r="AK22" s="79">
        <v>3</v>
      </c>
      <c r="AL22" s="85" t="s">
        <v>899</v>
      </c>
      <c r="AM22" s="79" t="s">
        <v>1136</v>
      </c>
      <c r="AN22" s="79" t="b">
        <v>0</v>
      </c>
      <c r="AO22" s="85" t="s">
        <v>899</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3</v>
      </c>
      <c r="BD22" s="48"/>
      <c r="BE22" s="49"/>
      <c r="BF22" s="48"/>
      <c r="BG22" s="49"/>
      <c r="BH22" s="48"/>
      <c r="BI22" s="49"/>
      <c r="BJ22" s="48"/>
      <c r="BK22" s="49"/>
      <c r="BL22" s="48"/>
    </row>
    <row r="23" spans="1:64" ht="15">
      <c r="A23" s="64" t="s">
        <v>226</v>
      </c>
      <c r="B23" s="64" t="s">
        <v>213</v>
      </c>
      <c r="C23" s="65"/>
      <c r="D23" s="66"/>
      <c r="E23" s="67"/>
      <c r="F23" s="68"/>
      <c r="G23" s="65"/>
      <c r="H23" s="69"/>
      <c r="I23" s="70"/>
      <c r="J23" s="70"/>
      <c r="K23" s="34" t="s">
        <v>66</v>
      </c>
      <c r="L23" s="77">
        <v>46</v>
      </c>
      <c r="M23" s="77"/>
      <c r="N23" s="72"/>
      <c r="O23" s="79" t="s">
        <v>276</v>
      </c>
      <c r="P23" s="81">
        <v>43747.62005787037</v>
      </c>
      <c r="Q23" s="79" t="s">
        <v>294</v>
      </c>
      <c r="R23" s="82" t="s">
        <v>473</v>
      </c>
      <c r="S23" s="79" t="s">
        <v>501</v>
      </c>
      <c r="T23" s="79" t="s">
        <v>529</v>
      </c>
      <c r="U23" s="79"/>
      <c r="V23" s="82" t="s">
        <v>617</v>
      </c>
      <c r="W23" s="81">
        <v>43747.62005787037</v>
      </c>
      <c r="X23" s="82" t="s">
        <v>662</v>
      </c>
      <c r="Y23" s="79"/>
      <c r="Z23" s="79"/>
      <c r="AA23" s="85" t="s">
        <v>894</v>
      </c>
      <c r="AB23" s="79"/>
      <c r="AC23" s="79" t="b">
        <v>0</v>
      </c>
      <c r="AD23" s="79">
        <v>0</v>
      </c>
      <c r="AE23" s="85" t="s">
        <v>1113</v>
      </c>
      <c r="AF23" s="79" t="b">
        <v>1</v>
      </c>
      <c r="AG23" s="79" t="s">
        <v>1129</v>
      </c>
      <c r="AH23" s="79"/>
      <c r="AI23" s="85" t="s">
        <v>899</v>
      </c>
      <c r="AJ23" s="79" t="b">
        <v>0</v>
      </c>
      <c r="AK23" s="79">
        <v>0</v>
      </c>
      <c r="AL23" s="85" t="s">
        <v>1113</v>
      </c>
      <c r="AM23" s="79" t="s">
        <v>1136</v>
      </c>
      <c r="AN23" s="79" t="b">
        <v>0</v>
      </c>
      <c r="AO23" s="85" t="s">
        <v>894</v>
      </c>
      <c r="AP23" s="79" t="s">
        <v>176</v>
      </c>
      <c r="AQ23" s="79">
        <v>0</v>
      </c>
      <c r="AR23" s="79">
        <v>0</v>
      </c>
      <c r="AS23" s="79"/>
      <c r="AT23" s="79"/>
      <c r="AU23" s="79"/>
      <c r="AV23" s="79"/>
      <c r="AW23" s="79"/>
      <c r="AX23" s="79"/>
      <c r="AY23" s="79"/>
      <c r="AZ23" s="79"/>
      <c r="BA23">
        <v>3</v>
      </c>
      <c r="BB23" s="78" t="str">
        <f>REPLACE(INDEX(GroupVertices[Group],MATCH(Edges25[[#This Row],[Vertex 1]],GroupVertices[Vertex],0)),1,1,"")</f>
        <v>2</v>
      </c>
      <c r="BC23" s="78" t="str">
        <f>REPLACE(INDEX(GroupVertices[Group],MATCH(Edges25[[#This Row],[Vertex 2]],GroupVertices[Vertex],0)),1,1,"")</f>
        <v>2</v>
      </c>
      <c r="BD23" s="48">
        <v>1</v>
      </c>
      <c r="BE23" s="49">
        <v>8.333333333333334</v>
      </c>
      <c r="BF23" s="48">
        <v>0</v>
      </c>
      <c r="BG23" s="49">
        <v>0</v>
      </c>
      <c r="BH23" s="48">
        <v>0</v>
      </c>
      <c r="BI23" s="49">
        <v>0</v>
      </c>
      <c r="BJ23" s="48">
        <v>11</v>
      </c>
      <c r="BK23" s="49">
        <v>91.66666666666667</v>
      </c>
      <c r="BL23" s="48">
        <v>12</v>
      </c>
    </row>
    <row r="24" spans="1:64" ht="15">
      <c r="A24" s="64" t="s">
        <v>226</v>
      </c>
      <c r="B24" s="64" t="s">
        <v>238</v>
      </c>
      <c r="C24" s="65"/>
      <c r="D24" s="66"/>
      <c r="E24" s="67"/>
      <c r="F24" s="68"/>
      <c r="G24" s="65"/>
      <c r="H24" s="69"/>
      <c r="I24" s="70"/>
      <c r="J24" s="70"/>
      <c r="K24" s="34" t="s">
        <v>65</v>
      </c>
      <c r="L24" s="77">
        <v>47</v>
      </c>
      <c r="M24" s="77"/>
      <c r="N24" s="72"/>
      <c r="O24" s="79" t="s">
        <v>276</v>
      </c>
      <c r="P24" s="81">
        <v>43749.82141203704</v>
      </c>
      <c r="Q24" s="79" t="s">
        <v>295</v>
      </c>
      <c r="R24" s="79"/>
      <c r="S24" s="79"/>
      <c r="T24" s="79"/>
      <c r="U24" s="79"/>
      <c r="V24" s="82" t="s">
        <v>617</v>
      </c>
      <c r="W24" s="81">
        <v>43749.82141203704</v>
      </c>
      <c r="X24" s="82" t="s">
        <v>663</v>
      </c>
      <c r="Y24" s="79"/>
      <c r="Z24" s="79"/>
      <c r="AA24" s="85" t="s">
        <v>895</v>
      </c>
      <c r="AB24" s="79"/>
      <c r="AC24" s="79" t="b">
        <v>0</v>
      </c>
      <c r="AD24" s="79">
        <v>0</v>
      </c>
      <c r="AE24" s="85" t="s">
        <v>1113</v>
      </c>
      <c r="AF24" s="79" t="b">
        <v>0</v>
      </c>
      <c r="AG24" s="79" t="s">
        <v>1129</v>
      </c>
      <c r="AH24" s="79"/>
      <c r="AI24" s="85" t="s">
        <v>1113</v>
      </c>
      <c r="AJ24" s="79" t="b">
        <v>0</v>
      </c>
      <c r="AK24" s="79">
        <v>1</v>
      </c>
      <c r="AL24" s="85" t="s">
        <v>892</v>
      </c>
      <c r="AM24" s="79" t="s">
        <v>1136</v>
      </c>
      <c r="AN24" s="79" t="b">
        <v>0</v>
      </c>
      <c r="AO24" s="85" t="s">
        <v>892</v>
      </c>
      <c r="AP24" s="79" t="s">
        <v>176</v>
      </c>
      <c r="AQ24" s="79">
        <v>0</v>
      </c>
      <c r="AR24" s="79">
        <v>0</v>
      </c>
      <c r="AS24" s="79"/>
      <c r="AT24" s="79"/>
      <c r="AU24" s="79"/>
      <c r="AV24" s="79"/>
      <c r="AW24" s="79"/>
      <c r="AX24" s="79"/>
      <c r="AY24" s="79"/>
      <c r="AZ24" s="79"/>
      <c r="BA24">
        <v>2</v>
      </c>
      <c r="BB24" s="78" t="str">
        <f>REPLACE(INDEX(GroupVertices[Group],MATCH(Edges25[[#This Row],[Vertex 1]],GroupVertices[Vertex],0)),1,1,"")</f>
        <v>2</v>
      </c>
      <c r="BC24" s="78" t="str">
        <f>REPLACE(INDEX(GroupVertices[Group],MATCH(Edges25[[#This Row],[Vertex 2]],GroupVertices[Vertex],0)),1,1,"")</f>
        <v>3</v>
      </c>
      <c r="BD24" s="48"/>
      <c r="BE24" s="49"/>
      <c r="BF24" s="48"/>
      <c r="BG24" s="49"/>
      <c r="BH24" s="48"/>
      <c r="BI24" s="49"/>
      <c r="BJ24" s="48"/>
      <c r="BK24" s="49"/>
      <c r="BL24" s="48"/>
    </row>
    <row r="25" spans="1:64" ht="15">
      <c r="A25" s="64" t="s">
        <v>226</v>
      </c>
      <c r="B25" s="64" t="s">
        <v>238</v>
      </c>
      <c r="C25" s="65"/>
      <c r="D25" s="66"/>
      <c r="E25" s="67"/>
      <c r="F25" s="68"/>
      <c r="G25" s="65"/>
      <c r="H25" s="69"/>
      <c r="I25" s="70"/>
      <c r="J25" s="70"/>
      <c r="K25" s="34" t="s">
        <v>65</v>
      </c>
      <c r="L25" s="77">
        <v>56</v>
      </c>
      <c r="M25" s="77"/>
      <c r="N25" s="72"/>
      <c r="O25" s="79" t="s">
        <v>276</v>
      </c>
      <c r="P25" s="81">
        <v>43752.884467592594</v>
      </c>
      <c r="Q25" s="79" t="s">
        <v>280</v>
      </c>
      <c r="R25" s="79"/>
      <c r="S25" s="79"/>
      <c r="T25" s="79" t="s">
        <v>519</v>
      </c>
      <c r="U25" s="79"/>
      <c r="V25" s="82" t="s">
        <v>617</v>
      </c>
      <c r="W25" s="81">
        <v>43752.884467592594</v>
      </c>
      <c r="X25" s="82" t="s">
        <v>664</v>
      </c>
      <c r="Y25" s="79"/>
      <c r="Z25" s="79"/>
      <c r="AA25" s="85" t="s">
        <v>896</v>
      </c>
      <c r="AB25" s="79"/>
      <c r="AC25" s="79" t="b">
        <v>0</v>
      </c>
      <c r="AD25" s="79">
        <v>0</v>
      </c>
      <c r="AE25" s="85" t="s">
        <v>1113</v>
      </c>
      <c r="AF25" s="79" t="b">
        <v>0</v>
      </c>
      <c r="AG25" s="79" t="s">
        <v>1129</v>
      </c>
      <c r="AH25" s="79"/>
      <c r="AI25" s="85" t="s">
        <v>1113</v>
      </c>
      <c r="AJ25" s="79" t="b">
        <v>0</v>
      </c>
      <c r="AK25" s="79">
        <v>9</v>
      </c>
      <c r="AL25" s="85" t="s">
        <v>1075</v>
      </c>
      <c r="AM25" s="79" t="s">
        <v>1136</v>
      </c>
      <c r="AN25" s="79" t="b">
        <v>0</v>
      </c>
      <c r="AO25" s="85" t="s">
        <v>1075</v>
      </c>
      <c r="AP25" s="79" t="s">
        <v>176</v>
      </c>
      <c r="AQ25" s="79">
        <v>0</v>
      </c>
      <c r="AR25" s="79">
        <v>0</v>
      </c>
      <c r="AS25" s="79"/>
      <c r="AT25" s="79"/>
      <c r="AU25" s="79"/>
      <c r="AV25" s="79"/>
      <c r="AW25" s="79"/>
      <c r="AX25" s="79"/>
      <c r="AY25" s="79"/>
      <c r="AZ25" s="79"/>
      <c r="BA25">
        <v>2</v>
      </c>
      <c r="BB25" s="78" t="str">
        <f>REPLACE(INDEX(GroupVertices[Group],MATCH(Edges25[[#This Row],[Vertex 1]],GroupVertices[Vertex],0)),1,1,"")</f>
        <v>2</v>
      </c>
      <c r="BC25" s="78" t="str">
        <f>REPLACE(INDEX(GroupVertices[Group],MATCH(Edges25[[#This Row],[Vertex 2]],GroupVertices[Vertex],0)),1,1,"")</f>
        <v>3</v>
      </c>
      <c r="BD25" s="48">
        <v>2</v>
      </c>
      <c r="BE25" s="49">
        <v>7.6923076923076925</v>
      </c>
      <c r="BF25" s="48">
        <v>1</v>
      </c>
      <c r="BG25" s="49">
        <v>3.8461538461538463</v>
      </c>
      <c r="BH25" s="48">
        <v>0</v>
      </c>
      <c r="BI25" s="49">
        <v>0</v>
      </c>
      <c r="BJ25" s="48">
        <v>23</v>
      </c>
      <c r="BK25" s="49">
        <v>88.46153846153847</v>
      </c>
      <c r="BL25" s="48">
        <v>26</v>
      </c>
    </row>
    <row r="26" spans="1:64" ht="15">
      <c r="A26" s="64" t="s">
        <v>226</v>
      </c>
      <c r="B26" s="64" t="s">
        <v>221</v>
      </c>
      <c r="C26" s="65"/>
      <c r="D26" s="66"/>
      <c r="E26" s="67"/>
      <c r="F26" s="68"/>
      <c r="G26" s="65"/>
      <c r="H26" s="69"/>
      <c r="I26" s="70"/>
      <c r="J26" s="70"/>
      <c r="K26" s="34" t="s">
        <v>65</v>
      </c>
      <c r="L26" s="77">
        <v>57</v>
      </c>
      <c r="M26" s="77"/>
      <c r="N26" s="72"/>
      <c r="O26" s="79" t="s">
        <v>276</v>
      </c>
      <c r="P26" s="81">
        <v>43755.627233796295</v>
      </c>
      <c r="Q26" s="79" t="s">
        <v>296</v>
      </c>
      <c r="R26" s="79"/>
      <c r="S26" s="79"/>
      <c r="T26" s="79" t="s">
        <v>530</v>
      </c>
      <c r="U26" s="79"/>
      <c r="V26" s="82" t="s">
        <v>617</v>
      </c>
      <c r="W26" s="81">
        <v>43755.627233796295</v>
      </c>
      <c r="X26" s="82" t="s">
        <v>665</v>
      </c>
      <c r="Y26" s="79"/>
      <c r="Z26" s="79"/>
      <c r="AA26" s="85" t="s">
        <v>897</v>
      </c>
      <c r="AB26" s="79"/>
      <c r="AC26" s="79" t="b">
        <v>0</v>
      </c>
      <c r="AD26" s="79">
        <v>0</v>
      </c>
      <c r="AE26" s="85" t="s">
        <v>1113</v>
      </c>
      <c r="AF26" s="79" t="b">
        <v>1</v>
      </c>
      <c r="AG26" s="79" t="s">
        <v>1129</v>
      </c>
      <c r="AH26" s="79"/>
      <c r="AI26" s="85" t="s">
        <v>1075</v>
      </c>
      <c r="AJ26" s="79" t="b">
        <v>0</v>
      </c>
      <c r="AK26" s="79">
        <v>1</v>
      </c>
      <c r="AL26" s="85" t="s">
        <v>887</v>
      </c>
      <c r="AM26" s="79" t="s">
        <v>1136</v>
      </c>
      <c r="AN26" s="79" t="b">
        <v>0</v>
      </c>
      <c r="AO26" s="85" t="s">
        <v>887</v>
      </c>
      <c r="AP26" s="79" t="s">
        <v>176</v>
      </c>
      <c r="AQ26" s="79">
        <v>0</v>
      </c>
      <c r="AR26" s="79">
        <v>0</v>
      </c>
      <c r="AS26" s="79"/>
      <c r="AT26" s="79"/>
      <c r="AU26" s="79"/>
      <c r="AV26" s="79"/>
      <c r="AW26" s="79"/>
      <c r="AX26" s="79"/>
      <c r="AY26" s="79"/>
      <c r="AZ26" s="79"/>
      <c r="BA26">
        <v>2</v>
      </c>
      <c r="BB26" s="78" t="str">
        <f>REPLACE(INDEX(GroupVertices[Group],MATCH(Edges25[[#This Row],[Vertex 1]],GroupVertices[Vertex],0)),1,1,"")</f>
        <v>2</v>
      </c>
      <c r="BC26" s="78" t="str">
        <f>REPLACE(INDEX(GroupVertices[Group],MATCH(Edges25[[#This Row],[Vertex 2]],GroupVertices[Vertex],0)),1,1,"")</f>
        <v>5</v>
      </c>
      <c r="BD26" s="48">
        <v>2</v>
      </c>
      <c r="BE26" s="49">
        <v>10.526315789473685</v>
      </c>
      <c r="BF26" s="48">
        <v>0</v>
      </c>
      <c r="BG26" s="49">
        <v>0</v>
      </c>
      <c r="BH26" s="48">
        <v>0</v>
      </c>
      <c r="BI26" s="49">
        <v>0</v>
      </c>
      <c r="BJ26" s="48">
        <v>17</v>
      </c>
      <c r="BK26" s="49">
        <v>89.47368421052632</v>
      </c>
      <c r="BL26" s="48">
        <v>19</v>
      </c>
    </row>
    <row r="27" spans="1:64" ht="15">
      <c r="A27" s="64" t="s">
        <v>227</v>
      </c>
      <c r="B27" s="64" t="s">
        <v>267</v>
      </c>
      <c r="C27" s="65"/>
      <c r="D27" s="66"/>
      <c r="E27" s="67"/>
      <c r="F27" s="68"/>
      <c r="G27" s="65"/>
      <c r="H27" s="69"/>
      <c r="I27" s="70"/>
      <c r="J27" s="70"/>
      <c r="K27" s="34" t="s">
        <v>65</v>
      </c>
      <c r="L27" s="77">
        <v>58</v>
      </c>
      <c r="M27" s="77"/>
      <c r="N27" s="72"/>
      <c r="O27" s="79" t="s">
        <v>276</v>
      </c>
      <c r="P27" s="81">
        <v>43746.20390046296</v>
      </c>
      <c r="Q27" s="79" t="s">
        <v>293</v>
      </c>
      <c r="R27" s="79"/>
      <c r="S27" s="79"/>
      <c r="T27" s="79"/>
      <c r="U27" s="79"/>
      <c r="V27" s="82" t="s">
        <v>618</v>
      </c>
      <c r="W27" s="81">
        <v>43746.20390046296</v>
      </c>
      <c r="X27" s="82" t="s">
        <v>666</v>
      </c>
      <c r="Y27" s="79"/>
      <c r="Z27" s="79"/>
      <c r="AA27" s="85" t="s">
        <v>898</v>
      </c>
      <c r="AB27" s="79"/>
      <c r="AC27" s="79" t="b">
        <v>0</v>
      </c>
      <c r="AD27" s="79">
        <v>0</v>
      </c>
      <c r="AE27" s="85" t="s">
        <v>1113</v>
      </c>
      <c r="AF27" s="79" t="b">
        <v>0</v>
      </c>
      <c r="AG27" s="79" t="s">
        <v>1129</v>
      </c>
      <c r="AH27" s="79"/>
      <c r="AI27" s="85" t="s">
        <v>1113</v>
      </c>
      <c r="AJ27" s="79" t="b">
        <v>0</v>
      </c>
      <c r="AK27" s="79">
        <v>3</v>
      </c>
      <c r="AL27" s="85" t="s">
        <v>899</v>
      </c>
      <c r="AM27" s="79" t="s">
        <v>1139</v>
      </c>
      <c r="AN27" s="79" t="b">
        <v>0</v>
      </c>
      <c r="AO27" s="85" t="s">
        <v>899</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213</v>
      </c>
      <c r="B28" s="64" t="s">
        <v>267</v>
      </c>
      <c r="C28" s="65"/>
      <c r="D28" s="66"/>
      <c r="E28" s="67"/>
      <c r="F28" s="68"/>
      <c r="G28" s="65"/>
      <c r="H28" s="69"/>
      <c r="I28" s="70"/>
      <c r="J28" s="70"/>
      <c r="K28" s="34" t="s">
        <v>65</v>
      </c>
      <c r="L28" s="77">
        <v>59</v>
      </c>
      <c r="M28" s="77"/>
      <c r="N28" s="72"/>
      <c r="O28" s="79" t="s">
        <v>276</v>
      </c>
      <c r="P28" s="81">
        <v>43745.89386574074</v>
      </c>
      <c r="Q28" s="79" t="s">
        <v>297</v>
      </c>
      <c r="R28" s="82" t="s">
        <v>474</v>
      </c>
      <c r="S28" s="79" t="s">
        <v>500</v>
      </c>
      <c r="T28" s="79" t="s">
        <v>528</v>
      </c>
      <c r="U28" s="79"/>
      <c r="V28" s="82" t="s">
        <v>604</v>
      </c>
      <c r="W28" s="81">
        <v>43745.89386574074</v>
      </c>
      <c r="X28" s="82" t="s">
        <v>667</v>
      </c>
      <c r="Y28" s="79"/>
      <c r="Z28" s="79"/>
      <c r="AA28" s="85" t="s">
        <v>899</v>
      </c>
      <c r="AB28" s="79"/>
      <c r="AC28" s="79" t="b">
        <v>0</v>
      </c>
      <c r="AD28" s="79">
        <v>5</v>
      </c>
      <c r="AE28" s="85" t="s">
        <v>1119</v>
      </c>
      <c r="AF28" s="79" t="b">
        <v>0</v>
      </c>
      <c r="AG28" s="79" t="s">
        <v>1129</v>
      </c>
      <c r="AH28" s="79"/>
      <c r="AI28" s="85" t="s">
        <v>1113</v>
      </c>
      <c r="AJ28" s="79" t="b">
        <v>0</v>
      </c>
      <c r="AK28" s="79">
        <v>4</v>
      </c>
      <c r="AL28" s="85" t="s">
        <v>1113</v>
      </c>
      <c r="AM28" s="79" t="s">
        <v>1140</v>
      </c>
      <c r="AN28" s="79" t="b">
        <v>0</v>
      </c>
      <c r="AO28" s="85" t="s">
        <v>899</v>
      </c>
      <c r="AP28" s="79" t="s">
        <v>1142</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228</v>
      </c>
      <c r="B29" s="64" t="s">
        <v>267</v>
      </c>
      <c r="C29" s="65"/>
      <c r="D29" s="66"/>
      <c r="E29" s="67"/>
      <c r="F29" s="68"/>
      <c r="G29" s="65"/>
      <c r="H29" s="69"/>
      <c r="I29" s="70"/>
      <c r="J29" s="70"/>
      <c r="K29" s="34" t="s">
        <v>65</v>
      </c>
      <c r="L29" s="77">
        <v>60</v>
      </c>
      <c r="M29" s="77"/>
      <c r="N29" s="72"/>
      <c r="O29" s="79" t="s">
        <v>276</v>
      </c>
      <c r="P29" s="81">
        <v>43746.46123842592</v>
      </c>
      <c r="Q29" s="79" t="s">
        <v>293</v>
      </c>
      <c r="R29" s="79"/>
      <c r="S29" s="79"/>
      <c r="T29" s="79"/>
      <c r="U29" s="79"/>
      <c r="V29" s="82" t="s">
        <v>619</v>
      </c>
      <c r="W29" s="81">
        <v>43746.46123842592</v>
      </c>
      <c r="X29" s="82" t="s">
        <v>668</v>
      </c>
      <c r="Y29" s="79"/>
      <c r="Z29" s="79"/>
      <c r="AA29" s="85" t="s">
        <v>900</v>
      </c>
      <c r="AB29" s="79"/>
      <c r="AC29" s="79" t="b">
        <v>0</v>
      </c>
      <c r="AD29" s="79">
        <v>0</v>
      </c>
      <c r="AE29" s="85" t="s">
        <v>1113</v>
      </c>
      <c r="AF29" s="79" t="b">
        <v>0</v>
      </c>
      <c r="AG29" s="79" t="s">
        <v>1129</v>
      </c>
      <c r="AH29" s="79"/>
      <c r="AI29" s="85" t="s">
        <v>1113</v>
      </c>
      <c r="AJ29" s="79" t="b">
        <v>0</v>
      </c>
      <c r="AK29" s="79">
        <v>3</v>
      </c>
      <c r="AL29" s="85" t="s">
        <v>899</v>
      </c>
      <c r="AM29" s="79" t="s">
        <v>1136</v>
      </c>
      <c r="AN29" s="79" t="b">
        <v>0</v>
      </c>
      <c r="AO29" s="85" t="s">
        <v>899</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229</v>
      </c>
      <c r="B30" s="64" t="s">
        <v>267</v>
      </c>
      <c r="C30" s="65"/>
      <c r="D30" s="66"/>
      <c r="E30" s="67"/>
      <c r="F30" s="68"/>
      <c r="G30" s="65"/>
      <c r="H30" s="69"/>
      <c r="I30" s="70"/>
      <c r="J30" s="70"/>
      <c r="K30" s="34" t="s">
        <v>65</v>
      </c>
      <c r="L30" s="77">
        <v>61</v>
      </c>
      <c r="M30" s="77"/>
      <c r="N30" s="72"/>
      <c r="O30" s="79" t="s">
        <v>276</v>
      </c>
      <c r="P30" s="81">
        <v>43747.62905092593</v>
      </c>
      <c r="Q30" s="79" t="s">
        <v>293</v>
      </c>
      <c r="R30" s="79"/>
      <c r="S30" s="79"/>
      <c r="T30" s="79"/>
      <c r="U30" s="79"/>
      <c r="V30" s="82" t="s">
        <v>620</v>
      </c>
      <c r="W30" s="81">
        <v>43747.62905092593</v>
      </c>
      <c r="X30" s="82" t="s">
        <v>669</v>
      </c>
      <c r="Y30" s="79"/>
      <c r="Z30" s="79"/>
      <c r="AA30" s="85" t="s">
        <v>901</v>
      </c>
      <c r="AB30" s="79"/>
      <c r="AC30" s="79" t="b">
        <v>0</v>
      </c>
      <c r="AD30" s="79">
        <v>0</v>
      </c>
      <c r="AE30" s="85" t="s">
        <v>1113</v>
      </c>
      <c r="AF30" s="79" t="b">
        <v>0</v>
      </c>
      <c r="AG30" s="79" t="s">
        <v>1129</v>
      </c>
      <c r="AH30" s="79"/>
      <c r="AI30" s="85" t="s">
        <v>1113</v>
      </c>
      <c r="AJ30" s="79" t="b">
        <v>0</v>
      </c>
      <c r="AK30" s="79">
        <v>4</v>
      </c>
      <c r="AL30" s="85" t="s">
        <v>899</v>
      </c>
      <c r="AM30" s="79" t="s">
        <v>1136</v>
      </c>
      <c r="AN30" s="79" t="b">
        <v>0</v>
      </c>
      <c r="AO30" s="85" t="s">
        <v>899</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228</v>
      </c>
      <c r="B31" s="64" t="s">
        <v>238</v>
      </c>
      <c r="C31" s="65"/>
      <c r="D31" s="66"/>
      <c r="E31" s="67"/>
      <c r="F31" s="68"/>
      <c r="G31" s="65"/>
      <c r="H31" s="69"/>
      <c r="I31" s="70"/>
      <c r="J31" s="70"/>
      <c r="K31" s="34" t="s">
        <v>65</v>
      </c>
      <c r="L31" s="77">
        <v>72</v>
      </c>
      <c r="M31" s="77"/>
      <c r="N31" s="72"/>
      <c r="O31" s="79" t="s">
        <v>276</v>
      </c>
      <c r="P31" s="81">
        <v>43755.61121527778</v>
      </c>
      <c r="Q31" s="79" t="s">
        <v>280</v>
      </c>
      <c r="R31" s="79"/>
      <c r="S31" s="79"/>
      <c r="T31" s="79" t="s">
        <v>519</v>
      </c>
      <c r="U31" s="79"/>
      <c r="V31" s="82" t="s">
        <v>619</v>
      </c>
      <c r="W31" s="81">
        <v>43755.61121527778</v>
      </c>
      <c r="X31" s="82" t="s">
        <v>670</v>
      </c>
      <c r="Y31" s="79"/>
      <c r="Z31" s="79"/>
      <c r="AA31" s="85" t="s">
        <v>902</v>
      </c>
      <c r="AB31" s="79"/>
      <c r="AC31" s="79" t="b">
        <v>0</v>
      </c>
      <c r="AD31" s="79">
        <v>0</v>
      </c>
      <c r="AE31" s="85" t="s">
        <v>1113</v>
      </c>
      <c r="AF31" s="79" t="b">
        <v>0</v>
      </c>
      <c r="AG31" s="79" t="s">
        <v>1129</v>
      </c>
      <c r="AH31" s="79"/>
      <c r="AI31" s="85" t="s">
        <v>1113</v>
      </c>
      <c r="AJ31" s="79" t="b">
        <v>0</v>
      </c>
      <c r="AK31" s="79">
        <v>16</v>
      </c>
      <c r="AL31" s="85" t="s">
        <v>1075</v>
      </c>
      <c r="AM31" s="79" t="s">
        <v>1134</v>
      </c>
      <c r="AN31" s="79" t="b">
        <v>0</v>
      </c>
      <c r="AO31" s="85" t="s">
        <v>1075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3</v>
      </c>
      <c r="BD31" s="48">
        <v>2</v>
      </c>
      <c r="BE31" s="49">
        <v>7.6923076923076925</v>
      </c>
      <c r="BF31" s="48">
        <v>1</v>
      </c>
      <c r="BG31" s="49">
        <v>3.8461538461538463</v>
      </c>
      <c r="BH31" s="48">
        <v>0</v>
      </c>
      <c r="BI31" s="49">
        <v>0</v>
      </c>
      <c r="BJ31" s="48">
        <v>23</v>
      </c>
      <c r="BK31" s="49">
        <v>88.46153846153847</v>
      </c>
      <c r="BL31" s="48">
        <v>26</v>
      </c>
    </row>
    <row r="32" spans="1:64" ht="15">
      <c r="A32" s="64" t="s">
        <v>229</v>
      </c>
      <c r="B32" s="64" t="s">
        <v>266</v>
      </c>
      <c r="C32" s="65"/>
      <c r="D32" s="66"/>
      <c r="E32" s="67"/>
      <c r="F32" s="68"/>
      <c r="G32" s="65"/>
      <c r="H32" s="69"/>
      <c r="I32" s="70"/>
      <c r="J32" s="70"/>
      <c r="K32" s="34" t="s">
        <v>65</v>
      </c>
      <c r="L32" s="77">
        <v>99</v>
      </c>
      <c r="M32" s="77"/>
      <c r="N32" s="72"/>
      <c r="O32" s="79" t="s">
        <v>276</v>
      </c>
      <c r="P32" s="81">
        <v>43749.817777777775</v>
      </c>
      <c r="Q32" s="79" t="s">
        <v>298</v>
      </c>
      <c r="R32" s="82" t="s">
        <v>475</v>
      </c>
      <c r="S32" s="79" t="s">
        <v>505</v>
      </c>
      <c r="T32" s="79" t="s">
        <v>531</v>
      </c>
      <c r="U32" s="79"/>
      <c r="V32" s="82" t="s">
        <v>620</v>
      </c>
      <c r="W32" s="81">
        <v>43749.817777777775</v>
      </c>
      <c r="X32" s="82" t="s">
        <v>671</v>
      </c>
      <c r="Y32" s="79"/>
      <c r="Z32" s="79"/>
      <c r="AA32" s="85" t="s">
        <v>903</v>
      </c>
      <c r="AB32" s="79"/>
      <c r="AC32" s="79" t="b">
        <v>0</v>
      </c>
      <c r="AD32" s="79">
        <v>2</v>
      </c>
      <c r="AE32" s="85" t="s">
        <v>1113</v>
      </c>
      <c r="AF32" s="79" t="b">
        <v>0</v>
      </c>
      <c r="AG32" s="79" t="s">
        <v>1129</v>
      </c>
      <c r="AH32" s="79"/>
      <c r="AI32" s="85" t="s">
        <v>1113</v>
      </c>
      <c r="AJ32" s="79" t="b">
        <v>0</v>
      </c>
      <c r="AK32" s="79">
        <v>0</v>
      </c>
      <c r="AL32" s="85" t="s">
        <v>1113</v>
      </c>
      <c r="AM32" s="79" t="s">
        <v>1136</v>
      </c>
      <c r="AN32" s="79" t="b">
        <v>0</v>
      </c>
      <c r="AO32" s="85" t="s">
        <v>903</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5</v>
      </c>
      <c r="BD32" s="48">
        <v>6</v>
      </c>
      <c r="BE32" s="49">
        <v>18.181818181818183</v>
      </c>
      <c r="BF32" s="48">
        <v>0</v>
      </c>
      <c r="BG32" s="49">
        <v>0</v>
      </c>
      <c r="BH32" s="48">
        <v>0</v>
      </c>
      <c r="BI32" s="49">
        <v>0</v>
      </c>
      <c r="BJ32" s="48">
        <v>27</v>
      </c>
      <c r="BK32" s="49">
        <v>81.81818181818181</v>
      </c>
      <c r="BL32" s="48">
        <v>33</v>
      </c>
    </row>
    <row r="33" spans="1:64" ht="15">
      <c r="A33" s="64" t="s">
        <v>229</v>
      </c>
      <c r="B33" s="64" t="s">
        <v>238</v>
      </c>
      <c r="C33" s="65"/>
      <c r="D33" s="66"/>
      <c r="E33" s="67"/>
      <c r="F33" s="68"/>
      <c r="G33" s="65"/>
      <c r="H33" s="69"/>
      <c r="I33" s="70"/>
      <c r="J33" s="70"/>
      <c r="K33" s="34" t="s">
        <v>65</v>
      </c>
      <c r="L33" s="77">
        <v>105</v>
      </c>
      <c r="M33" s="77"/>
      <c r="N33" s="72"/>
      <c r="O33" s="79" t="s">
        <v>276</v>
      </c>
      <c r="P33" s="81">
        <v>43755.662997685184</v>
      </c>
      <c r="Q33" s="79" t="s">
        <v>280</v>
      </c>
      <c r="R33" s="79"/>
      <c r="S33" s="79"/>
      <c r="T33" s="79" t="s">
        <v>519</v>
      </c>
      <c r="U33" s="79"/>
      <c r="V33" s="82" t="s">
        <v>620</v>
      </c>
      <c r="W33" s="81">
        <v>43755.662997685184</v>
      </c>
      <c r="X33" s="82" t="s">
        <v>672</v>
      </c>
      <c r="Y33" s="79"/>
      <c r="Z33" s="79"/>
      <c r="AA33" s="85" t="s">
        <v>904</v>
      </c>
      <c r="AB33" s="79"/>
      <c r="AC33" s="79" t="b">
        <v>0</v>
      </c>
      <c r="AD33" s="79">
        <v>0</v>
      </c>
      <c r="AE33" s="85" t="s">
        <v>1113</v>
      </c>
      <c r="AF33" s="79" t="b">
        <v>0</v>
      </c>
      <c r="AG33" s="79" t="s">
        <v>1129</v>
      </c>
      <c r="AH33" s="79"/>
      <c r="AI33" s="85" t="s">
        <v>1113</v>
      </c>
      <c r="AJ33" s="79" t="b">
        <v>0</v>
      </c>
      <c r="AK33" s="79">
        <v>16</v>
      </c>
      <c r="AL33" s="85" t="s">
        <v>1075</v>
      </c>
      <c r="AM33" s="79" t="s">
        <v>1136</v>
      </c>
      <c r="AN33" s="79" t="b">
        <v>0</v>
      </c>
      <c r="AO33" s="85" t="s">
        <v>1075</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3</v>
      </c>
      <c r="BD33" s="48">
        <v>2</v>
      </c>
      <c r="BE33" s="49">
        <v>7.6923076923076925</v>
      </c>
      <c r="BF33" s="48">
        <v>1</v>
      </c>
      <c r="BG33" s="49">
        <v>3.8461538461538463</v>
      </c>
      <c r="BH33" s="48">
        <v>0</v>
      </c>
      <c r="BI33" s="49">
        <v>0</v>
      </c>
      <c r="BJ33" s="48">
        <v>23</v>
      </c>
      <c r="BK33" s="49">
        <v>88.46153846153847</v>
      </c>
      <c r="BL33" s="48">
        <v>26</v>
      </c>
    </row>
    <row r="34" spans="1:64" ht="15">
      <c r="A34" s="64" t="s">
        <v>230</v>
      </c>
      <c r="B34" s="64" t="s">
        <v>230</v>
      </c>
      <c r="C34" s="65"/>
      <c r="D34" s="66"/>
      <c r="E34" s="67"/>
      <c r="F34" s="68"/>
      <c r="G34" s="65"/>
      <c r="H34" s="69"/>
      <c r="I34" s="70"/>
      <c r="J34" s="70"/>
      <c r="K34" s="34" t="s">
        <v>65</v>
      </c>
      <c r="L34" s="77">
        <v>106</v>
      </c>
      <c r="M34" s="77"/>
      <c r="N34" s="72"/>
      <c r="O34" s="79" t="s">
        <v>176</v>
      </c>
      <c r="P34" s="81">
        <v>43748.583333333336</v>
      </c>
      <c r="Q34" s="79" t="s">
        <v>299</v>
      </c>
      <c r="R34" s="82" t="s">
        <v>474</v>
      </c>
      <c r="S34" s="79" t="s">
        <v>500</v>
      </c>
      <c r="T34" s="79" t="s">
        <v>532</v>
      </c>
      <c r="U34" s="79"/>
      <c r="V34" s="82" t="s">
        <v>621</v>
      </c>
      <c r="W34" s="81">
        <v>43748.583333333336</v>
      </c>
      <c r="X34" s="82" t="s">
        <v>673</v>
      </c>
      <c r="Y34" s="79"/>
      <c r="Z34" s="79"/>
      <c r="AA34" s="85" t="s">
        <v>905</v>
      </c>
      <c r="AB34" s="79"/>
      <c r="AC34" s="79" t="b">
        <v>0</v>
      </c>
      <c r="AD34" s="79">
        <v>0</v>
      </c>
      <c r="AE34" s="85" t="s">
        <v>1113</v>
      </c>
      <c r="AF34" s="79" t="b">
        <v>0</v>
      </c>
      <c r="AG34" s="79" t="s">
        <v>1129</v>
      </c>
      <c r="AH34" s="79"/>
      <c r="AI34" s="85" t="s">
        <v>1113</v>
      </c>
      <c r="AJ34" s="79" t="b">
        <v>0</v>
      </c>
      <c r="AK34" s="79">
        <v>0</v>
      </c>
      <c r="AL34" s="85" t="s">
        <v>1113</v>
      </c>
      <c r="AM34" s="79" t="s">
        <v>1137</v>
      </c>
      <c r="AN34" s="79" t="b">
        <v>0</v>
      </c>
      <c r="AO34" s="85" t="s">
        <v>905</v>
      </c>
      <c r="AP34" s="79" t="s">
        <v>176</v>
      </c>
      <c r="AQ34" s="79">
        <v>0</v>
      </c>
      <c r="AR34" s="79">
        <v>0</v>
      </c>
      <c r="AS34" s="79"/>
      <c r="AT34" s="79"/>
      <c r="AU34" s="79"/>
      <c r="AV34" s="79"/>
      <c r="AW34" s="79"/>
      <c r="AX34" s="79"/>
      <c r="AY34" s="79"/>
      <c r="AZ34" s="79"/>
      <c r="BA34">
        <v>4</v>
      </c>
      <c r="BB34" s="78" t="str">
        <f>REPLACE(INDEX(GroupVertices[Group],MATCH(Edges25[[#This Row],[Vertex 1]],GroupVertices[Vertex],0)),1,1,"")</f>
        <v>2</v>
      </c>
      <c r="BC34" s="78" t="str">
        <f>REPLACE(INDEX(GroupVertices[Group],MATCH(Edges25[[#This Row],[Vertex 2]],GroupVertices[Vertex],0)),1,1,"")</f>
        <v>2</v>
      </c>
      <c r="BD34" s="48">
        <v>2</v>
      </c>
      <c r="BE34" s="49">
        <v>5.555555555555555</v>
      </c>
      <c r="BF34" s="48">
        <v>0</v>
      </c>
      <c r="BG34" s="49">
        <v>0</v>
      </c>
      <c r="BH34" s="48">
        <v>0</v>
      </c>
      <c r="BI34" s="49">
        <v>0</v>
      </c>
      <c r="BJ34" s="48">
        <v>34</v>
      </c>
      <c r="BK34" s="49">
        <v>94.44444444444444</v>
      </c>
      <c r="BL34" s="48">
        <v>36</v>
      </c>
    </row>
    <row r="35" spans="1:64" ht="15">
      <c r="A35" s="64" t="s">
        <v>230</v>
      </c>
      <c r="B35" s="64" t="s">
        <v>230</v>
      </c>
      <c r="C35" s="65"/>
      <c r="D35" s="66"/>
      <c r="E35" s="67"/>
      <c r="F35" s="68"/>
      <c r="G35" s="65"/>
      <c r="H35" s="69"/>
      <c r="I35" s="70"/>
      <c r="J35" s="70"/>
      <c r="K35" s="34" t="s">
        <v>65</v>
      </c>
      <c r="L35" s="77">
        <v>107</v>
      </c>
      <c r="M35" s="77"/>
      <c r="N35" s="72"/>
      <c r="O35" s="79" t="s">
        <v>176</v>
      </c>
      <c r="P35" s="81">
        <v>43748.75001157408</v>
      </c>
      <c r="Q35" s="79" t="s">
        <v>300</v>
      </c>
      <c r="R35" s="82" t="s">
        <v>474</v>
      </c>
      <c r="S35" s="79" t="s">
        <v>500</v>
      </c>
      <c r="T35" s="79" t="s">
        <v>533</v>
      </c>
      <c r="U35" s="79"/>
      <c r="V35" s="82" t="s">
        <v>621</v>
      </c>
      <c r="W35" s="81">
        <v>43748.75001157408</v>
      </c>
      <c r="X35" s="82" t="s">
        <v>674</v>
      </c>
      <c r="Y35" s="79"/>
      <c r="Z35" s="79"/>
      <c r="AA35" s="85" t="s">
        <v>906</v>
      </c>
      <c r="AB35" s="79"/>
      <c r="AC35" s="79" t="b">
        <v>0</v>
      </c>
      <c r="AD35" s="79">
        <v>0</v>
      </c>
      <c r="AE35" s="85" t="s">
        <v>1113</v>
      </c>
      <c r="AF35" s="79" t="b">
        <v>0</v>
      </c>
      <c r="AG35" s="79" t="s">
        <v>1129</v>
      </c>
      <c r="AH35" s="79"/>
      <c r="AI35" s="85" t="s">
        <v>1113</v>
      </c>
      <c r="AJ35" s="79" t="b">
        <v>0</v>
      </c>
      <c r="AK35" s="79">
        <v>0</v>
      </c>
      <c r="AL35" s="85" t="s">
        <v>1113</v>
      </c>
      <c r="AM35" s="79" t="s">
        <v>1137</v>
      </c>
      <c r="AN35" s="79" t="b">
        <v>0</v>
      </c>
      <c r="AO35" s="85" t="s">
        <v>906</v>
      </c>
      <c r="AP35" s="79" t="s">
        <v>176</v>
      </c>
      <c r="AQ35" s="79">
        <v>0</v>
      </c>
      <c r="AR35" s="79">
        <v>0</v>
      </c>
      <c r="AS35" s="79"/>
      <c r="AT35" s="79"/>
      <c r="AU35" s="79"/>
      <c r="AV35" s="79"/>
      <c r="AW35" s="79"/>
      <c r="AX35" s="79"/>
      <c r="AY35" s="79"/>
      <c r="AZ35" s="79"/>
      <c r="BA35">
        <v>4</v>
      </c>
      <c r="BB35" s="78" t="str">
        <f>REPLACE(INDEX(GroupVertices[Group],MATCH(Edges25[[#This Row],[Vertex 1]],GroupVertices[Vertex],0)),1,1,"")</f>
        <v>2</v>
      </c>
      <c r="BC35" s="78" t="str">
        <f>REPLACE(INDEX(GroupVertices[Group],MATCH(Edges25[[#This Row],[Vertex 2]],GroupVertices[Vertex],0)),1,1,"")</f>
        <v>2</v>
      </c>
      <c r="BD35" s="48">
        <v>3</v>
      </c>
      <c r="BE35" s="49">
        <v>11.538461538461538</v>
      </c>
      <c r="BF35" s="48">
        <v>0</v>
      </c>
      <c r="BG35" s="49">
        <v>0</v>
      </c>
      <c r="BH35" s="48">
        <v>0</v>
      </c>
      <c r="BI35" s="49">
        <v>0</v>
      </c>
      <c r="BJ35" s="48">
        <v>23</v>
      </c>
      <c r="BK35" s="49">
        <v>88.46153846153847</v>
      </c>
      <c r="BL35" s="48">
        <v>26</v>
      </c>
    </row>
    <row r="36" spans="1:64" ht="15">
      <c r="A36" s="64" t="s">
        <v>230</v>
      </c>
      <c r="B36" s="64" t="s">
        <v>230</v>
      </c>
      <c r="C36" s="65"/>
      <c r="D36" s="66"/>
      <c r="E36" s="67"/>
      <c r="F36" s="68"/>
      <c r="G36" s="65"/>
      <c r="H36" s="69"/>
      <c r="I36" s="70"/>
      <c r="J36" s="70"/>
      <c r="K36" s="34" t="s">
        <v>65</v>
      </c>
      <c r="L36" s="77">
        <v>108</v>
      </c>
      <c r="M36" s="77"/>
      <c r="N36" s="72"/>
      <c r="O36" s="79" t="s">
        <v>176</v>
      </c>
      <c r="P36" s="81">
        <v>43755.583344907405</v>
      </c>
      <c r="Q36" s="79" t="s">
        <v>301</v>
      </c>
      <c r="R36" s="82" t="s">
        <v>476</v>
      </c>
      <c r="S36" s="79" t="s">
        <v>500</v>
      </c>
      <c r="T36" s="79" t="s">
        <v>534</v>
      </c>
      <c r="U36" s="79"/>
      <c r="V36" s="82" t="s">
        <v>621</v>
      </c>
      <c r="W36" s="81">
        <v>43755.583344907405</v>
      </c>
      <c r="X36" s="82" t="s">
        <v>675</v>
      </c>
      <c r="Y36" s="79"/>
      <c r="Z36" s="79"/>
      <c r="AA36" s="85" t="s">
        <v>907</v>
      </c>
      <c r="AB36" s="79"/>
      <c r="AC36" s="79" t="b">
        <v>0</v>
      </c>
      <c r="AD36" s="79">
        <v>3</v>
      </c>
      <c r="AE36" s="85" t="s">
        <v>1113</v>
      </c>
      <c r="AF36" s="79" t="b">
        <v>0</v>
      </c>
      <c r="AG36" s="79" t="s">
        <v>1129</v>
      </c>
      <c r="AH36" s="79"/>
      <c r="AI36" s="85" t="s">
        <v>1113</v>
      </c>
      <c r="AJ36" s="79" t="b">
        <v>0</v>
      </c>
      <c r="AK36" s="79">
        <v>0</v>
      </c>
      <c r="AL36" s="85" t="s">
        <v>1113</v>
      </c>
      <c r="AM36" s="79" t="s">
        <v>1137</v>
      </c>
      <c r="AN36" s="79" t="b">
        <v>0</v>
      </c>
      <c r="AO36" s="85" t="s">
        <v>907</v>
      </c>
      <c r="AP36" s="79" t="s">
        <v>176</v>
      </c>
      <c r="AQ36" s="79">
        <v>0</v>
      </c>
      <c r="AR36" s="79">
        <v>0</v>
      </c>
      <c r="AS36" s="79"/>
      <c r="AT36" s="79"/>
      <c r="AU36" s="79"/>
      <c r="AV36" s="79"/>
      <c r="AW36" s="79"/>
      <c r="AX36" s="79"/>
      <c r="AY36" s="79"/>
      <c r="AZ36" s="79"/>
      <c r="BA36">
        <v>4</v>
      </c>
      <c r="BB36" s="78" t="str">
        <f>REPLACE(INDEX(GroupVertices[Group],MATCH(Edges25[[#This Row],[Vertex 1]],GroupVertices[Vertex],0)),1,1,"")</f>
        <v>2</v>
      </c>
      <c r="BC36" s="78" t="str">
        <f>REPLACE(INDEX(GroupVertices[Group],MATCH(Edges25[[#This Row],[Vertex 2]],GroupVertices[Vertex],0)),1,1,"")</f>
        <v>2</v>
      </c>
      <c r="BD36" s="48">
        <v>0</v>
      </c>
      <c r="BE36" s="49">
        <v>0</v>
      </c>
      <c r="BF36" s="48">
        <v>0</v>
      </c>
      <c r="BG36" s="49">
        <v>0</v>
      </c>
      <c r="BH36" s="48">
        <v>0</v>
      </c>
      <c r="BI36" s="49">
        <v>0</v>
      </c>
      <c r="BJ36" s="48">
        <v>24</v>
      </c>
      <c r="BK36" s="49">
        <v>100</v>
      </c>
      <c r="BL36" s="48">
        <v>24</v>
      </c>
    </row>
    <row r="37" spans="1:64" ht="15">
      <c r="A37" s="64" t="s">
        <v>230</v>
      </c>
      <c r="B37" s="64" t="s">
        <v>230</v>
      </c>
      <c r="C37" s="65"/>
      <c r="D37" s="66"/>
      <c r="E37" s="67"/>
      <c r="F37" s="68"/>
      <c r="G37" s="65"/>
      <c r="H37" s="69"/>
      <c r="I37" s="70"/>
      <c r="J37" s="70"/>
      <c r="K37" s="34" t="s">
        <v>65</v>
      </c>
      <c r="L37" s="77">
        <v>109</v>
      </c>
      <c r="M37" s="77"/>
      <c r="N37" s="72"/>
      <c r="O37" s="79" t="s">
        <v>176</v>
      </c>
      <c r="P37" s="81">
        <v>43755.75</v>
      </c>
      <c r="Q37" s="79" t="s">
        <v>302</v>
      </c>
      <c r="R37" s="82" t="s">
        <v>476</v>
      </c>
      <c r="S37" s="79" t="s">
        <v>500</v>
      </c>
      <c r="T37" s="79" t="s">
        <v>535</v>
      </c>
      <c r="U37" s="79"/>
      <c r="V37" s="82" t="s">
        <v>621</v>
      </c>
      <c r="W37" s="81">
        <v>43755.75</v>
      </c>
      <c r="X37" s="82" t="s">
        <v>676</v>
      </c>
      <c r="Y37" s="79"/>
      <c r="Z37" s="79"/>
      <c r="AA37" s="85" t="s">
        <v>908</v>
      </c>
      <c r="AB37" s="79"/>
      <c r="AC37" s="79" t="b">
        <v>0</v>
      </c>
      <c r="AD37" s="79">
        <v>0</v>
      </c>
      <c r="AE37" s="85" t="s">
        <v>1113</v>
      </c>
      <c r="AF37" s="79" t="b">
        <v>0</v>
      </c>
      <c r="AG37" s="79" t="s">
        <v>1129</v>
      </c>
      <c r="AH37" s="79"/>
      <c r="AI37" s="85" t="s">
        <v>1113</v>
      </c>
      <c r="AJ37" s="79" t="b">
        <v>0</v>
      </c>
      <c r="AK37" s="79">
        <v>0</v>
      </c>
      <c r="AL37" s="85" t="s">
        <v>1113</v>
      </c>
      <c r="AM37" s="79" t="s">
        <v>1137</v>
      </c>
      <c r="AN37" s="79" t="b">
        <v>0</v>
      </c>
      <c r="AO37" s="85" t="s">
        <v>908</v>
      </c>
      <c r="AP37" s="79" t="s">
        <v>176</v>
      </c>
      <c r="AQ37" s="79">
        <v>0</v>
      </c>
      <c r="AR37" s="79">
        <v>0</v>
      </c>
      <c r="AS37" s="79"/>
      <c r="AT37" s="79"/>
      <c r="AU37" s="79"/>
      <c r="AV37" s="79"/>
      <c r="AW37" s="79"/>
      <c r="AX37" s="79"/>
      <c r="AY37" s="79"/>
      <c r="AZ37" s="79"/>
      <c r="BA37">
        <v>4</v>
      </c>
      <c r="BB37" s="78" t="str">
        <f>REPLACE(INDEX(GroupVertices[Group],MATCH(Edges25[[#This Row],[Vertex 1]],GroupVertices[Vertex],0)),1,1,"")</f>
        <v>2</v>
      </c>
      <c r="BC37" s="78" t="str">
        <f>REPLACE(INDEX(GroupVertices[Group],MATCH(Edges25[[#This Row],[Vertex 2]],GroupVertices[Vertex],0)),1,1,"")</f>
        <v>2</v>
      </c>
      <c r="BD37" s="48">
        <v>2</v>
      </c>
      <c r="BE37" s="49">
        <v>9.523809523809524</v>
      </c>
      <c r="BF37" s="48">
        <v>0</v>
      </c>
      <c r="BG37" s="49">
        <v>0</v>
      </c>
      <c r="BH37" s="48">
        <v>0</v>
      </c>
      <c r="BI37" s="49">
        <v>0</v>
      </c>
      <c r="BJ37" s="48">
        <v>19</v>
      </c>
      <c r="BK37" s="49">
        <v>90.47619047619048</v>
      </c>
      <c r="BL37" s="48">
        <v>21</v>
      </c>
    </row>
    <row r="38" spans="1:64" ht="15">
      <c r="A38" s="64" t="s">
        <v>218</v>
      </c>
      <c r="B38" s="64" t="s">
        <v>231</v>
      </c>
      <c r="C38" s="65"/>
      <c r="D38" s="66"/>
      <c r="E38" s="67"/>
      <c r="F38" s="68"/>
      <c r="G38" s="65"/>
      <c r="H38" s="69"/>
      <c r="I38" s="70"/>
      <c r="J38" s="70"/>
      <c r="K38" s="34" t="s">
        <v>65</v>
      </c>
      <c r="L38" s="77">
        <v>110</v>
      </c>
      <c r="M38" s="77"/>
      <c r="N38" s="72"/>
      <c r="O38" s="79" t="s">
        <v>276</v>
      </c>
      <c r="P38" s="81">
        <v>43748.79976851852</v>
      </c>
      <c r="Q38" s="79" t="s">
        <v>303</v>
      </c>
      <c r="R38" s="79"/>
      <c r="S38" s="79"/>
      <c r="T38" s="79" t="s">
        <v>238</v>
      </c>
      <c r="U38" s="79"/>
      <c r="V38" s="82" t="s">
        <v>609</v>
      </c>
      <c r="W38" s="81">
        <v>43748.79976851852</v>
      </c>
      <c r="X38" s="82" t="s">
        <v>677</v>
      </c>
      <c r="Y38" s="79"/>
      <c r="Z38" s="79"/>
      <c r="AA38" s="85" t="s">
        <v>909</v>
      </c>
      <c r="AB38" s="85" t="s">
        <v>910</v>
      </c>
      <c r="AC38" s="79" t="b">
        <v>0</v>
      </c>
      <c r="AD38" s="79">
        <v>0</v>
      </c>
      <c r="AE38" s="85" t="s">
        <v>1117</v>
      </c>
      <c r="AF38" s="79" t="b">
        <v>0</v>
      </c>
      <c r="AG38" s="79" t="s">
        <v>1129</v>
      </c>
      <c r="AH38" s="79"/>
      <c r="AI38" s="85" t="s">
        <v>1113</v>
      </c>
      <c r="AJ38" s="79" t="b">
        <v>0</v>
      </c>
      <c r="AK38" s="79">
        <v>0</v>
      </c>
      <c r="AL38" s="85" t="s">
        <v>1113</v>
      </c>
      <c r="AM38" s="79" t="s">
        <v>1136</v>
      </c>
      <c r="AN38" s="79" t="b">
        <v>0</v>
      </c>
      <c r="AO38" s="85" t="s">
        <v>910</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2</v>
      </c>
      <c r="BD38" s="48"/>
      <c r="BE38" s="49"/>
      <c r="BF38" s="48"/>
      <c r="BG38" s="49"/>
      <c r="BH38" s="48"/>
      <c r="BI38" s="49"/>
      <c r="BJ38" s="48"/>
      <c r="BK38" s="49"/>
      <c r="BL38" s="48"/>
    </row>
    <row r="39" spans="1:64" ht="15">
      <c r="A39" s="64" t="s">
        <v>221</v>
      </c>
      <c r="B39" s="64" t="s">
        <v>231</v>
      </c>
      <c r="C39" s="65"/>
      <c r="D39" s="66"/>
      <c r="E39" s="67"/>
      <c r="F39" s="68"/>
      <c r="G39" s="65"/>
      <c r="H39" s="69"/>
      <c r="I39" s="70"/>
      <c r="J39" s="70"/>
      <c r="K39" s="34" t="s">
        <v>65</v>
      </c>
      <c r="L39" s="77">
        <v>111</v>
      </c>
      <c r="M39" s="77"/>
      <c r="N39" s="72"/>
      <c r="O39" s="79" t="s">
        <v>276</v>
      </c>
      <c r="P39" s="81">
        <v>43748.79429398148</v>
      </c>
      <c r="Q39" s="79" t="s">
        <v>304</v>
      </c>
      <c r="R39" s="79"/>
      <c r="S39" s="79"/>
      <c r="T39" s="79" t="s">
        <v>536</v>
      </c>
      <c r="U39" s="79"/>
      <c r="V39" s="82" t="s">
        <v>612</v>
      </c>
      <c r="W39" s="81">
        <v>43748.79429398148</v>
      </c>
      <c r="X39" s="82" t="s">
        <v>678</v>
      </c>
      <c r="Y39" s="79"/>
      <c r="Z39" s="79"/>
      <c r="AA39" s="85" t="s">
        <v>910</v>
      </c>
      <c r="AB39" s="85" t="s">
        <v>979</v>
      </c>
      <c r="AC39" s="79" t="b">
        <v>0</v>
      </c>
      <c r="AD39" s="79">
        <v>0</v>
      </c>
      <c r="AE39" s="85" t="s">
        <v>1120</v>
      </c>
      <c r="AF39" s="79" t="b">
        <v>0</v>
      </c>
      <c r="AG39" s="79" t="s">
        <v>1129</v>
      </c>
      <c r="AH39" s="79"/>
      <c r="AI39" s="85" t="s">
        <v>1113</v>
      </c>
      <c r="AJ39" s="79" t="b">
        <v>0</v>
      </c>
      <c r="AK39" s="79">
        <v>0</v>
      </c>
      <c r="AL39" s="85" t="s">
        <v>1113</v>
      </c>
      <c r="AM39" s="79" t="s">
        <v>1137</v>
      </c>
      <c r="AN39" s="79" t="b">
        <v>0</v>
      </c>
      <c r="AO39" s="85" t="s">
        <v>979</v>
      </c>
      <c r="AP39" s="79" t="s">
        <v>176</v>
      </c>
      <c r="AQ39" s="79">
        <v>0</v>
      </c>
      <c r="AR39" s="79">
        <v>0</v>
      </c>
      <c r="AS39" s="79"/>
      <c r="AT39" s="79"/>
      <c r="AU39" s="79"/>
      <c r="AV39" s="79"/>
      <c r="AW39" s="79"/>
      <c r="AX39" s="79"/>
      <c r="AY39" s="79"/>
      <c r="AZ39" s="79"/>
      <c r="BA39">
        <v>1</v>
      </c>
      <c r="BB39" s="78" t="str">
        <f>REPLACE(INDEX(GroupVertices[Group],MATCH(Edges25[[#This Row],[Vertex 1]],GroupVertices[Vertex],0)),1,1,"")</f>
        <v>5</v>
      </c>
      <c r="BC39" s="78" t="str">
        <f>REPLACE(INDEX(GroupVertices[Group],MATCH(Edges25[[#This Row],[Vertex 2]],GroupVertices[Vertex],0)),1,1,"")</f>
        <v>2</v>
      </c>
      <c r="BD39" s="48"/>
      <c r="BE39" s="49"/>
      <c r="BF39" s="48"/>
      <c r="BG39" s="49"/>
      <c r="BH39" s="48"/>
      <c r="BI39" s="49"/>
      <c r="BJ39" s="48"/>
      <c r="BK39" s="49"/>
      <c r="BL39" s="48"/>
    </row>
    <row r="40" spans="1:64" ht="15">
      <c r="A40" s="64" t="s">
        <v>231</v>
      </c>
      <c r="B40" s="64" t="s">
        <v>238</v>
      </c>
      <c r="C40" s="65"/>
      <c r="D40" s="66"/>
      <c r="E40" s="67"/>
      <c r="F40" s="68"/>
      <c r="G40" s="65"/>
      <c r="H40" s="69"/>
      <c r="I40" s="70"/>
      <c r="J40" s="70"/>
      <c r="K40" s="34" t="s">
        <v>65</v>
      </c>
      <c r="L40" s="77">
        <v>112</v>
      </c>
      <c r="M40" s="77"/>
      <c r="N40" s="72"/>
      <c r="O40" s="79" t="s">
        <v>276</v>
      </c>
      <c r="P40" s="81">
        <v>43752.82702546296</v>
      </c>
      <c r="Q40" s="79" t="s">
        <v>280</v>
      </c>
      <c r="R40" s="79"/>
      <c r="S40" s="79"/>
      <c r="T40" s="79" t="s">
        <v>519</v>
      </c>
      <c r="U40" s="79"/>
      <c r="V40" s="82" t="s">
        <v>622</v>
      </c>
      <c r="W40" s="81">
        <v>43752.82702546296</v>
      </c>
      <c r="X40" s="82" t="s">
        <v>679</v>
      </c>
      <c r="Y40" s="79"/>
      <c r="Z40" s="79"/>
      <c r="AA40" s="85" t="s">
        <v>911</v>
      </c>
      <c r="AB40" s="79"/>
      <c r="AC40" s="79" t="b">
        <v>0</v>
      </c>
      <c r="AD40" s="79">
        <v>0</v>
      </c>
      <c r="AE40" s="85" t="s">
        <v>1113</v>
      </c>
      <c r="AF40" s="79" t="b">
        <v>0</v>
      </c>
      <c r="AG40" s="79" t="s">
        <v>1129</v>
      </c>
      <c r="AH40" s="79"/>
      <c r="AI40" s="85" t="s">
        <v>1113</v>
      </c>
      <c r="AJ40" s="79" t="b">
        <v>0</v>
      </c>
      <c r="AK40" s="79">
        <v>9</v>
      </c>
      <c r="AL40" s="85" t="s">
        <v>1075</v>
      </c>
      <c r="AM40" s="79" t="s">
        <v>1137</v>
      </c>
      <c r="AN40" s="79" t="b">
        <v>0</v>
      </c>
      <c r="AO40" s="85" t="s">
        <v>1075</v>
      </c>
      <c r="AP40" s="79" t="s">
        <v>176</v>
      </c>
      <c r="AQ40" s="79">
        <v>0</v>
      </c>
      <c r="AR40" s="79">
        <v>0</v>
      </c>
      <c r="AS40" s="79"/>
      <c r="AT40" s="79"/>
      <c r="AU40" s="79"/>
      <c r="AV40" s="79"/>
      <c r="AW40" s="79"/>
      <c r="AX40" s="79"/>
      <c r="AY40" s="79"/>
      <c r="AZ40" s="79"/>
      <c r="BA40">
        <v>2</v>
      </c>
      <c r="BB40" s="78" t="str">
        <f>REPLACE(INDEX(GroupVertices[Group],MATCH(Edges25[[#This Row],[Vertex 1]],GroupVertices[Vertex],0)),1,1,"")</f>
        <v>2</v>
      </c>
      <c r="BC40" s="78" t="str">
        <f>REPLACE(INDEX(GroupVertices[Group],MATCH(Edges25[[#This Row],[Vertex 2]],GroupVertices[Vertex],0)),1,1,"")</f>
        <v>3</v>
      </c>
      <c r="BD40" s="48">
        <v>2</v>
      </c>
      <c r="BE40" s="49">
        <v>7.6923076923076925</v>
      </c>
      <c r="BF40" s="48">
        <v>1</v>
      </c>
      <c r="BG40" s="49">
        <v>3.8461538461538463</v>
      </c>
      <c r="BH40" s="48">
        <v>0</v>
      </c>
      <c r="BI40" s="49">
        <v>0</v>
      </c>
      <c r="BJ40" s="48">
        <v>23</v>
      </c>
      <c r="BK40" s="49">
        <v>88.46153846153847</v>
      </c>
      <c r="BL40" s="48">
        <v>26</v>
      </c>
    </row>
    <row r="41" spans="1:64" ht="15">
      <c r="A41" s="64" t="s">
        <v>231</v>
      </c>
      <c r="B41" s="64" t="s">
        <v>238</v>
      </c>
      <c r="C41" s="65"/>
      <c r="D41" s="66"/>
      <c r="E41" s="67"/>
      <c r="F41" s="68"/>
      <c r="G41" s="65"/>
      <c r="H41" s="69"/>
      <c r="I41" s="70"/>
      <c r="J41" s="70"/>
      <c r="K41" s="34" t="s">
        <v>65</v>
      </c>
      <c r="L41" s="77">
        <v>113</v>
      </c>
      <c r="M41" s="77"/>
      <c r="N41" s="72"/>
      <c r="O41" s="79" t="s">
        <v>276</v>
      </c>
      <c r="P41" s="81">
        <v>43755.77952546296</v>
      </c>
      <c r="Q41" s="79" t="s">
        <v>305</v>
      </c>
      <c r="R41" s="79"/>
      <c r="S41" s="79"/>
      <c r="T41" s="79" t="s">
        <v>537</v>
      </c>
      <c r="U41" s="82" t="s">
        <v>579</v>
      </c>
      <c r="V41" s="82" t="s">
        <v>579</v>
      </c>
      <c r="W41" s="81">
        <v>43755.77952546296</v>
      </c>
      <c r="X41" s="82" t="s">
        <v>680</v>
      </c>
      <c r="Y41" s="79"/>
      <c r="Z41" s="79"/>
      <c r="AA41" s="85" t="s">
        <v>912</v>
      </c>
      <c r="AB41" s="79"/>
      <c r="AC41" s="79" t="b">
        <v>0</v>
      </c>
      <c r="AD41" s="79">
        <v>0</v>
      </c>
      <c r="AE41" s="85" t="s">
        <v>1113</v>
      </c>
      <c r="AF41" s="79" t="b">
        <v>0</v>
      </c>
      <c r="AG41" s="79" t="s">
        <v>1129</v>
      </c>
      <c r="AH41" s="79"/>
      <c r="AI41" s="85" t="s">
        <v>1113</v>
      </c>
      <c r="AJ41" s="79" t="b">
        <v>0</v>
      </c>
      <c r="AK41" s="79">
        <v>2</v>
      </c>
      <c r="AL41" s="85" t="s">
        <v>1090</v>
      </c>
      <c r="AM41" s="79" t="s">
        <v>1137</v>
      </c>
      <c r="AN41" s="79" t="b">
        <v>0</v>
      </c>
      <c r="AO41" s="85" t="s">
        <v>1090</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3</v>
      </c>
      <c r="BD41" s="48">
        <v>3</v>
      </c>
      <c r="BE41" s="49">
        <v>25</v>
      </c>
      <c r="BF41" s="48">
        <v>0</v>
      </c>
      <c r="BG41" s="49">
        <v>0</v>
      </c>
      <c r="BH41" s="48">
        <v>0</v>
      </c>
      <c r="BI41" s="49">
        <v>0</v>
      </c>
      <c r="BJ41" s="48">
        <v>9</v>
      </c>
      <c r="BK41" s="49">
        <v>75</v>
      </c>
      <c r="BL41" s="48">
        <v>12</v>
      </c>
    </row>
    <row r="42" spans="1:64" ht="15">
      <c r="A42" s="64" t="s">
        <v>232</v>
      </c>
      <c r="B42" s="64" t="s">
        <v>268</v>
      </c>
      <c r="C42" s="65"/>
      <c r="D42" s="66"/>
      <c r="E42" s="67"/>
      <c r="F42" s="68"/>
      <c r="G42" s="65"/>
      <c r="H42" s="69"/>
      <c r="I42" s="70"/>
      <c r="J42" s="70"/>
      <c r="K42" s="34" t="s">
        <v>65</v>
      </c>
      <c r="L42" s="77">
        <v>114</v>
      </c>
      <c r="M42" s="77"/>
      <c r="N42" s="72"/>
      <c r="O42" s="79" t="s">
        <v>276</v>
      </c>
      <c r="P42" s="81">
        <v>43755.78607638889</v>
      </c>
      <c r="Q42" s="79" t="s">
        <v>306</v>
      </c>
      <c r="R42" s="82" t="s">
        <v>477</v>
      </c>
      <c r="S42" s="79" t="s">
        <v>501</v>
      </c>
      <c r="T42" s="79" t="s">
        <v>238</v>
      </c>
      <c r="U42" s="79"/>
      <c r="V42" s="82" t="s">
        <v>623</v>
      </c>
      <c r="W42" s="81">
        <v>43755.78607638889</v>
      </c>
      <c r="X42" s="82" t="s">
        <v>681</v>
      </c>
      <c r="Y42" s="79"/>
      <c r="Z42" s="79"/>
      <c r="AA42" s="85" t="s">
        <v>913</v>
      </c>
      <c r="AB42" s="79"/>
      <c r="AC42" s="79" t="b">
        <v>0</v>
      </c>
      <c r="AD42" s="79">
        <v>2</v>
      </c>
      <c r="AE42" s="85" t="s">
        <v>1113</v>
      </c>
      <c r="AF42" s="79" t="b">
        <v>1</v>
      </c>
      <c r="AG42" s="79" t="s">
        <v>1129</v>
      </c>
      <c r="AH42" s="79"/>
      <c r="AI42" s="85" t="s">
        <v>1050</v>
      </c>
      <c r="AJ42" s="79" t="b">
        <v>0</v>
      </c>
      <c r="AK42" s="79">
        <v>0</v>
      </c>
      <c r="AL42" s="85" t="s">
        <v>1113</v>
      </c>
      <c r="AM42" s="79" t="s">
        <v>1134</v>
      </c>
      <c r="AN42" s="79" t="b">
        <v>0</v>
      </c>
      <c r="AO42" s="85" t="s">
        <v>913</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2</v>
      </c>
      <c r="BE42" s="49">
        <v>11.764705882352942</v>
      </c>
      <c r="BF42" s="48">
        <v>0</v>
      </c>
      <c r="BG42" s="49">
        <v>0</v>
      </c>
      <c r="BH42" s="48">
        <v>0</v>
      </c>
      <c r="BI42" s="49">
        <v>0</v>
      </c>
      <c r="BJ42" s="48">
        <v>15</v>
      </c>
      <c r="BK42" s="49">
        <v>88.23529411764706</v>
      </c>
      <c r="BL42" s="48">
        <v>17</v>
      </c>
    </row>
    <row r="43" spans="1:64" ht="15">
      <c r="A43" s="64" t="s">
        <v>232</v>
      </c>
      <c r="B43" s="64" t="s">
        <v>232</v>
      </c>
      <c r="C43" s="65"/>
      <c r="D43" s="66"/>
      <c r="E43" s="67"/>
      <c r="F43" s="68"/>
      <c r="G43" s="65"/>
      <c r="H43" s="69"/>
      <c r="I43" s="70"/>
      <c r="J43" s="70"/>
      <c r="K43" s="34" t="s">
        <v>65</v>
      </c>
      <c r="L43" s="77">
        <v>115</v>
      </c>
      <c r="M43" s="77"/>
      <c r="N43" s="72"/>
      <c r="O43" s="79" t="s">
        <v>176</v>
      </c>
      <c r="P43" s="81">
        <v>43755.783854166664</v>
      </c>
      <c r="Q43" s="79" t="s">
        <v>307</v>
      </c>
      <c r="R43" s="79"/>
      <c r="S43" s="79"/>
      <c r="T43" s="79" t="s">
        <v>238</v>
      </c>
      <c r="U43" s="79"/>
      <c r="V43" s="82" t="s">
        <v>623</v>
      </c>
      <c r="W43" s="81">
        <v>43755.783854166664</v>
      </c>
      <c r="X43" s="82" t="s">
        <v>682</v>
      </c>
      <c r="Y43" s="79"/>
      <c r="Z43" s="79"/>
      <c r="AA43" s="85" t="s">
        <v>914</v>
      </c>
      <c r="AB43" s="79"/>
      <c r="AC43" s="79" t="b">
        <v>0</v>
      </c>
      <c r="AD43" s="79">
        <v>1</v>
      </c>
      <c r="AE43" s="85" t="s">
        <v>1113</v>
      </c>
      <c r="AF43" s="79" t="b">
        <v>0</v>
      </c>
      <c r="AG43" s="79" t="s">
        <v>1129</v>
      </c>
      <c r="AH43" s="79"/>
      <c r="AI43" s="85" t="s">
        <v>1113</v>
      </c>
      <c r="AJ43" s="79" t="b">
        <v>0</v>
      </c>
      <c r="AK43" s="79">
        <v>0</v>
      </c>
      <c r="AL43" s="85" t="s">
        <v>1113</v>
      </c>
      <c r="AM43" s="79" t="s">
        <v>1134</v>
      </c>
      <c r="AN43" s="79" t="b">
        <v>0</v>
      </c>
      <c r="AO43" s="85" t="s">
        <v>914</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3</v>
      </c>
      <c r="BE43" s="49">
        <v>7.6923076923076925</v>
      </c>
      <c r="BF43" s="48">
        <v>0</v>
      </c>
      <c r="BG43" s="49">
        <v>0</v>
      </c>
      <c r="BH43" s="48">
        <v>0</v>
      </c>
      <c r="BI43" s="49">
        <v>0</v>
      </c>
      <c r="BJ43" s="48">
        <v>36</v>
      </c>
      <c r="BK43" s="49">
        <v>92.3076923076923</v>
      </c>
      <c r="BL43" s="48">
        <v>39</v>
      </c>
    </row>
    <row r="44" spans="1:64" ht="15">
      <c r="A44" s="64" t="s">
        <v>233</v>
      </c>
      <c r="B44" s="64" t="s">
        <v>232</v>
      </c>
      <c r="C44" s="65"/>
      <c r="D44" s="66"/>
      <c r="E44" s="67"/>
      <c r="F44" s="68"/>
      <c r="G44" s="65"/>
      <c r="H44" s="69"/>
      <c r="I44" s="70"/>
      <c r="J44" s="70"/>
      <c r="K44" s="34" t="s">
        <v>65</v>
      </c>
      <c r="L44" s="77">
        <v>116</v>
      </c>
      <c r="M44" s="77"/>
      <c r="N44" s="72"/>
      <c r="O44" s="79" t="s">
        <v>277</v>
      </c>
      <c r="P44" s="81">
        <v>43755.78834490741</v>
      </c>
      <c r="Q44" s="79" t="s">
        <v>308</v>
      </c>
      <c r="R44" s="79"/>
      <c r="S44" s="79"/>
      <c r="T44" s="79" t="s">
        <v>238</v>
      </c>
      <c r="U44" s="79"/>
      <c r="V44" s="82" t="s">
        <v>624</v>
      </c>
      <c r="W44" s="81">
        <v>43755.78834490741</v>
      </c>
      <c r="X44" s="82" t="s">
        <v>683</v>
      </c>
      <c r="Y44" s="79"/>
      <c r="Z44" s="79"/>
      <c r="AA44" s="85" t="s">
        <v>915</v>
      </c>
      <c r="AB44" s="85" t="s">
        <v>914</v>
      </c>
      <c r="AC44" s="79" t="b">
        <v>0</v>
      </c>
      <c r="AD44" s="79">
        <v>1</v>
      </c>
      <c r="AE44" s="85" t="s">
        <v>1121</v>
      </c>
      <c r="AF44" s="79" t="b">
        <v>0</v>
      </c>
      <c r="AG44" s="79" t="s">
        <v>1129</v>
      </c>
      <c r="AH44" s="79"/>
      <c r="AI44" s="85" t="s">
        <v>1113</v>
      </c>
      <c r="AJ44" s="79" t="b">
        <v>0</v>
      </c>
      <c r="AK44" s="79">
        <v>0</v>
      </c>
      <c r="AL44" s="85" t="s">
        <v>1113</v>
      </c>
      <c r="AM44" s="79" t="s">
        <v>1136</v>
      </c>
      <c r="AN44" s="79" t="b">
        <v>0</v>
      </c>
      <c r="AO44" s="85" t="s">
        <v>914</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1</v>
      </c>
      <c r="BE44" s="49">
        <v>1.8181818181818181</v>
      </c>
      <c r="BF44" s="48">
        <v>0</v>
      </c>
      <c r="BG44" s="49">
        <v>0</v>
      </c>
      <c r="BH44" s="48">
        <v>0</v>
      </c>
      <c r="BI44" s="49">
        <v>0</v>
      </c>
      <c r="BJ44" s="48">
        <v>54</v>
      </c>
      <c r="BK44" s="49">
        <v>98.18181818181819</v>
      </c>
      <c r="BL44" s="48">
        <v>55</v>
      </c>
    </row>
    <row r="45" spans="1:64" ht="15">
      <c r="A45" s="64" t="s">
        <v>234</v>
      </c>
      <c r="B45" s="64" t="s">
        <v>232</v>
      </c>
      <c r="C45" s="65"/>
      <c r="D45" s="66"/>
      <c r="E45" s="67"/>
      <c r="F45" s="68"/>
      <c r="G45" s="65"/>
      <c r="H45" s="69"/>
      <c r="I45" s="70"/>
      <c r="J45" s="70"/>
      <c r="K45" s="34" t="s">
        <v>65</v>
      </c>
      <c r="L45" s="77">
        <v>117</v>
      </c>
      <c r="M45" s="77"/>
      <c r="N45" s="72"/>
      <c r="O45" s="79" t="s">
        <v>277</v>
      </c>
      <c r="P45" s="81">
        <v>43755.78734953704</v>
      </c>
      <c r="Q45" s="79" t="s">
        <v>309</v>
      </c>
      <c r="R45" s="79"/>
      <c r="S45" s="79"/>
      <c r="T45" s="79" t="s">
        <v>238</v>
      </c>
      <c r="U45" s="79"/>
      <c r="V45" s="82" t="s">
        <v>625</v>
      </c>
      <c r="W45" s="81">
        <v>43755.78734953704</v>
      </c>
      <c r="X45" s="82" t="s">
        <v>684</v>
      </c>
      <c r="Y45" s="79"/>
      <c r="Z45" s="79"/>
      <c r="AA45" s="85" t="s">
        <v>916</v>
      </c>
      <c r="AB45" s="85" t="s">
        <v>1108</v>
      </c>
      <c r="AC45" s="79" t="b">
        <v>0</v>
      </c>
      <c r="AD45" s="79">
        <v>1</v>
      </c>
      <c r="AE45" s="85" t="s">
        <v>1122</v>
      </c>
      <c r="AF45" s="79" t="b">
        <v>0</v>
      </c>
      <c r="AG45" s="79" t="s">
        <v>1129</v>
      </c>
      <c r="AH45" s="79"/>
      <c r="AI45" s="85" t="s">
        <v>1113</v>
      </c>
      <c r="AJ45" s="79" t="b">
        <v>0</v>
      </c>
      <c r="AK45" s="79">
        <v>0</v>
      </c>
      <c r="AL45" s="85" t="s">
        <v>1113</v>
      </c>
      <c r="AM45" s="79" t="s">
        <v>1136</v>
      </c>
      <c r="AN45" s="79" t="b">
        <v>0</v>
      </c>
      <c r="AO45" s="85" t="s">
        <v>1108</v>
      </c>
      <c r="AP45" s="79" t="s">
        <v>176</v>
      </c>
      <c r="AQ45" s="79">
        <v>0</v>
      </c>
      <c r="AR45" s="79">
        <v>0</v>
      </c>
      <c r="AS45" s="79"/>
      <c r="AT45" s="79"/>
      <c r="AU45" s="79"/>
      <c r="AV45" s="79"/>
      <c r="AW45" s="79"/>
      <c r="AX45" s="79"/>
      <c r="AY45" s="79"/>
      <c r="AZ45" s="79"/>
      <c r="BA45">
        <v>3</v>
      </c>
      <c r="BB45" s="78" t="str">
        <f>REPLACE(INDEX(GroupVertices[Group],MATCH(Edges25[[#This Row],[Vertex 1]],GroupVertices[Vertex],0)),1,1,"")</f>
        <v>3</v>
      </c>
      <c r="BC45" s="78" t="str">
        <f>REPLACE(INDEX(GroupVertices[Group],MATCH(Edges25[[#This Row],[Vertex 2]],GroupVertices[Vertex],0)),1,1,"")</f>
        <v>3</v>
      </c>
      <c r="BD45" s="48">
        <v>0</v>
      </c>
      <c r="BE45" s="49">
        <v>0</v>
      </c>
      <c r="BF45" s="48">
        <v>1</v>
      </c>
      <c r="BG45" s="49">
        <v>2.6315789473684212</v>
      </c>
      <c r="BH45" s="48">
        <v>0</v>
      </c>
      <c r="BI45" s="49">
        <v>0</v>
      </c>
      <c r="BJ45" s="48">
        <v>37</v>
      </c>
      <c r="BK45" s="49">
        <v>97.36842105263158</v>
      </c>
      <c r="BL45" s="48">
        <v>38</v>
      </c>
    </row>
    <row r="46" spans="1:64" ht="15">
      <c r="A46" s="64" t="s">
        <v>234</v>
      </c>
      <c r="B46" s="64" t="s">
        <v>232</v>
      </c>
      <c r="C46" s="65"/>
      <c r="D46" s="66"/>
      <c r="E46" s="67"/>
      <c r="F46" s="68"/>
      <c r="G46" s="65"/>
      <c r="H46" s="69"/>
      <c r="I46" s="70"/>
      <c r="J46" s="70"/>
      <c r="K46" s="34" t="s">
        <v>65</v>
      </c>
      <c r="L46" s="77">
        <v>118</v>
      </c>
      <c r="M46" s="77"/>
      <c r="N46" s="72"/>
      <c r="O46" s="79" t="s">
        <v>277</v>
      </c>
      <c r="P46" s="81">
        <v>43755.78810185185</v>
      </c>
      <c r="Q46" s="79" t="s">
        <v>310</v>
      </c>
      <c r="R46" s="79"/>
      <c r="S46" s="79"/>
      <c r="T46" s="79" t="s">
        <v>238</v>
      </c>
      <c r="U46" s="79"/>
      <c r="V46" s="82" t="s">
        <v>625</v>
      </c>
      <c r="W46" s="81">
        <v>43755.78810185185</v>
      </c>
      <c r="X46" s="82" t="s">
        <v>685</v>
      </c>
      <c r="Y46" s="79"/>
      <c r="Z46" s="79"/>
      <c r="AA46" s="85" t="s">
        <v>917</v>
      </c>
      <c r="AB46" s="85" t="s">
        <v>916</v>
      </c>
      <c r="AC46" s="79" t="b">
        <v>0</v>
      </c>
      <c r="AD46" s="79">
        <v>1</v>
      </c>
      <c r="AE46" s="85" t="s">
        <v>1122</v>
      </c>
      <c r="AF46" s="79" t="b">
        <v>0</v>
      </c>
      <c r="AG46" s="79" t="s">
        <v>1129</v>
      </c>
      <c r="AH46" s="79"/>
      <c r="AI46" s="85" t="s">
        <v>1113</v>
      </c>
      <c r="AJ46" s="79" t="b">
        <v>0</v>
      </c>
      <c r="AK46" s="79">
        <v>0</v>
      </c>
      <c r="AL46" s="85" t="s">
        <v>1113</v>
      </c>
      <c r="AM46" s="79" t="s">
        <v>1136</v>
      </c>
      <c r="AN46" s="79" t="b">
        <v>0</v>
      </c>
      <c r="AO46" s="85" t="s">
        <v>916</v>
      </c>
      <c r="AP46" s="79" t="s">
        <v>176</v>
      </c>
      <c r="AQ46" s="79">
        <v>0</v>
      </c>
      <c r="AR46" s="79">
        <v>0</v>
      </c>
      <c r="AS46" s="79"/>
      <c r="AT46" s="79"/>
      <c r="AU46" s="79"/>
      <c r="AV46" s="79"/>
      <c r="AW46" s="79"/>
      <c r="AX46" s="79"/>
      <c r="AY46" s="79"/>
      <c r="AZ46" s="79"/>
      <c r="BA46">
        <v>3</v>
      </c>
      <c r="BB46" s="78" t="str">
        <f>REPLACE(INDEX(GroupVertices[Group],MATCH(Edges25[[#This Row],[Vertex 1]],GroupVertices[Vertex],0)),1,1,"")</f>
        <v>3</v>
      </c>
      <c r="BC46" s="78" t="str">
        <f>REPLACE(INDEX(GroupVertices[Group],MATCH(Edges25[[#This Row],[Vertex 2]],GroupVertices[Vertex],0)),1,1,"")</f>
        <v>3</v>
      </c>
      <c r="BD46" s="48">
        <v>1</v>
      </c>
      <c r="BE46" s="49">
        <v>7.6923076923076925</v>
      </c>
      <c r="BF46" s="48">
        <v>0</v>
      </c>
      <c r="BG46" s="49">
        <v>0</v>
      </c>
      <c r="BH46" s="48">
        <v>0</v>
      </c>
      <c r="BI46" s="49">
        <v>0</v>
      </c>
      <c r="BJ46" s="48">
        <v>12</v>
      </c>
      <c r="BK46" s="49">
        <v>92.3076923076923</v>
      </c>
      <c r="BL46" s="48">
        <v>13</v>
      </c>
    </row>
    <row r="47" spans="1:64" ht="15">
      <c r="A47" s="64" t="s">
        <v>234</v>
      </c>
      <c r="B47" s="64" t="s">
        <v>232</v>
      </c>
      <c r="C47" s="65"/>
      <c r="D47" s="66"/>
      <c r="E47" s="67"/>
      <c r="F47" s="68"/>
      <c r="G47" s="65"/>
      <c r="H47" s="69"/>
      <c r="I47" s="70"/>
      <c r="J47" s="70"/>
      <c r="K47" s="34" t="s">
        <v>65</v>
      </c>
      <c r="L47" s="77">
        <v>119</v>
      </c>
      <c r="M47" s="77"/>
      <c r="N47" s="72"/>
      <c r="O47" s="79" t="s">
        <v>277</v>
      </c>
      <c r="P47" s="81">
        <v>43755.79310185185</v>
      </c>
      <c r="Q47" s="79" t="s">
        <v>311</v>
      </c>
      <c r="R47" s="79"/>
      <c r="S47" s="79"/>
      <c r="T47" s="79" t="s">
        <v>238</v>
      </c>
      <c r="U47" s="79"/>
      <c r="V47" s="82" t="s">
        <v>625</v>
      </c>
      <c r="W47" s="81">
        <v>43755.79310185185</v>
      </c>
      <c r="X47" s="82" t="s">
        <v>686</v>
      </c>
      <c r="Y47" s="79"/>
      <c r="Z47" s="79"/>
      <c r="AA47" s="85" t="s">
        <v>918</v>
      </c>
      <c r="AB47" s="85" t="s">
        <v>1109</v>
      </c>
      <c r="AC47" s="79" t="b">
        <v>0</v>
      </c>
      <c r="AD47" s="79">
        <v>1</v>
      </c>
      <c r="AE47" s="85" t="s">
        <v>1121</v>
      </c>
      <c r="AF47" s="79" t="b">
        <v>0</v>
      </c>
      <c r="AG47" s="79" t="s">
        <v>1129</v>
      </c>
      <c r="AH47" s="79"/>
      <c r="AI47" s="85" t="s">
        <v>1113</v>
      </c>
      <c r="AJ47" s="79" t="b">
        <v>0</v>
      </c>
      <c r="AK47" s="79">
        <v>0</v>
      </c>
      <c r="AL47" s="85" t="s">
        <v>1113</v>
      </c>
      <c r="AM47" s="79" t="s">
        <v>1136</v>
      </c>
      <c r="AN47" s="79" t="b">
        <v>0</v>
      </c>
      <c r="AO47" s="85" t="s">
        <v>1109</v>
      </c>
      <c r="AP47" s="79" t="s">
        <v>176</v>
      </c>
      <c r="AQ47" s="79">
        <v>0</v>
      </c>
      <c r="AR47" s="79">
        <v>0</v>
      </c>
      <c r="AS47" s="79"/>
      <c r="AT47" s="79"/>
      <c r="AU47" s="79"/>
      <c r="AV47" s="79"/>
      <c r="AW47" s="79"/>
      <c r="AX47" s="79"/>
      <c r="AY47" s="79"/>
      <c r="AZ47" s="79"/>
      <c r="BA47">
        <v>3</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218</v>
      </c>
      <c r="B48" s="64" t="s">
        <v>269</v>
      </c>
      <c r="C48" s="65"/>
      <c r="D48" s="66"/>
      <c r="E48" s="67"/>
      <c r="F48" s="68"/>
      <c r="G48" s="65"/>
      <c r="H48" s="69"/>
      <c r="I48" s="70"/>
      <c r="J48" s="70"/>
      <c r="K48" s="34" t="s">
        <v>65</v>
      </c>
      <c r="L48" s="77">
        <v>120</v>
      </c>
      <c r="M48" s="77"/>
      <c r="N48" s="72"/>
      <c r="O48" s="79" t="s">
        <v>276</v>
      </c>
      <c r="P48" s="81">
        <v>43748.77994212963</v>
      </c>
      <c r="Q48" s="79" t="s">
        <v>312</v>
      </c>
      <c r="R48" s="82" t="s">
        <v>478</v>
      </c>
      <c r="S48" s="79" t="s">
        <v>506</v>
      </c>
      <c r="T48" s="79" t="s">
        <v>538</v>
      </c>
      <c r="U48" s="79"/>
      <c r="V48" s="82" t="s">
        <v>609</v>
      </c>
      <c r="W48" s="81">
        <v>43748.77994212963</v>
      </c>
      <c r="X48" s="82" t="s">
        <v>687</v>
      </c>
      <c r="Y48" s="79"/>
      <c r="Z48" s="79"/>
      <c r="AA48" s="85" t="s">
        <v>919</v>
      </c>
      <c r="AB48" s="79"/>
      <c r="AC48" s="79" t="b">
        <v>0</v>
      </c>
      <c r="AD48" s="79">
        <v>4</v>
      </c>
      <c r="AE48" s="85" t="s">
        <v>1113</v>
      </c>
      <c r="AF48" s="79" t="b">
        <v>0</v>
      </c>
      <c r="AG48" s="79" t="s">
        <v>1129</v>
      </c>
      <c r="AH48" s="79"/>
      <c r="AI48" s="85" t="s">
        <v>1113</v>
      </c>
      <c r="AJ48" s="79" t="b">
        <v>0</v>
      </c>
      <c r="AK48" s="79">
        <v>1</v>
      </c>
      <c r="AL48" s="85" t="s">
        <v>1113</v>
      </c>
      <c r="AM48" s="79" t="s">
        <v>1136</v>
      </c>
      <c r="AN48" s="79" t="b">
        <v>0</v>
      </c>
      <c r="AO48" s="85" t="s">
        <v>919</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5</v>
      </c>
      <c r="BD48" s="48">
        <v>0</v>
      </c>
      <c r="BE48" s="49">
        <v>0</v>
      </c>
      <c r="BF48" s="48">
        <v>0</v>
      </c>
      <c r="BG48" s="49">
        <v>0</v>
      </c>
      <c r="BH48" s="48">
        <v>0</v>
      </c>
      <c r="BI48" s="49">
        <v>0</v>
      </c>
      <c r="BJ48" s="48">
        <v>37</v>
      </c>
      <c r="BK48" s="49">
        <v>100</v>
      </c>
      <c r="BL48" s="48">
        <v>37</v>
      </c>
    </row>
    <row r="49" spans="1:64" ht="15">
      <c r="A49" s="64" t="s">
        <v>221</v>
      </c>
      <c r="B49" s="64" t="s">
        <v>269</v>
      </c>
      <c r="C49" s="65"/>
      <c r="D49" s="66"/>
      <c r="E49" s="67"/>
      <c r="F49" s="68"/>
      <c r="G49" s="65"/>
      <c r="H49" s="69"/>
      <c r="I49" s="70"/>
      <c r="J49" s="70"/>
      <c r="K49" s="34" t="s">
        <v>65</v>
      </c>
      <c r="L49" s="77">
        <v>121</v>
      </c>
      <c r="M49" s="77"/>
      <c r="N49" s="72"/>
      <c r="O49" s="79" t="s">
        <v>276</v>
      </c>
      <c r="P49" s="81">
        <v>43748.786157407405</v>
      </c>
      <c r="Q49" s="79" t="s">
        <v>313</v>
      </c>
      <c r="R49" s="79"/>
      <c r="S49" s="79"/>
      <c r="T49" s="79" t="s">
        <v>539</v>
      </c>
      <c r="U49" s="79"/>
      <c r="V49" s="82" t="s">
        <v>612</v>
      </c>
      <c r="W49" s="81">
        <v>43748.786157407405</v>
      </c>
      <c r="X49" s="82" t="s">
        <v>688</v>
      </c>
      <c r="Y49" s="79"/>
      <c r="Z49" s="79"/>
      <c r="AA49" s="85" t="s">
        <v>920</v>
      </c>
      <c r="AB49" s="79"/>
      <c r="AC49" s="79" t="b">
        <v>0</v>
      </c>
      <c r="AD49" s="79">
        <v>0</v>
      </c>
      <c r="AE49" s="85" t="s">
        <v>1113</v>
      </c>
      <c r="AF49" s="79" t="b">
        <v>0</v>
      </c>
      <c r="AG49" s="79" t="s">
        <v>1129</v>
      </c>
      <c r="AH49" s="79"/>
      <c r="AI49" s="85" t="s">
        <v>1113</v>
      </c>
      <c r="AJ49" s="79" t="b">
        <v>0</v>
      </c>
      <c r="AK49" s="79">
        <v>1</v>
      </c>
      <c r="AL49" s="85" t="s">
        <v>919</v>
      </c>
      <c r="AM49" s="79" t="s">
        <v>1137</v>
      </c>
      <c r="AN49" s="79" t="b">
        <v>0</v>
      </c>
      <c r="AO49" s="85" t="s">
        <v>919</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v>0</v>
      </c>
      <c r="BE49" s="49">
        <v>0</v>
      </c>
      <c r="BF49" s="48">
        <v>0</v>
      </c>
      <c r="BG49" s="49">
        <v>0</v>
      </c>
      <c r="BH49" s="48">
        <v>0</v>
      </c>
      <c r="BI49" s="49">
        <v>0</v>
      </c>
      <c r="BJ49" s="48">
        <v>19</v>
      </c>
      <c r="BK49" s="49">
        <v>100</v>
      </c>
      <c r="BL49" s="48">
        <v>19</v>
      </c>
    </row>
    <row r="50" spans="1:64" ht="15">
      <c r="A50" s="64" t="s">
        <v>235</v>
      </c>
      <c r="B50" s="64" t="s">
        <v>269</v>
      </c>
      <c r="C50" s="65"/>
      <c r="D50" s="66"/>
      <c r="E50" s="67"/>
      <c r="F50" s="68"/>
      <c r="G50" s="65"/>
      <c r="H50" s="69"/>
      <c r="I50" s="70"/>
      <c r="J50" s="70"/>
      <c r="K50" s="34" t="s">
        <v>65</v>
      </c>
      <c r="L50" s="77">
        <v>122</v>
      </c>
      <c r="M50" s="77"/>
      <c r="N50" s="72"/>
      <c r="O50" s="79" t="s">
        <v>276</v>
      </c>
      <c r="P50" s="81">
        <v>43748.78099537037</v>
      </c>
      <c r="Q50" s="79" t="s">
        <v>314</v>
      </c>
      <c r="R50" s="79"/>
      <c r="S50" s="79"/>
      <c r="T50" s="79" t="s">
        <v>238</v>
      </c>
      <c r="U50" s="79"/>
      <c r="V50" s="82" t="s">
        <v>626</v>
      </c>
      <c r="W50" s="81">
        <v>43748.78099537037</v>
      </c>
      <c r="X50" s="82" t="s">
        <v>689</v>
      </c>
      <c r="Y50" s="79"/>
      <c r="Z50" s="79"/>
      <c r="AA50" s="85" t="s">
        <v>921</v>
      </c>
      <c r="AB50" s="85" t="s">
        <v>919</v>
      </c>
      <c r="AC50" s="79" t="b">
        <v>0</v>
      </c>
      <c r="AD50" s="79">
        <v>1</v>
      </c>
      <c r="AE50" s="85" t="s">
        <v>1123</v>
      </c>
      <c r="AF50" s="79" t="b">
        <v>0</v>
      </c>
      <c r="AG50" s="79" t="s">
        <v>1129</v>
      </c>
      <c r="AH50" s="79"/>
      <c r="AI50" s="85" t="s">
        <v>1113</v>
      </c>
      <c r="AJ50" s="79" t="b">
        <v>0</v>
      </c>
      <c r="AK50" s="79">
        <v>0</v>
      </c>
      <c r="AL50" s="85" t="s">
        <v>1113</v>
      </c>
      <c r="AM50" s="79" t="s">
        <v>1135</v>
      </c>
      <c r="AN50" s="79" t="b">
        <v>0</v>
      </c>
      <c r="AO50" s="85" t="s">
        <v>919</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5</v>
      </c>
      <c r="BD50" s="48">
        <v>2</v>
      </c>
      <c r="BE50" s="49">
        <v>16.666666666666668</v>
      </c>
      <c r="BF50" s="48">
        <v>0</v>
      </c>
      <c r="BG50" s="49">
        <v>0</v>
      </c>
      <c r="BH50" s="48">
        <v>0</v>
      </c>
      <c r="BI50" s="49">
        <v>0</v>
      </c>
      <c r="BJ50" s="48">
        <v>10</v>
      </c>
      <c r="BK50" s="49">
        <v>83.33333333333333</v>
      </c>
      <c r="BL50" s="48">
        <v>12</v>
      </c>
    </row>
    <row r="51" spans="1:64" ht="15">
      <c r="A51" s="64" t="s">
        <v>218</v>
      </c>
      <c r="B51" s="64" t="s">
        <v>218</v>
      </c>
      <c r="C51" s="65"/>
      <c r="D51" s="66"/>
      <c r="E51" s="67"/>
      <c r="F51" s="68"/>
      <c r="G51" s="65"/>
      <c r="H51" s="69"/>
      <c r="I51" s="70"/>
      <c r="J51" s="70"/>
      <c r="K51" s="34" t="s">
        <v>65</v>
      </c>
      <c r="L51" s="77">
        <v>123</v>
      </c>
      <c r="M51" s="77"/>
      <c r="N51" s="72"/>
      <c r="O51" s="79" t="s">
        <v>176</v>
      </c>
      <c r="P51" s="81">
        <v>43747.47547453704</v>
      </c>
      <c r="Q51" s="79" t="s">
        <v>315</v>
      </c>
      <c r="R51" s="82" t="s">
        <v>479</v>
      </c>
      <c r="S51" s="79" t="s">
        <v>500</v>
      </c>
      <c r="T51" s="79" t="s">
        <v>540</v>
      </c>
      <c r="U51" s="79"/>
      <c r="V51" s="82" t="s">
        <v>609</v>
      </c>
      <c r="W51" s="81">
        <v>43747.47547453704</v>
      </c>
      <c r="X51" s="82" t="s">
        <v>690</v>
      </c>
      <c r="Y51" s="79"/>
      <c r="Z51" s="79"/>
      <c r="AA51" s="85" t="s">
        <v>922</v>
      </c>
      <c r="AB51" s="79"/>
      <c r="AC51" s="79" t="b">
        <v>0</v>
      </c>
      <c r="AD51" s="79">
        <v>0</v>
      </c>
      <c r="AE51" s="85" t="s">
        <v>1113</v>
      </c>
      <c r="AF51" s="79" t="b">
        <v>0</v>
      </c>
      <c r="AG51" s="79" t="s">
        <v>1129</v>
      </c>
      <c r="AH51" s="79"/>
      <c r="AI51" s="85" t="s">
        <v>1113</v>
      </c>
      <c r="AJ51" s="79" t="b">
        <v>0</v>
      </c>
      <c r="AK51" s="79">
        <v>0</v>
      </c>
      <c r="AL51" s="85" t="s">
        <v>1113</v>
      </c>
      <c r="AM51" s="79" t="s">
        <v>1136</v>
      </c>
      <c r="AN51" s="79" t="b">
        <v>0</v>
      </c>
      <c r="AO51" s="85" t="s">
        <v>922</v>
      </c>
      <c r="AP51" s="79" t="s">
        <v>176</v>
      </c>
      <c r="AQ51" s="79">
        <v>0</v>
      </c>
      <c r="AR51" s="79">
        <v>0</v>
      </c>
      <c r="AS51" s="79"/>
      <c r="AT51" s="79"/>
      <c r="AU51" s="79"/>
      <c r="AV51" s="79"/>
      <c r="AW51" s="79"/>
      <c r="AX51" s="79"/>
      <c r="AY51" s="79"/>
      <c r="AZ51" s="79"/>
      <c r="BA51">
        <v>7</v>
      </c>
      <c r="BB51" s="78" t="str">
        <f>REPLACE(INDEX(GroupVertices[Group],MATCH(Edges25[[#This Row],[Vertex 1]],GroupVertices[Vertex],0)),1,1,"")</f>
        <v>1</v>
      </c>
      <c r="BC51" s="78" t="str">
        <f>REPLACE(INDEX(GroupVertices[Group],MATCH(Edges25[[#This Row],[Vertex 2]],GroupVertices[Vertex],0)),1,1,"")</f>
        <v>1</v>
      </c>
      <c r="BD51" s="48">
        <v>2</v>
      </c>
      <c r="BE51" s="49">
        <v>11.11111111111111</v>
      </c>
      <c r="BF51" s="48">
        <v>0</v>
      </c>
      <c r="BG51" s="49">
        <v>0</v>
      </c>
      <c r="BH51" s="48">
        <v>0</v>
      </c>
      <c r="BI51" s="49">
        <v>0</v>
      </c>
      <c r="BJ51" s="48">
        <v>16</v>
      </c>
      <c r="BK51" s="49">
        <v>88.88888888888889</v>
      </c>
      <c r="BL51" s="48">
        <v>18</v>
      </c>
    </row>
    <row r="52" spans="1:64" ht="15">
      <c r="A52" s="64" t="s">
        <v>218</v>
      </c>
      <c r="B52" s="64" t="s">
        <v>218</v>
      </c>
      <c r="C52" s="65"/>
      <c r="D52" s="66"/>
      <c r="E52" s="67"/>
      <c r="F52" s="68"/>
      <c r="G52" s="65"/>
      <c r="H52" s="69"/>
      <c r="I52" s="70"/>
      <c r="J52" s="70"/>
      <c r="K52" s="34" t="s">
        <v>65</v>
      </c>
      <c r="L52" s="77">
        <v>125</v>
      </c>
      <c r="M52" s="77"/>
      <c r="N52" s="72"/>
      <c r="O52" s="79" t="s">
        <v>176</v>
      </c>
      <c r="P52" s="81">
        <v>43748.78204861111</v>
      </c>
      <c r="Q52" s="79" t="s">
        <v>316</v>
      </c>
      <c r="R52" s="79"/>
      <c r="S52" s="79"/>
      <c r="T52" s="79" t="s">
        <v>541</v>
      </c>
      <c r="U52" s="79"/>
      <c r="V52" s="82" t="s">
        <v>609</v>
      </c>
      <c r="W52" s="81">
        <v>43748.78204861111</v>
      </c>
      <c r="X52" s="82" t="s">
        <v>691</v>
      </c>
      <c r="Y52" s="79"/>
      <c r="Z52" s="79"/>
      <c r="AA52" s="85" t="s">
        <v>923</v>
      </c>
      <c r="AB52" s="79"/>
      <c r="AC52" s="79" t="b">
        <v>0</v>
      </c>
      <c r="AD52" s="79">
        <v>2</v>
      </c>
      <c r="AE52" s="85" t="s">
        <v>1113</v>
      </c>
      <c r="AF52" s="79" t="b">
        <v>0</v>
      </c>
      <c r="AG52" s="79" t="s">
        <v>1129</v>
      </c>
      <c r="AH52" s="79"/>
      <c r="AI52" s="85" t="s">
        <v>1113</v>
      </c>
      <c r="AJ52" s="79" t="b">
        <v>0</v>
      </c>
      <c r="AK52" s="79">
        <v>0</v>
      </c>
      <c r="AL52" s="85" t="s">
        <v>1113</v>
      </c>
      <c r="AM52" s="79" t="s">
        <v>1136</v>
      </c>
      <c r="AN52" s="79" t="b">
        <v>0</v>
      </c>
      <c r="AO52" s="85" t="s">
        <v>923</v>
      </c>
      <c r="AP52" s="79" t="s">
        <v>176</v>
      </c>
      <c r="AQ52" s="79">
        <v>0</v>
      </c>
      <c r="AR52" s="79">
        <v>0</v>
      </c>
      <c r="AS52" s="79"/>
      <c r="AT52" s="79"/>
      <c r="AU52" s="79"/>
      <c r="AV52" s="79"/>
      <c r="AW52" s="79"/>
      <c r="AX52" s="79"/>
      <c r="AY52" s="79"/>
      <c r="AZ52" s="79"/>
      <c r="BA52">
        <v>7</v>
      </c>
      <c r="BB52" s="78" t="str">
        <f>REPLACE(INDEX(GroupVertices[Group],MATCH(Edges25[[#This Row],[Vertex 1]],GroupVertices[Vertex],0)),1,1,"")</f>
        <v>1</v>
      </c>
      <c r="BC52" s="78" t="str">
        <f>REPLACE(INDEX(GroupVertices[Group],MATCH(Edges25[[#This Row],[Vertex 2]],GroupVertices[Vertex],0)),1,1,"")</f>
        <v>1</v>
      </c>
      <c r="BD52" s="48">
        <v>2</v>
      </c>
      <c r="BE52" s="49">
        <v>5.2631578947368425</v>
      </c>
      <c r="BF52" s="48">
        <v>0</v>
      </c>
      <c r="BG52" s="49">
        <v>0</v>
      </c>
      <c r="BH52" s="48">
        <v>0</v>
      </c>
      <c r="BI52" s="49">
        <v>0</v>
      </c>
      <c r="BJ52" s="48">
        <v>36</v>
      </c>
      <c r="BK52" s="49">
        <v>94.73684210526316</v>
      </c>
      <c r="BL52" s="48">
        <v>38</v>
      </c>
    </row>
    <row r="53" spans="1:64" ht="15">
      <c r="A53" s="64" t="s">
        <v>218</v>
      </c>
      <c r="B53" s="64" t="s">
        <v>218</v>
      </c>
      <c r="C53" s="65"/>
      <c r="D53" s="66"/>
      <c r="E53" s="67"/>
      <c r="F53" s="68"/>
      <c r="G53" s="65"/>
      <c r="H53" s="69"/>
      <c r="I53" s="70"/>
      <c r="J53" s="70"/>
      <c r="K53" s="34" t="s">
        <v>65</v>
      </c>
      <c r="L53" s="77">
        <v>126</v>
      </c>
      <c r="M53" s="77"/>
      <c r="N53" s="72"/>
      <c r="O53" s="79" t="s">
        <v>176</v>
      </c>
      <c r="P53" s="81">
        <v>43748.78350694444</v>
      </c>
      <c r="Q53" s="79" t="s">
        <v>317</v>
      </c>
      <c r="R53" s="79"/>
      <c r="S53" s="79"/>
      <c r="T53" s="79" t="s">
        <v>542</v>
      </c>
      <c r="U53" s="79"/>
      <c r="V53" s="82" t="s">
        <v>609</v>
      </c>
      <c r="W53" s="81">
        <v>43748.78350694444</v>
      </c>
      <c r="X53" s="82" t="s">
        <v>692</v>
      </c>
      <c r="Y53" s="79"/>
      <c r="Z53" s="79"/>
      <c r="AA53" s="85" t="s">
        <v>924</v>
      </c>
      <c r="AB53" s="79"/>
      <c r="AC53" s="79" t="b">
        <v>0</v>
      </c>
      <c r="AD53" s="79">
        <v>0</v>
      </c>
      <c r="AE53" s="85" t="s">
        <v>1113</v>
      </c>
      <c r="AF53" s="79" t="b">
        <v>0</v>
      </c>
      <c r="AG53" s="79" t="s">
        <v>1129</v>
      </c>
      <c r="AH53" s="79"/>
      <c r="AI53" s="85" t="s">
        <v>1113</v>
      </c>
      <c r="AJ53" s="79" t="b">
        <v>0</v>
      </c>
      <c r="AK53" s="79">
        <v>0</v>
      </c>
      <c r="AL53" s="85" t="s">
        <v>1113</v>
      </c>
      <c r="AM53" s="79" t="s">
        <v>1136</v>
      </c>
      <c r="AN53" s="79" t="b">
        <v>0</v>
      </c>
      <c r="AO53" s="85" t="s">
        <v>924</v>
      </c>
      <c r="AP53" s="79" t="s">
        <v>176</v>
      </c>
      <c r="AQ53" s="79">
        <v>0</v>
      </c>
      <c r="AR53" s="79">
        <v>0</v>
      </c>
      <c r="AS53" s="79"/>
      <c r="AT53" s="79"/>
      <c r="AU53" s="79"/>
      <c r="AV53" s="79"/>
      <c r="AW53" s="79"/>
      <c r="AX53" s="79"/>
      <c r="AY53" s="79"/>
      <c r="AZ53" s="79"/>
      <c r="BA53">
        <v>7</v>
      </c>
      <c r="BB53" s="78" t="str">
        <f>REPLACE(INDEX(GroupVertices[Group],MATCH(Edges25[[#This Row],[Vertex 1]],GroupVertices[Vertex],0)),1,1,"")</f>
        <v>1</v>
      </c>
      <c r="BC53" s="78" t="str">
        <f>REPLACE(INDEX(GroupVertices[Group],MATCH(Edges25[[#This Row],[Vertex 2]],GroupVertices[Vertex],0)),1,1,"")</f>
        <v>1</v>
      </c>
      <c r="BD53" s="48">
        <v>0</v>
      </c>
      <c r="BE53" s="49">
        <v>0</v>
      </c>
      <c r="BF53" s="48">
        <v>2</v>
      </c>
      <c r="BG53" s="49">
        <v>6.451612903225806</v>
      </c>
      <c r="BH53" s="48">
        <v>0</v>
      </c>
      <c r="BI53" s="49">
        <v>0</v>
      </c>
      <c r="BJ53" s="48">
        <v>29</v>
      </c>
      <c r="BK53" s="49">
        <v>93.54838709677419</v>
      </c>
      <c r="BL53" s="48">
        <v>31</v>
      </c>
    </row>
    <row r="54" spans="1:64" ht="15">
      <c r="A54" s="64" t="s">
        <v>218</v>
      </c>
      <c r="B54" s="64" t="s">
        <v>218</v>
      </c>
      <c r="C54" s="65"/>
      <c r="D54" s="66"/>
      <c r="E54" s="67"/>
      <c r="F54" s="68"/>
      <c r="G54" s="65"/>
      <c r="H54" s="69"/>
      <c r="I54" s="70"/>
      <c r="J54" s="70"/>
      <c r="K54" s="34" t="s">
        <v>65</v>
      </c>
      <c r="L54" s="77">
        <v>127</v>
      </c>
      <c r="M54" s="77"/>
      <c r="N54" s="72"/>
      <c r="O54" s="79" t="s">
        <v>176</v>
      </c>
      <c r="P54" s="81">
        <v>43748.78488425926</v>
      </c>
      <c r="Q54" s="79" t="s">
        <v>318</v>
      </c>
      <c r="R54" s="79"/>
      <c r="S54" s="79"/>
      <c r="T54" s="79" t="s">
        <v>238</v>
      </c>
      <c r="U54" s="79"/>
      <c r="V54" s="82" t="s">
        <v>609</v>
      </c>
      <c r="W54" s="81">
        <v>43748.78488425926</v>
      </c>
      <c r="X54" s="82" t="s">
        <v>693</v>
      </c>
      <c r="Y54" s="79"/>
      <c r="Z54" s="79"/>
      <c r="AA54" s="85" t="s">
        <v>925</v>
      </c>
      <c r="AB54" s="79"/>
      <c r="AC54" s="79" t="b">
        <v>0</v>
      </c>
      <c r="AD54" s="79">
        <v>0</v>
      </c>
      <c r="AE54" s="85" t="s">
        <v>1113</v>
      </c>
      <c r="AF54" s="79" t="b">
        <v>0</v>
      </c>
      <c r="AG54" s="79" t="s">
        <v>1129</v>
      </c>
      <c r="AH54" s="79"/>
      <c r="AI54" s="85" t="s">
        <v>1113</v>
      </c>
      <c r="AJ54" s="79" t="b">
        <v>0</v>
      </c>
      <c r="AK54" s="79">
        <v>0</v>
      </c>
      <c r="AL54" s="85" t="s">
        <v>1113</v>
      </c>
      <c r="AM54" s="79" t="s">
        <v>1136</v>
      </c>
      <c r="AN54" s="79" t="b">
        <v>0</v>
      </c>
      <c r="AO54" s="85" t="s">
        <v>925</v>
      </c>
      <c r="AP54" s="79" t="s">
        <v>176</v>
      </c>
      <c r="AQ54" s="79">
        <v>0</v>
      </c>
      <c r="AR54" s="79">
        <v>0</v>
      </c>
      <c r="AS54" s="79"/>
      <c r="AT54" s="79"/>
      <c r="AU54" s="79"/>
      <c r="AV54" s="79"/>
      <c r="AW54" s="79"/>
      <c r="AX54" s="79"/>
      <c r="AY54" s="79"/>
      <c r="AZ54" s="79"/>
      <c r="BA54">
        <v>7</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29</v>
      </c>
      <c r="BK54" s="49">
        <v>100</v>
      </c>
      <c r="BL54" s="48">
        <v>29</v>
      </c>
    </row>
    <row r="55" spans="1:64" ht="15">
      <c r="A55" s="64" t="s">
        <v>218</v>
      </c>
      <c r="B55" s="64" t="s">
        <v>218</v>
      </c>
      <c r="C55" s="65"/>
      <c r="D55" s="66"/>
      <c r="E55" s="67"/>
      <c r="F55" s="68"/>
      <c r="G55" s="65"/>
      <c r="H55" s="69"/>
      <c r="I55" s="70"/>
      <c r="J55" s="70"/>
      <c r="K55" s="34" t="s">
        <v>65</v>
      </c>
      <c r="L55" s="77">
        <v>128</v>
      </c>
      <c r="M55" s="77"/>
      <c r="N55" s="72"/>
      <c r="O55" s="79" t="s">
        <v>176</v>
      </c>
      <c r="P55" s="81">
        <v>43748.78803240741</v>
      </c>
      <c r="Q55" s="79" t="s">
        <v>319</v>
      </c>
      <c r="R55" s="79"/>
      <c r="S55" s="79"/>
      <c r="T55" s="79" t="s">
        <v>541</v>
      </c>
      <c r="U55" s="79"/>
      <c r="V55" s="82" t="s">
        <v>609</v>
      </c>
      <c r="W55" s="81">
        <v>43748.78803240741</v>
      </c>
      <c r="X55" s="82" t="s">
        <v>694</v>
      </c>
      <c r="Y55" s="79"/>
      <c r="Z55" s="79"/>
      <c r="AA55" s="85" t="s">
        <v>926</v>
      </c>
      <c r="AB55" s="79"/>
      <c r="AC55" s="79" t="b">
        <v>0</v>
      </c>
      <c r="AD55" s="79">
        <v>0</v>
      </c>
      <c r="AE55" s="85" t="s">
        <v>1113</v>
      </c>
      <c r="AF55" s="79" t="b">
        <v>0</v>
      </c>
      <c r="AG55" s="79" t="s">
        <v>1129</v>
      </c>
      <c r="AH55" s="79"/>
      <c r="AI55" s="85" t="s">
        <v>1113</v>
      </c>
      <c r="AJ55" s="79" t="b">
        <v>0</v>
      </c>
      <c r="AK55" s="79">
        <v>0</v>
      </c>
      <c r="AL55" s="85" t="s">
        <v>1113</v>
      </c>
      <c r="AM55" s="79" t="s">
        <v>1136</v>
      </c>
      <c r="AN55" s="79" t="b">
        <v>0</v>
      </c>
      <c r="AO55" s="85" t="s">
        <v>926</v>
      </c>
      <c r="AP55" s="79" t="s">
        <v>176</v>
      </c>
      <c r="AQ55" s="79">
        <v>0</v>
      </c>
      <c r="AR55" s="79">
        <v>0</v>
      </c>
      <c r="AS55" s="79"/>
      <c r="AT55" s="79"/>
      <c r="AU55" s="79"/>
      <c r="AV55" s="79"/>
      <c r="AW55" s="79"/>
      <c r="AX55" s="79"/>
      <c r="AY55" s="79"/>
      <c r="AZ55" s="79"/>
      <c r="BA55">
        <v>7</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40</v>
      </c>
      <c r="BK55" s="49">
        <v>100</v>
      </c>
      <c r="BL55" s="48">
        <v>40</v>
      </c>
    </row>
    <row r="56" spans="1:64" ht="15">
      <c r="A56" s="64" t="s">
        <v>218</v>
      </c>
      <c r="B56" s="64" t="s">
        <v>218</v>
      </c>
      <c r="C56" s="65"/>
      <c r="D56" s="66"/>
      <c r="E56" s="67"/>
      <c r="F56" s="68"/>
      <c r="G56" s="65"/>
      <c r="H56" s="69"/>
      <c r="I56" s="70"/>
      <c r="J56" s="70"/>
      <c r="K56" s="34" t="s">
        <v>65</v>
      </c>
      <c r="L56" s="77">
        <v>129</v>
      </c>
      <c r="M56" s="77"/>
      <c r="N56" s="72"/>
      <c r="O56" s="79" t="s">
        <v>176</v>
      </c>
      <c r="P56" s="81">
        <v>43748.78979166667</v>
      </c>
      <c r="Q56" s="79" t="s">
        <v>320</v>
      </c>
      <c r="R56" s="79"/>
      <c r="S56" s="79"/>
      <c r="T56" s="79" t="s">
        <v>543</v>
      </c>
      <c r="U56" s="79"/>
      <c r="V56" s="82" t="s">
        <v>609</v>
      </c>
      <c r="W56" s="81">
        <v>43748.78979166667</v>
      </c>
      <c r="X56" s="82" t="s">
        <v>695</v>
      </c>
      <c r="Y56" s="79"/>
      <c r="Z56" s="79"/>
      <c r="AA56" s="85" t="s">
        <v>927</v>
      </c>
      <c r="AB56" s="79"/>
      <c r="AC56" s="79" t="b">
        <v>0</v>
      </c>
      <c r="AD56" s="79">
        <v>0</v>
      </c>
      <c r="AE56" s="85" t="s">
        <v>1113</v>
      </c>
      <c r="AF56" s="79" t="b">
        <v>0</v>
      </c>
      <c r="AG56" s="79" t="s">
        <v>1129</v>
      </c>
      <c r="AH56" s="79"/>
      <c r="AI56" s="85" t="s">
        <v>1113</v>
      </c>
      <c r="AJ56" s="79" t="b">
        <v>0</v>
      </c>
      <c r="AK56" s="79">
        <v>0</v>
      </c>
      <c r="AL56" s="85" t="s">
        <v>1113</v>
      </c>
      <c r="AM56" s="79" t="s">
        <v>1136</v>
      </c>
      <c r="AN56" s="79" t="b">
        <v>0</v>
      </c>
      <c r="AO56" s="85" t="s">
        <v>927</v>
      </c>
      <c r="AP56" s="79" t="s">
        <v>176</v>
      </c>
      <c r="AQ56" s="79">
        <v>0</v>
      </c>
      <c r="AR56" s="79">
        <v>0</v>
      </c>
      <c r="AS56" s="79"/>
      <c r="AT56" s="79"/>
      <c r="AU56" s="79"/>
      <c r="AV56" s="79"/>
      <c r="AW56" s="79"/>
      <c r="AX56" s="79"/>
      <c r="AY56" s="79"/>
      <c r="AZ56" s="79"/>
      <c r="BA56">
        <v>7</v>
      </c>
      <c r="BB56" s="78" t="str">
        <f>REPLACE(INDEX(GroupVertices[Group],MATCH(Edges25[[#This Row],[Vertex 1]],GroupVertices[Vertex],0)),1,1,"")</f>
        <v>1</v>
      </c>
      <c r="BC56" s="78" t="str">
        <f>REPLACE(INDEX(GroupVertices[Group],MATCH(Edges25[[#This Row],[Vertex 2]],GroupVertices[Vertex],0)),1,1,"")</f>
        <v>1</v>
      </c>
      <c r="BD56" s="48">
        <v>2</v>
      </c>
      <c r="BE56" s="49">
        <v>9.523809523809524</v>
      </c>
      <c r="BF56" s="48">
        <v>1</v>
      </c>
      <c r="BG56" s="49">
        <v>4.761904761904762</v>
      </c>
      <c r="BH56" s="48">
        <v>0</v>
      </c>
      <c r="BI56" s="49">
        <v>0</v>
      </c>
      <c r="BJ56" s="48">
        <v>18</v>
      </c>
      <c r="BK56" s="49">
        <v>85.71428571428571</v>
      </c>
      <c r="BL56" s="48">
        <v>21</v>
      </c>
    </row>
    <row r="57" spans="1:64" ht="15">
      <c r="A57" s="64" t="s">
        <v>218</v>
      </c>
      <c r="B57" s="64" t="s">
        <v>218</v>
      </c>
      <c r="C57" s="65"/>
      <c r="D57" s="66"/>
      <c r="E57" s="67"/>
      <c r="F57" s="68"/>
      <c r="G57" s="65"/>
      <c r="H57" s="69"/>
      <c r="I57" s="70"/>
      <c r="J57" s="70"/>
      <c r="K57" s="34" t="s">
        <v>65</v>
      </c>
      <c r="L57" s="77">
        <v>130</v>
      </c>
      <c r="M57" s="77"/>
      <c r="N57" s="72"/>
      <c r="O57" s="79" t="s">
        <v>176</v>
      </c>
      <c r="P57" s="81">
        <v>43748.79269675926</v>
      </c>
      <c r="Q57" s="79" t="s">
        <v>321</v>
      </c>
      <c r="R57" s="82" t="s">
        <v>480</v>
      </c>
      <c r="S57" s="79" t="s">
        <v>507</v>
      </c>
      <c r="T57" s="79" t="s">
        <v>238</v>
      </c>
      <c r="U57" s="79"/>
      <c r="V57" s="82" t="s">
        <v>609</v>
      </c>
      <c r="W57" s="81">
        <v>43748.79269675926</v>
      </c>
      <c r="X57" s="82" t="s">
        <v>696</v>
      </c>
      <c r="Y57" s="79"/>
      <c r="Z57" s="79"/>
      <c r="AA57" s="85" t="s">
        <v>928</v>
      </c>
      <c r="AB57" s="79"/>
      <c r="AC57" s="79" t="b">
        <v>0</v>
      </c>
      <c r="AD57" s="79">
        <v>0</v>
      </c>
      <c r="AE57" s="85" t="s">
        <v>1113</v>
      </c>
      <c r="AF57" s="79" t="b">
        <v>0</v>
      </c>
      <c r="AG57" s="79" t="s">
        <v>1129</v>
      </c>
      <c r="AH57" s="79"/>
      <c r="AI57" s="85" t="s">
        <v>1113</v>
      </c>
      <c r="AJ57" s="79" t="b">
        <v>0</v>
      </c>
      <c r="AK57" s="79">
        <v>0</v>
      </c>
      <c r="AL57" s="85" t="s">
        <v>1113</v>
      </c>
      <c r="AM57" s="79" t="s">
        <v>1136</v>
      </c>
      <c r="AN57" s="79" t="b">
        <v>0</v>
      </c>
      <c r="AO57" s="85" t="s">
        <v>928</v>
      </c>
      <c r="AP57" s="79" t="s">
        <v>176</v>
      </c>
      <c r="AQ57" s="79">
        <v>0</v>
      </c>
      <c r="AR57" s="79">
        <v>0</v>
      </c>
      <c r="AS57" s="79"/>
      <c r="AT57" s="79"/>
      <c r="AU57" s="79"/>
      <c r="AV57" s="79"/>
      <c r="AW57" s="79"/>
      <c r="AX57" s="79"/>
      <c r="AY57" s="79"/>
      <c r="AZ57" s="79"/>
      <c r="BA57">
        <v>7</v>
      </c>
      <c r="BB57" s="78" t="str">
        <f>REPLACE(INDEX(GroupVertices[Group],MATCH(Edges25[[#This Row],[Vertex 1]],GroupVertices[Vertex],0)),1,1,"")</f>
        <v>1</v>
      </c>
      <c r="BC57" s="78" t="str">
        <f>REPLACE(INDEX(GroupVertices[Group],MATCH(Edges25[[#This Row],[Vertex 2]],GroupVertices[Vertex],0)),1,1,"")</f>
        <v>1</v>
      </c>
      <c r="BD57" s="48">
        <v>1</v>
      </c>
      <c r="BE57" s="49">
        <v>4.761904761904762</v>
      </c>
      <c r="BF57" s="48">
        <v>0</v>
      </c>
      <c r="BG57" s="49">
        <v>0</v>
      </c>
      <c r="BH57" s="48">
        <v>0</v>
      </c>
      <c r="BI57" s="49">
        <v>0</v>
      </c>
      <c r="BJ57" s="48">
        <v>20</v>
      </c>
      <c r="BK57" s="49">
        <v>95.23809523809524</v>
      </c>
      <c r="BL57" s="48">
        <v>21</v>
      </c>
    </row>
    <row r="58" spans="1:64" ht="15">
      <c r="A58" s="64" t="s">
        <v>218</v>
      </c>
      <c r="B58" s="64" t="s">
        <v>270</v>
      </c>
      <c r="C58" s="65"/>
      <c r="D58" s="66"/>
      <c r="E58" s="67"/>
      <c r="F58" s="68"/>
      <c r="G58" s="65"/>
      <c r="H58" s="69"/>
      <c r="I58" s="70"/>
      <c r="J58" s="70"/>
      <c r="K58" s="34" t="s">
        <v>65</v>
      </c>
      <c r="L58" s="77">
        <v>131</v>
      </c>
      <c r="M58" s="77"/>
      <c r="N58" s="72"/>
      <c r="O58" s="79" t="s">
        <v>276</v>
      </c>
      <c r="P58" s="81">
        <v>43748.79347222222</v>
      </c>
      <c r="Q58" s="79" t="s">
        <v>322</v>
      </c>
      <c r="R58" s="79"/>
      <c r="S58" s="79"/>
      <c r="T58" s="79" t="s">
        <v>238</v>
      </c>
      <c r="U58" s="79"/>
      <c r="V58" s="82" t="s">
        <v>609</v>
      </c>
      <c r="W58" s="81">
        <v>43748.79347222222</v>
      </c>
      <c r="X58" s="82" t="s">
        <v>697</v>
      </c>
      <c r="Y58" s="79"/>
      <c r="Z58" s="79"/>
      <c r="AA58" s="85" t="s">
        <v>929</v>
      </c>
      <c r="AB58" s="79"/>
      <c r="AC58" s="79" t="b">
        <v>0</v>
      </c>
      <c r="AD58" s="79">
        <v>1</v>
      </c>
      <c r="AE58" s="85" t="s">
        <v>1113</v>
      </c>
      <c r="AF58" s="79" t="b">
        <v>0</v>
      </c>
      <c r="AG58" s="79" t="s">
        <v>1129</v>
      </c>
      <c r="AH58" s="79"/>
      <c r="AI58" s="85" t="s">
        <v>1113</v>
      </c>
      <c r="AJ58" s="79" t="b">
        <v>0</v>
      </c>
      <c r="AK58" s="79">
        <v>1</v>
      </c>
      <c r="AL58" s="85" t="s">
        <v>1113</v>
      </c>
      <c r="AM58" s="79" t="s">
        <v>1136</v>
      </c>
      <c r="AN58" s="79" t="b">
        <v>0</v>
      </c>
      <c r="AO58" s="85" t="s">
        <v>929</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4</v>
      </c>
      <c r="BD58" s="48">
        <v>1</v>
      </c>
      <c r="BE58" s="49">
        <v>4</v>
      </c>
      <c r="BF58" s="48">
        <v>0</v>
      </c>
      <c r="BG58" s="49">
        <v>0</v>
      </c>
      <c r="BH58" s="48">
        <v>0</v>
      </c>
      <c r="BI58" s="49">
        <v>0</v>
      </c>
      <c r="BJ58" s="48">
        <v>24</v>
      </c>
      <c r="BK58" s="49">
        <v>96</v>
      </c>
      <c r="BL58" s="48">
        <v>25</v>
      </c>
    </row>
    <row r="59" spans="1:64" ht="15">
      <c r="A59" s="64" t="s">
        <v>218</v>
      </c>
      <c r="B59" s="64" t="s">
        <v>235</v>
      </c>
      <c r="C59" s="65"/>
      <c r="D59" s="66"/>
      <c r="E59" s="67"/>
      <c r="F59" s="68"/>
      <c r="G59" s="65"/>
      <c r="H59" s="69"/>
      <c r="I59" s="70"/>
      <c r="J59" s="70"/>
      <c r="K59" s="34" t="s">
        <v>66</v>
      </c>
      <c r="L59" s="77">
        <v>132</v>
      </c>
      <c r="M59" s="77"/>
      <c r="N59" s="72"/>
      <c r="O59" s="79" t="s">
        <v>277</v>
      </c>
      <c r="P59" s="81">
        <v>43748.79601851852</v>
      </c>
      <c r="Q59" s="79" t="s">
        <v>323</v>
      </c>
      <c r="R59" s="79"/>
      <c r="S59" s="79"/>
      <c r="T59" s="79" t="s">
        <v>543</v>
      </c>
      <c r="U59" s="79"/>
      <c r="V59" s="82" t="s">
        <v>609</v>
      </c>
      <c r="W59" s="81">
        <v>43748.79601851852</v>
      </c>
      <c r="X59" s="82" t="s">
        <v>698</v>
      </c>
      <c r="Y59" s="79"/>
      <c r="Z59" s="79"/>
      <c r="AA59" s="85" t="s">
        <v>930</v>
      </c>
      <c r="AB59" s="85" t="s">
        <v>988</v>
      </c>
      <c r="AC59" s="79" t="b">
        <v>0</v>
      </c>
      <c r="AD59" s="79">
        <v>1</v>
      </c>
      <c r="AE59" s="85" t="s">
        <v>1124</v>
      </c>
      <c r="AF59" s="79" t="b">
        <v>0</v>
      </c>
      <c r="AG59" s="79" t="s">
        <v>1129</v>
      </c>
      <c r="AH59" s="79"/>
      <c r="AI59" s="85" t="s">
        <v>1113</v>
      </c>
      <c r="AJ59" s="79" t="b">
        <v>0</v>
      </c>
      <c r="AK59" s="79">
        <v>0</v>
      </c>
      <c r="AL59" s="85" t="s">
        <v>1113</v>
      </c>
      <c r="AM59" s="79" t="s">
        <v>1136</v>
      </c>
      <c r="AN59" s="79" t="b">
        <v>0</v>
      </c>
      <c r="AO59" s="85" t="s">
        <v>988</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2</v>
      </c>
      <c r="BD59" s="48">
        <v>1</v>
      </c>
      <c r="BE59" s="49">
        <v>1.7857142857142858</v>
      </c>
      <c r="BF59" s="48">
        <v>0</v>
      </c>
      <c r="BG59" s="49">
        <v>0</v>
      </c>
      <c r="BH59" s="48">
        <v>0</v>
      </c>
      <c r="BI59" s="49">
        <v>0</v>
      </c>
      <c r="BJ59" s="48">
        <v>55</v>
      </c>
      <c r="BK59" s="49">
        <v>98.21428571428571</v>
      </c>
      <c r="BL59" s="48">
        <v>56</v>
      </c>
    </row>
    <row r="60" spans="1:64" ht="15">
      <c r="A60" s="64" t="s">
        <v>218</v>
      </c>
      <c r="B60" s="64" t="s">
        <v>235</v>
      </c>
      <c r="C60" s="65"/>
      <c r="D60" s="66"/>
      <c r="E60" s="67"/>
      <c r="F60" s="68"/>
      <c r="G60" s="65"/>
      <c r="H60" s="69"/>
      <c r="I60" s="70"/>
      <c r="J60" s="70"/>
      <c r="K60" s="34" t="s">
        <v>66</v>
      </c>
      <c r="L60" s="77">
        <v>136</v>
      </c>
      <c r="M60" s="77"/>
      <c r="N60" s="72"/>
      <c r="O60" s="79" t="s">
        <v>277</v>
      </c>
      <c r="P60" s="81">
        <v>43748.83859953703</v>
      </c>
      <c r="Q60" s="79" t="s">
        <v>324</v>
      </c>
      <c r="R60" s="82" t="s">
        <v>481</v>
      </c>
      <c r="S60" s="79" t="s">
        <v>508</v>
      </c>
      <c r="T60" s="79" t="s">
        <v>238</v>
      </c>
      <c r="U60" s="82" t="s">
        <v>580</v>
      </c>
      <c r="V60" s="82" t="s">
        <v>580</v>
      </c>
      <c r="W60" s="81">
        <v>43748.83859953703</v>
      </c>
      <c r="X60" s="82" t="s">
        <v>699</v>
      </c>
      <c r="Y60" s="79"/>
      <c r="Z60" s="79"/>
      <c r="AA60" s="85" t="s">
        <v>931</v>
      </c>
      <c r="AB60" s="85" t="s">
        <v>1110</v>
      </c>
      <c r="AC60" s="79" t="b">
        <v>0</v>
      </c>
      <c r="AD60" s="79">
        <v>0</v>
      </c>
      <c r="AE60" s="85" t="s">
        <v>1124</v>
      </c>
      <c r="AF60" s="79" t="b">
        <v>0</v>
      </c>
      <c r="AG60" s="79" t="s">
        <v>1129</v>
      </c>
      <c r="AH60" s="79"/>
      <c r="AI60" s="85" t="s">
        <v>1113</v>
      </c>
      <c r="AJ60" s="79" t="b">
        <v>0</v>
      </c>
      <c r="AK60" s="79">
        <v>0</v>
      </c>
      <c r="AL60" s="85" t="s">
        <v>1113</v>
      </c>
      <c r="AM60" s="79" t="s">
        <v>1134</v>
      </c>
      <c r="AN60" s="79" t="b">
        <v>0</v>
      </c>
      <c r="AO60" s="85" t="s">
        <v>1110</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2</v>
      </c>
      <c r="BD60" s="48">
        <v>1</v>
      </c>
      <c r="BE60" s="49">
        <v>4</v>
      </c>
      <c r="BF60" s="48">
        <v>1</v>
      </c>
      <c r="BG60" s="49">
        <v>4</v>
      </c>
      <c r="BH60" s="48">
        <v>0</v>
      </c>
      <c r="BI60" s="49">
        <v>0</v>
      </c>
      <c r="BJ60" s="48">
        <v>23</v>
      </c>
      <c r="BK60" s="49">
        <v>92</v>
      </c>
      <c r="BL60" s="48">
        <v>25</v>
      </c>
    </row>
    <row r="61" spans="1:64" ht="15">
      <c r="A61" s="64" t="s">
        <v>218</v>
      </c>
      <c r="B61" s="64" t="s">
        <v>238</v>
      </c>
      <c r="C61" s="65"/>
      <c r="D61" s="66"/>
      <c r="E61" s="67"/>
      <c r="F61" s="68"/>
      <c r="G61" s="65"/>
      <c r="H61" s="69"/>
      <c r="I61" s="70"/>
      <c r="J61" s="70"/>
      <c r="K61" s="34" t="s">
        <v>65</v>
      </c>
      <c r="L61" s="77">
        <v>140</v>
      </c>
      <c r="M61" s="77"/>
      <c r="N61" s="72"/>
      <c r="O61" s="79" t="s">
        <v>276</v>
      </c>
      <c r="P61" s="81">
        <v>43752.48238425926</v>
      </c>
      <c r="Q61" s="79" t="s">
        <v>280</v>
      </c>
      <c r="R61" s="79"/>
      <c r="S61" s="79"/>
      <c r="T61" s="79" t="s">
        <v>519</v>
      </c>
      <c r="U61" s="79"/>
      <c r="V61" s="82" t="s">
        <v>609</v>
      </c>
      <c r="W61" s="81">
        <v>43752.48238425926</v>
      </c>
      <c r="X61" s="82" t="s">
        <v>700</v>
      </c>
      <c r="Y61" s="79"/>
      <c r="Z61" s="79"/>
      <c r="AA61" s="85" t="s">
        <v>932</v>
      </c>
      <c r="AB61" s="79"/>
      <c r="AC61" s="79" t="b">
        <v>0</v>
      </c>
      <c r="AD61" s="79">
        <v>0</v>
      </c>
      <c r="AE61" s="85" t="s">
        <v>1113</v>
      </c>
      <c r="AF61" s="79" t="b">
        <v>0</v>
      </c>
      <c r="AG61" s="79" t="s">
        <v>1129</v>
      </c>
      <c r="AH61" s="79"/>
      <c r="AI61" s="85" t="s">
        <v>1113</v>
      </c>
      <c r="AJ61" s="79" t="b">
        <v>0</v>
      </c>
      <c r="AK61" s="79">
        <v>3</v>
      </c>
      <c r="AL61" s="85" t="s">
        <v>1075</v>
      </c>
      <c r="AM61" s="79" t="s">
        <v>1136</v>
      </c>
      <c r="AN61" s="79" t="b">
        <v>0</v>
      </c>
      <c r="AO61" s="85" t="s">
        <v>1075</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3</v>
      </c>
      <c r="BD61" s="48">
        <v>2</v>
      </c>
      <c r="BE61" s="49">
        <v>7.6923076923076925</v>
      </c>
      <c r="BF61" s="48">
        <v>1</v>
      </c>
      <c r="BG61" s="49">
        <v>3.8461538461538463</v>
      </c>
      <c r="BH61" s="48">
        <v>0</v>
      </c>
      <c r="BI61" s="49">
        <v>0</v>
      </c>
      <c r="BJ61" s="48">
        <v>23</v>
      </c>
      <c r="BK61" s="49">
        <v>88.46153846153847</v>
      </c>
      <c r="BL61" s="48">
        <v>26</v>
      </c>
    </row>
    <row r="62" spans="1:64" ht="15">
      <c r="A62" s="64" t="s">
        <v>221</v>
      </c>
      <c r="B62" s="64" t="s">
        <v>218</v>
      </c>
      <c r="C62" s="65"/>
      <c r="D62" s="66"/>
      <c r="E62" s="67"/>
      <c r="F62" s="68"/>
      <c r="G62" s="65"/>
      <c r="H62" s="69"/>
      <c r="I62" s="70"/>
      <c r="J62" s="70"/>
      <c r="K62" s="34" t="s">
        <v>66</v>
      </c>
      <c r="L62" s="77">
        <v>142</v>
      </c>
      <c r="M62" s="77"/>
      <c r="N62" s="72"/>
      <c r="O62" s="79" t="s">
        <v>276</v>
      </c>
      <c r="P62" s="81">
        <v>43748.790810185186</v>
      </c>
      <c r="Q62" s="79" t="s">
        <v>325</v>
      </c>
      <c r="R62" s="79"/>
      <c r="S62" s="79"/>
      <c r="T62" s="79" t="s">
        <v>544</v>
      </c>
      <c r="U62" s="79"/>
      <c r="V62" s="82" t="s">
        <v>612</v>
      </c>
      <c r="W62" s="81">
        <v>43748.790810185186</v>
      </c>
      <c r="X62" s="82" t="s">
        <v>701</v>
      </c>
      <c r="Y62" s="79"/>
      <c r="Z62" s="79"/>
      <c r="AA62" s="85" t="s">
        <v>933</v>
      </c>
      <c r="AB62" s="85" t="s">
        <v>988</v>
      </c>
      <c r="AC62" s="79" t="b">
        <v>0</v>
      </c>
      <c r="AD62" s="79">
        <v>0</v>
      </c>
      <c r="AE62" s="85" t="s">
        <v>1124</v>
      </c>
      <c r="AF62" s="79" t="b">
        <v>0</v>
      </c>
      <c r="AG62" s="79" t="s">
        <v>1129</v>
      </c>
      <c r="AH62" s="79"/>
      <c r="AI62" s="85" t="s">
        <v>1113</v>
      </c>
      <c r="AJ62" s="79" t="b">
        <v>0</v>
      </c>
      <c r="AK62" s="79">
        <v>0</v>
      </c>
      <c r="AL62" s="85" t="s">
        <v>1113</v>
      </c>
      <c r="AM62" s="79" t="s">
        <v>1137</v>
      </c>
      <c r="AN62" s="79" t="b">
        <v>0</v>
      </c>
      <c r="AO62" s="85" t="s">
        <v>988</v>
      </c>
      <c r="AP62" s="79" t="s">
        <v>176</v>
      </c>
      <c r="AQ62" s="79">
        <v>0</v>
      </c>
      <c r="AR62" s="79">
        <v>0</v>
      </c>
      <c r="AS62" s="79"/>
      <c r="AT62" s="79"/>
      <c r="AU62" s="79"/>
      <c r="AV62" s="79"/>
      <c r="AW62" s="79"/>
      <c r="AX62" s="79"/>
      <c r="AY62" s="79"/>
      <c r="AZ62" s="79"/>
      <c r="BA62">
        <v>3</v>
      </c>
      <c r="BB62" s="78" t="str">
        <f>REPLACE(INDEX(GroupVertices[Group],MATCH(Edges25[[#This Row],[Vertex 1]],GroupVertices[Vertex],0)),1,1,"")</f>
        <v>5</v>
      </c>
      <c r="BC62" s="78" t="str">
        <f>REPLACE(INDEX(GroupVertices[Group],MATCH(Edges25[[#This Row],[Vertex 2]],GroupVertices[Vertex],0)),1,1,"")</f>
        <v>1</v>
      </c>
      <c r="BD62" s="48"/>
      <c r="BE62" s="49"/>
      <c r="BF62" s="48"/>
      <c r="BG62" s="49"/>
      <c r="BH62" s="48"/>
      <c r="BI62" s="49"/>
      <c r="BJ62" s="48"/>
      <c r="BK62" s="49"/>
      <c r="BL62" s="48"/>
    </row>
    <row r="63" spans="1:64" ht="15">
      <c r="A63" s="64" t="s">
        <v>221</v>
      </c>
      <c r="B63" s="64" t="s">
        <v>218</v>
      </c>
      <c r="C63" s="65"/>
      <c r="D63" s="66"/>
      <c r="E63" s="67"/>
      <c r="F63" s="68"/>
      <c r="G63" s="65"/>
      <c r="H63" s="69"/>
      <c r="I63" s="70"/>
      <c r="J63" s="70"/>
      <c r="K63" s="34" t="s">
        <v>66</v>
      </c>
      <c r="L63" s="77">
        <v>143</v>
      </c>
      <c r="M63" s="77"/>
      <c r="N63" s="72"/>
      <c r="O63" s="79" t="s">
        <v>276</v>
      </c>
      <c r="P63" s="81">
        <v>43748.7987037037</v>
      </c>
      <c r="Q63" s="79" t="s">
        <v>326</v>
      </c>
      <c r="R63" s="79"/>
      <c r="S63" s="79"/>
      <c r="T63" s="79"/>
      <c r="U63" s="79"/>
      <c r="V63" s="82" t="s">
        <v>612</v>
      </c>
      <c r="W63" s="81">
        <v>43748.7987037037</v>
      </c>
      <c r="X63" s="82" t="s">
        <v>702</v>
      </c>
      <c r="Y63" s="79"/>
      <c r="Z63" s="79"/>
      <c r="AA63" s="85" t="s">
        <v>934</v>
      </c>
      <c r="AB63" s="79"/>
      <c r="AC63" s="79" t="b">
        <v>0</v>
      </c>
      <c r="AD63" s="79">
        <v>0</v>
      </c>
      <c r="AE63" s="85" t="s">
        <v>1113</v>
      </c>
      <c r="AF63" s="79" t="b">
        <v>0</v>
      </c>
      <c r="AG63" s="79" t="s">
        <v>1129</v>
      </c>
      <c r="AH63" s="79"/>
      <c r="AI63" s="85" t="s">
        <v>1113</v>
      </c>
      <c r="AJ63" s="79" t="b">
        <v>0</v>
      </c>
      <c r="AK63" s="79">
        <v>1</v>
      </c>
      <c r="AL63" s="85" t="s">
        <v>929</v>
      </c>
      <c r="AM63" s="79" t="s">
        <v>1137</v>
      </c>
      <c r="AN63" s="79" t="b">
        <v>0</v>
      </c>
      <c r="AO63" s="85" t="s">
        <v>929</v>
      </c>
      <c r="AP63" s="79" t="s">
        <v>176</v>
      </c>
      <c r="AQ63" s="79">
        <v>0</v>
      </c>
      <c r="AR63" s="79">
        <v>0</v>
      </c>
      <c r="AS63" s="79"/>
      <c r="AT63" s="79"/>
      <c r="AU63" s="79"/>
      <c r="AV63" s="79"/>
      <c r="AW63" s="79"/>
      <c r="AX63" s="79"/>
      <c r="AY63" s="79"/>
      <c r="AZ63" s="79"/>
      <c r="BA63">
        <v>3</v>
      </c>
      <c r="BB63" s="78" t="str">
        <f>REPLACE(INDEX(GroupVertices[Group],MATCH(Edges25[[#This Row],[Vertex 1]],GroupVertices[Vertex],0)),1,1,"")</f>
        <v>5</v>
      </c>
      <c r="BC63" s="78" t="str">
        <f>REPLACE(INDEX(GroupVertices[Group],MATCH(Edges25[[#This Row],[Vertex 2]],GroupVertices[Vertex],0)),1,1,"")</f>
        <v>1</v>
      </c>
      <c r="BD63" s="48">
        <v>1</v>
      </c>
      <c r="BE63" s="49">
        <v>4.761904761904762</v>
      </c>
      <c r="BF63" s="48">
        <v>0</v>
      </c>
      <c r="BG63" s="49">
        <v>0</v>
      </c>
      <c r="BH63" s="48">
        <v>0</v>
      </c>
      <c r="BI63" s="49">
        <v>0</v>
      </c>
      <c r="BJ63" s="48">
        <v>20</v>
      </c>
      <c r="BK63" s="49">
        <v>95.23809523809524</v>
      </c>
      <c r="BL63" s="48">
        <v>21</v>
      </c>
    </row>
    <row r="64" spans="1:64" ht="15">
      <c r="A64" s="64" t="s">
        <v>236</v>
      </c>
      <c r="B64" s="64" t="s">
        <v>221</v>
      </c>
      <c r="C64" s="65"/>
      <c r="D64" s="66"/>
      <c r="E64" s="67"/>
      <c r="F64" s="68"/>
      <c r="G64" s="65"/>
      <c r="H64" s="69"/>
      <c r="I64" s="70"/>
      <c r="J64" s="70"/>
      <c r="K64" s="34" t="s">
        <v>66</v>
      </c>
      <c r="L64" s="77">
        <v>145</v>
      </c>
      <c r="M64" s="77"/>
      <c r="N64" s="72"/>
      <c r="O64" s="79" t="s">
        <v>277</v>
      </c>
      <c r="P64" s="81">
        <v>43748.777233796296</v>
      </c>
      <c r="Q64" s="79" t="s">
        <v>327</v>
      </c>
      <c r="R64" s="79"/>
      <c r="S64" s="79"/>
      <c r="T64" s="79" t="s">
        <v>238</v>
      </c>
      <c r="U64" s="79"/>
      <c r="V64" s="82" t="s">
        <v>627</v>
      </c>
      <c r="W64" s="81">
        <v>43748.777233796296</v>
      </c>
      <c r="X64" s="82" t="s">
        <v>703</v>
      </c>
      <c r="Y64" s="79"/>
      <c r="Z64" s="79"/>
      <c r="AA64" s="85" t="s">
        <v>935</v>
      </c>
      <c r="AB64" s="85" t="s">
        <v>949</v>
      </c>
      <c r="AC64" s="79" t="b">
        <v>0</v>
      </c>
      <c r="AD64" s="79">
        <v>1</v>
      </c>
      <c r="AE64" s="85" t="s">
        <v>1117</v>
      </c>
      <c r="AF64" s="79" t="b">
        <v>0</v>
      </c>
      <c r="AG64" s="79" t="s">
        <v>1129</v>
      </c>
      <c r="AH64" s="79"/>
      <c r="AI64" s="85" t="s">
        <v>1113</v>
      </c>
      <c r="AJ64" s="79" t="b">
        <v>0</v>
      </c>
      <c r="AK64" s="79">
        <v>0</v>
      </c>
      <c r="AL64" s="85" t="s">
        <v>1113</v>
      </c>
      <c r="AM64" s="79" t="s">
        <v>1139</v>
      </c>
      <c r="AN64" s="79" t="b">
        <v>0</v>
      </c>
      <c r="AO64" s="85" t="s">
        <v>949</v>
      </c>
      <c r="AP64" s="79" t="s">
        <v>176</v>
      </c>
      <c r="AQ64" s="79">
        <v>0</v>
      </c>
      <c r="AR64" s="79">
        <v>0</v>
      </c>
      <c r="AS64" s="79"/>
      <c r="AT64" s="79"/>
      <c r="AU64" s="79"/>
      <c r="AV64" s="79"/>
      <c r="AW64" s="79"/>
      <c r="AX64" s="79"/>
      <c r="AY64" s="79"/>
      <c r="AZ64" s="79"/>
      <c r="BA64">
        <v>2</v>
      </c>
      <c r="BB64" s="78" t="str">
        <f>REPLACE(INDEX(GroupVertices[Group],MATCH(Edges25[[#This Row],[Vertex 1]],GroupVertices[Vertex],0)),1,1,"")</f>
        <v>2</v>
      </c>
      <c r="BC64" s="78" t="str">
        <f>REPLACE(INDEX(GroupVertices[Group],MATCH(Edges25[[#This Row],[Vertex 2]],GroupVertices[Vertex],0)),1,1,"")</f>
        <v>5</v>
      </c>
      <c r="BD64" s="48">
        <v>0</v>
      </c>
      <c r="BE64" s="49">
        <v>0</v>
      </c>
      <c r="BF64" s="48">
        <v>0</v>
      </c>
      <c r="BG64" s="49">
        <v>0</v>
      </c>
      <c r="BH64" s="48">
        <v>0</v>
      </c>
      <c r="BI64" s="49">
        <v>0</v>
      </c>
      <c r="BJ64" s="48">
        <v>21</v>
      </c>
      <c r="BK64" s="49">
        <v>100</v>
      </c>
      <c r="BL64" s="48">
        <v>21</v>
      </c>
    </row>
    <row r="65" spans="1:64" ht="15">
      <c r="A65" s="64" t="s">
        <v>236</v>
      </c>
      <c r="B65" s="64" t="s">
        <v>221</v>
      </c>
      <c r="C65" s="65"/>
      <c r="D65" s="66"/>
      <c r="E65" s="67"/>
      <c r="F65" s="68"/>
      <c r="G65" s="65"/>
      <c r="H65" s="69"/>
      <c r="I65" s="70"/>
      <c r="J65" s="70"/>
      <c r="K65" s="34" t="s">
        <v>66</v>
      </c>
      <c r="L65" s="77">
        <v>146</v>
      </c>
      <c r="M65" s="77"/>
      <c r="N65" s="72"/>
      <c r="O65" s="79" t="s">
        <v>277</v>
      </c>
      <c r="P65" s="81">
        <v>43748.78261574074</v>
      </c>
      <c r="Q65" s="79" t="s">
        <v>328</v>
      </c>
      <c r="R65" s="79"/>
      <c r="S65" s="79"/>
      <c r="T65" s="79" t="s">
        <v>238</v>
      </c>
      <c r="U65" s="79"/>
      <c r="V65" s="82" t="s">
        <v>627</v>
      </c>
      <c r="W65" s="81">
        <v>43748.78261574074</v>
      </c>
      <c r="X65" s="82" t="s">
        <v>704</v>
      </c>
      <c r="Y65" s="79"/>
      <c r="Z65" s="79"/>
      <c r="AA65" s="85" t="s">
        <v>936</v>
      </c>
      <c r="AB65" s="85" t="s">
        <v>951</v>
      </c>
      <c r="AC65" s="79" t="b">
        <v>0</v>
      </c>
      <c r="AD65" s="79">
        <v>1</v>
      </c>
      <c r="AE65" s="85" t="s">
        <v>1117</v>
      </c>
      <c r="AF65" s="79" t="b">
        <v>0</v>
      </c>
      <c r="AG65" s="79" t="s">
        <v>1129</v>
      </c>
      <c r="AH65" s="79"/>
      <c r="AI65" s="85" t="s">
        <v>1113</v>
      </c>
      <c r="AJ65" s="79" t="b">
        <v>0</v>
      </c>
      <c r="AK65" s="79">
        <v>0</v>
      </c>
      <c r="AL65" s="85" t="s">
        <v>1113</v>
      </c>
      <c r="AM65" s="79" t="s">
        <v>1139</v>
      </c>
      <c r="AN65" s="79" t="b">
        <v>0</v>
      </c>
      <c r="AO65" s="85" t="s">
        <v>951</v>
      </c>
      <c r="AP65" s="79" t="s">
        <v>176</v>
      </c>
      <c r="AQ65" s="79">
        <v>0</v>
      </c>
      <c r="AR65" s="79">
        <v>0</v>
      </c>
      <c r="AS65" s="79"/>
      <c r="AT65" s="79"/>
      <c r="AU65" s="79"/>
      <c r="AV65" s="79"/>
      <c r="AW65" s="79"/>
      <c r="AX65" s="79"/>
      <c r="AY65" s="79"/>
      <c r="AZ65" s="79"/>
      <c r="BA65">
        <v>2</v>
      </c>
      <c r="BB65" s="78" t="str">
        <f>REPLACE(INDEX(GroupVertices[Group],MATCH(Edges25[[#This Row],[Vertex 1]],GroupVertices[Vertex],0)),1,1,"")</f>
        <v>2</v>
      </c>
      <c r="BC65" s="78" t="str">
        <f>REPLACE(INDEX(GroupVertices[Group],MATCH(Edges25[[#This Row],[Vertex 2]],GroupVertices[Vertex],0)),1,1,"")</f>
        <v>5</v>
      </c>
      <c r="BD65" s="48">
        <v>2</v>
      </c>
      <c r="BE65" s="49">
        <v>6.666666666666667</v>
      </c>
      <c r="BF65" s="48">
        <v>0</v>
      </c>
      <c r="BG65" s="49">
        <v>0</v>
      </c>
      <c r="BH65" s="48">
        <v>0</v>
      </c>
      <c r="BI65" s="49">
        <v>0</v>
      </c>
      <c r="BJ65" s="48">
        <v>28</v>
      </c>
      <c r="BK65" s="49">
        <v>93.33333333333333</v>
      </c>
      <c r="BL65" s="48">
        <v>30</v>
      </c>
    </row>
    <row r="66" spans="1:64" ht="15">
      <c r="A66" s="64" t="s">
        <v>237</v>
      </c>
      <c r="B66" s="64" t="s">
        <v>221</v>
      </c>
      <c r="C66" s="65"/>
      <c r="D66" s="66"/>
      <c r="E66" s="67"/>
      <c r="F66" s="68"/>
      <c r="G66" s="65"/>
      <c r="H66" s="69"/>
      <c r="I66" s="70"/>
      <c r="J66" s="70"/>
      <c r="K66" s="34" t="s">
        <v>66</v>
      </c>
      <c r="L66" s="77">
        <v>147</v>
      </c>
      <c r="M66" s="77"/>
      <c r="N66" s="72"/>
      <c r="O66" s="79" t="s">
        <v>276</v>
      </c>
      <c r="P66" s="81">
        <v>43748.78675925926</v>
      </c>
      <c r="Q66" s="79" t="s">
        <v>329</v>
      </c>
      <c r="R66" s="79"/>
      <c r="S66" s="79"/>
      <c r="T66" s="79"/>
      <c r="U66" s="79"/>
      <c r="V66" s="82" t="s">
        <v>628</v>
      </c>
      <c r="W66" s="81">
        <v>43748.78675925926</v>
      </c>
      <c r="X66" s="82" t="s">
        <v>705</v>
      </c>
      <c r="Y66" s="79"/>
      <c r="Z66" s="79"/>
      <c r="AA66" s="85" t="s">
        <v>937</v>
      </c>
      <c r="AB66" s="79"/>
      <c r="AC66" s="79" t="b">
        <v>0</v>
      </c>
      <c r="AD66" s="79">
        <v>0</v>
      </c>
      <c r="AE66" s="85" t="s">
        <v>1113</v>
      </c>
      <c r="AF66" s="79" t="b">
        <v>1</v>
      </c>
      <c r="AG66" s="79" t="s">
        <v>1129</v>
      </c>
      <c r="AH66" s="79"/>
      <c r="AI66" s="85" t="s">
        <v>1070</v>
      </c>
      <c r="AJ66" s="79" t="b">
        <v>0</v>
      </c>
      <c r="AK66" s="79">
        <v>1</v>
      </c>
      <c r="AL66" s="85" t="s">
        <v>952</v>
      </c>
      <c r="AM66" s="79" t="s">
        <v>1137</v>
      </c>
      <c r="AN66" s="79" t="b">
        <v>0</v>
      </c>
      <c r="AO66" s="85" t="s">
        <v>952</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5</v>
      </c>
      <c r="BD66" s="48">
        <v>1</v>
      </c>
      <c r="BE66" s="49">
        <v>4.166666666666667</v>
      </c>
      <c r="BF66" s="48">
        <v>0</v>
      </c>
      <c r="BG66" s="49">
        <v>0</v>
      </c>
      <c r="BH66" s="48">
        <v>0</v>
      </c>
      <c r="BI66" s="49">
        <v>0</v>
      </c>
      <c r="BJ66" s="48">
        <v>23</v>
      </c>
      <c r="BK66" s="49">
        <v>95.83333333333333</v>
      </c>
      <c r="BL66" s="48">
        <v>24</v>
      </c>
    </row>
    <row r="67" spans="1:64" ht="15">
      <c r="A67" s="64" t="s">
        <v>221</v>
      </c>
      <c r="B67" s="64" t="s">
        <v>221</v>
      </c>
      <c r="C67" s="65"/>
      <c r="D67" s="66"/>
      <c r="E67" s="67"/>
      <c r="F67" s="68"/>
      <c r="G67" s="65"/>
      <c r="H67" s="69"/>
      <c r="I67" s="70"/>
      <c r="J67" s="70"/>
      <c r="K67" s="34" t="s">
        <v>65</v>
      </c>
      <c r="L67" s="77">
        <v>148</v>
      </c>
      <c r="M67" s="77"/>
      <c r="N67" s="72"/>
      <c r="O67" s="79" t="s">
        <v>176</v>
      </c>
      <c r="P67" s="81">
        <v>43748.69857638889</v>
      </c>
      <c r="Q67" s="79" t="s">
        <v>330</v>
      </c>
      <c r="R67" s="82" t="s">
        <v>482</v>
      </c>
      <c r="S67" s="79" t="s">
        <v>501</v>
      </c>
      <c r="T67" s="79" t="s">
        <v>545</v>
      </c>
      <c r="U67" s="79"/>
      <c r="V67" s="82" t="s">
        <v>612</v>
      </c>
      <c r="W67" s="81">
        <v>43748.69857638889</v>
      </c>
      <c r="X67" s="82" t="s">
        <v>706</v>
      </c>
      <c r="Y67" s="79"/>
      <c r="Z67" s="79"/>
      <c r="AA67" s="85" t="s">
        <v>938</v>
      </c>
      <c r="AB67" s="79"/>
      <c r="AC67" s="79" t="b">
        <v>0</v>
      </c>
      <c r="AD67" s="79">
        <v>2</v>
      </c>
      <c r="AE67" s="85" t="s">
        <v>1113</v>
      </c>
      <c r="AF67" s="79" t="b">
        <v>1</v>
      </c>
      <c r="AG67" s="79" t="s">
        <v>1129</v>
      </c>
      <c r="AH67" s="79"/>
      <c r="AI67" s="85" t="s">
        <v>1131</v>
      </c>
      <c r="AJ67" s="79" t="b">
        <v>0</v>
      </c>
      <c r="AK67" s="79">
        <v>0</v>
      </c>
      <c r="AL67" s="85" t="s">
        <v>1113</v>
      </c>
      <c r="AM67" s="79" t="s">
        <v>1137</v>
      </c>
      <c r="AN67" s="79" t="b">
        <v>0</v>
      </c>
      <c r="AO67" s="85" t="s">
        <v>938</v>
      </c>
      <c r="AP67" s="79" t="s">
        <v>176</v>
      </c>
      <c r="AQ67" s="79">
        <v>0</v>
      </c>
      <c r="AR67" s="79">
        <v>0</v>
      </c>
      <c r="AS67" s="79"/>
      <c r="AT67" s="79"/>
      <c r="AU67" s="79"/>
      <c r="AV67" s="79"/>
      <c r="AW67" s="79"/>
      <c r="AX67" s="79"/>
      <c r="AY67" s="79"/>
      <c r="AZ67" s="79"/>
      <c r="BA67">
        <v>7</v>
      </c>
      <c r="BB67" s="78" t="str">
        <f>REPLACE(INDEX(GroupVertices[Group],MATCH(Edges25[[#This Row],[Vertex 1]],GroupVertices[Vertex],0)),1,1,"")</f>
        <v>5</v>
      </c>
      <c r="BC67" s="78" t="str">
        <f>REPLACE(INDEX(GroupVertices[Group],MATCH(Edges25[[#This Row],[Vertex 2]],GroupVertices[Vertex],0)),1,1,"")</f>
        <v>5</v>
      </c>
      <c r="BD67" s="48">
        <v>3</v>
      </c>
      <c r="BE67" s="49">
        <v>6.25</v>
      </c>
      <c r="BF67" s="48">
        <v>2</v>
      </c>
      <c r="BG67" s="49">
        <v>4.166666666666667</v>
      </c>
      <c r="BH67" s="48">
        <v>0</v>
      </c>
      <c r="BI67" s="49">
        <v>0</v>
      </c>
      <c r="BJ67" s="48">
        <v>43</v>
      </c>
      <c r="BK67" s="49">
        <v>89.58333333333333</v>
      </c>
      <c r="BL67" s="48">
        <v>48</v>
      </c>
    </row>
    <row r="68" spans="1:64" ht="15">
      <c r="A68" s="64" t="s">
        <v>221</v>
      </c>
      <c r="B68" s="64" t="s">
        <v>221</v>
      </c>
      <c r="C68" s="65"/>
      <c r="D68" s="66"/>
      <c r="E68" s="67"/>
      <c r="F68" s="68"/>
      <c r="G68" s="65"/>
      <c r="H68" s="69"/>
      <c r="I68" s="70"/>
      <c r="J68" s="70"/>
      <c r="K68" s="34" t="s">
        <v>65</v>
      </c>
      <c r="L68" s="77">
        <v>149</v>
      </c>
      <c r="M68" s="77"/>
      <c r="N68" s="72"/>
      <c r="O68" s="79" t="s">
        <v>176</v>
      </c>
      <c r="P68" s="81">
        <v>43748.75356481481</v>
      </c>
      <c r="Q68" s="79" t="s">
        <v>331</v>
      </c>
      <c r="R68" s="82" t="s">
        <v>483</v>
      </c>
      <c r="S68" s="79" t="s">
        <v>501</v>
      </c>
      <c r="T68" s="79" t="s">
        <v>238</v>
      </c>
      <c r="U68" s="79"/>
      <c r="V68" s="82" t="s">
        <v>612</v>
      </c>
      <c r="W68" s="81">
        <v>43748.75356481481</v>
      </c>
      <c r="X68" s="82" t="s">
        <v>707</v>
      </c>
      <c r="Y68" s="79"/>
      <c r="Z68" s="79"/>
      <c r="AA68" s="85" t="s">
        <v>939</v>
      </c>
      <c r="AB68" s="79"/>
      <c r="AC68" s="79" t="b">
        <v>0</v>
      </c>
      <c r="AD68" s="79">
        <v>2</v>
      </c>
      <c r="AE68" s="85" t="s">
        <v>1113</v>
      </c>
      <c r="AF68" s="79" t="b">
        <v>1</v>
      </c>
      <c r="AG68" s="79" t="s">
        <v>1129</v>
      </c>
      <c r="AH68" s="79"/>
      <c r="AI68" s="85" t="s">
        <v>1132</v>
      </c>
      <c r="AJ68" s="79" t="b">
        <v>0</v>
      </c>
      <c r="AK68" s="79">
        <v>0</v>
      </c>
      <c r="AL68" s="85" t="s">
        <v>1113</v>
      </c>
      <c r="AM68" s="79" t="s">
        <v>1137</v>
      </c>
      <c r="AN68" s="79" t="b">
        <v>0</v>
      </c>
      <c r="AO68" s="85" t="s">
        <v>939</v>
      </c>
      <c r="AP68" s="79" t="s">
        <v>176</v>
      </c>
      <c r="AQ68" s="79">
        <v>0</v>
      </c>
      <c r="AR68" s="79">
        <v>0</v>
      </c>
      <c r="AS68" s="79"/>
      <c r="AT68" s="79"/>
      <c r="AU68" s="79"/>
      <c r="AV68" s="79"/>
      <c r="AW68" s="79"/>
      <c r="AX68" s="79"/>
      <c r="AY68" s="79"/>
      <c r="AZ68" s="79"/>
      <c r="BA68">
        <v>7</v>
      </c>
      <c r="BB68" s="78" t="str">
        <f>REPLACE(INDEX(GroupVertices[Group],MATCH(Edges25[[#This Row],[Vertex 1]],GroupVertices[Vertex],0)),1,1,"")</f>
        <v>5</v>
      </c>
      <c r="BC68" s="78" t="str">
        <f>REPLACE(INDEX(GroupVertices[Group],MATCH(Edges25[[#This Row],[Vertex 2]],GroupVertices[Vertex],0)),1,1,"")</f>
        <v>5</v>
      </c>
      <c r="BD68" s="48">
        <v>2</v>
      </c>
      <c r="BE68" s="49">
        <v>5.714285714285714</v>
      </c>
      <c r="BF68" s="48">
        <v>0</v>
      </c>
      <c r="BG68" s="49">
        <v>0</v>
      </c>
      <c r="BH68" s="48">
        <v>0</v>
      </c>
      <c r="BI68" s="49">
        <v>0</v>
      </c>
      <c r="BJ68" s="48">
        <v>33</v>
      </c>
      <c r="BK68" s="49">
        <v>94.28571428571429</v>
      </c>
      <c r="BL68" s="48">
        <v>35</v>
      </c>
    </row>
    <row r="69" spans="1:64" ht="15">
      <c r="A69" s="64" t="s">
        <v>221</v>
      </c>
      <c r="B69" s="64" t="s">
        <v>238</v>
      </c>
      <c r="C69" s="65"/>
      <c r="D69" s="66"/>
      <c r="E69" s="67"/>
      <c r="F69" s="68"/>
      <c r="G69" s="65"/>
      <c r="H69" s="69"/>
      <c r="I69" s="70"/>
      <c r="J69" s="70"/>
      <c r="K69" s="34" t="s">
        <v>66</v>
      </c>
      <c r="L69" s="77">
        <v>150</v>
      </c>
      <c r="M69" s="77"/>
      <c r="N69" s="72"/>
      <c r="O69" s="79" t="s">
        <v>276</v>
      </c>
      <c r="P69" s="81">
        <v>43748.75424768519</v>
      </c>
      <c r="Q69" s="79" t="s">
        <v>332</v>
      </c>
      <c r="R69" s="79"/>
      <c r="S69" s="79"/>
      <c r="T69" s="79" t="s">
        <v>238</v>
      </c>
      <c r="U69" s="79"/>
      <c r="V69" s="82" t="s">
        <v>612</v>
      </c>
      <c r="W69" s="81">
        <v>43748.75424768519</v>
      </c>
      <c r="X69" s="82" t="s">
        <v>708</v>
      </c>
      <c r="Y69" s="79"/>
      <c r="Z69" s="79"/>
      <c r="AA69" s="85" t="s">
        <v>940</v>
      </c>
      <c r="AB69" s="85" t="s">
        <v>962</v>
      </c>
      <c r="AC69" s="79" t="b">
        <v>0</v>
      </c>
      <c r="AD69" s="79">
        <v>1</v>
      </c>
      <c r="AE69" s="85" t="s">
        <v>1125</v>
      </c>
      <c r="AF69" s="79" t="b">
        <v>0</v>
      </c>
      <c r="AG69" s="79" t="s">
        <v>1129</v>
      </c>
      <c r="AH69" s="79"/>
      <c r="AI69" s="85" t="s">
        <v>1113</v>
      </c>
      <c r="AJ69" s="79" t="b">
        <v>0</v>
      </c>
      <c r="AK69" s="79">
        <v>0</v>
      </c>
      <c r="AL69" s="85" t="s">
        <v>1113</v>
      </c>
      <c r="AM69" s="79" t="s">
        <v>1137</v>
      </c>
      <c r="AN69" s="79" t="b">
        <v>0</v>
      </c>
      <c r="AO69" s="85" t="s">
        <v>962</v>
      </c>
      <c r="AP69" s="79" t="s">
        <v>176</v>
      </c>
      <c r="AQ69" s="79">
        <v>0</v>
      </c>
      <c r="AR69" s="79">
        <v>0</v>
      </c>
      <c r="AS69" s="79"/>
      <c r="AT69" s="79"/>
      <c r="AU69" s="79"/>
      <c r="AV69" s="79"/>
      <c r="AW69" s="79"/>
      <c r="AX69" s="79"/>
      <c r="AY69" s="79"/>
      <c r="AZ69" s="79"/>
      <c r="BA69">
        <v>3</v>
      </c>
      <c r="BB69" s="78" t="str">
        <f>REPLACE(INDEX(GroupVertices[Group],MATCH(Edges25[[#This Row],[Vertex 1]],GroupVertices[Vertex],0)),1,1,"")</f>
        <v>5</v>
      </c>
      <c r="BC69" s="78" t="str">
        <f>REPLACE(INDEX(GroupVertices[Group],MATCH(Edges25[[#This Row],[Vertex 2]],GroupVertices[Vertex],0)),1,1,"")</f>
        <v>3</v>
      </c>
      <c r="BD69" s="48"/>
      <c r="BE69" s="49"/>
      <c r="BF69" s="48"/>
      <c r="BG69" s="49"/>
      <c r="BH69" s="48"/>
      <c r="BI69" s="49"/>
      <c r="BJ69" s="48"/>
      <c r="BK69" s="49"/>
      <c r="BL69" s="48"/>
    </row>
    <row r="70" spans="1:64" ht="15">
      <c r="A70" s="64" t="s">
        <v>221</v>
      </c>
      <c r="B70" s="64" t="s">
        <v>221</v>
      </c>
      <c r="C70" s="65"/>
      <c r="D70" s="66"/>
      <c r="E70" s="67"/>
      <c r="F70" s="68"/>
      <c r="G70" s="65"/>
      <c r="H70" s="69"/>
      <c r="I70" s="70"/>
      <c r="J70" s="70"/>
      <c r="K70" s="34" t="s">
        <v>65</v>
      </c>
      <c r="L70" s="77">
        <v>152</v>
      </c>
      <c r="M70" s="77"/>
      <c r="N70" s="72"/>
      <c r="O70" s="79" t="s">
        <v>176</v>
      </c>
      <c r="P70" s="81">
        <v>43748.758622685185</v>
      </c>
      <c r="Q70" s="79" t="s">
        <v>333</v>
      </c>
      <c r="R70" s="79"/>
      <c r="S70" s="79"/>
      <c r="T70" s="79" t="s">
        <v>546</v>
      </c>
      <c r="U70" s="79"/>
      <c r="V70" s="82" t="s">
        <v>612</v>
      </c>
      <c r="W70" s="81">
        <v>43748.758622685185</v>
      </c>
      <c r="X70" s="82" t="s">
        <v>709</v>
      </c>
      <c r="Y70" s="79"/>
      <c r="Z70" s="79"/>
      <c r="AA70" s="85" t="s">
        <v>941</v>
      </c>
      <c r="AB70" s="79"/>
      <c r="AC70" s="79" t="b">
        <v>0</v>
      </c>
      <c r="AD70" s="79">
        <v>3</v>
      </c>
      <c r="AE70" s="85" t="s">
        <v>1113</v>
      </c>
      <c r="AF70" s="79" t="b">
        <v>0</v>
      </c>
      <c r="AG70" s="79" t="s">
        <v>1129</v>
      </c>
      <c r="AH70" s="79"/>
      <c r="AI70" s="85" t="s">
        <v>1113</v>
      </c>
      <c r="AJ70" s="79" t="b">
        <v>0</v>
      </c>
      <c r="AK70" s="79">
        <v>0</v>
      </c>
      <c r="AL70" s="85" t="s">
        <v>1113</v>
      </c>
      <c r="AM70" s="79" t="s">
        <v>1137</v>
      </c>
      <c r="AN70" s="79" t="b">
        <v>0</v>
      </c>
      <c r="AO70" s="85" t="s">
        <v>941</v>
      </c>
      <c r="AP70" s="79" t="s">
        <v>176</v>
      </c>
      <c r="AQ70" s="79">
        <v>0</v>
      </c>
      <c r="AR70" s="79">
        <v>0</v>
      </c>
      <c r="AS70" s="79"/>
      <c r="AT70" s="79"/>
      <c r="AU70" s="79"/>
      <c r="AV70" s="79"/>
      <c r="AW70" s="79"/>
      <c r="AX70" s="79"/>
      <c r="AY70" s="79"/>
      <c r="AZ70" s="79"/>
      <c r="BA70">
        <v>7</v>
      </c>
      <c r="BB70" s="78" t="str">
        <f>REPLACE(INDEX(GroupVertices[Group],MATCH(Edges25[[#This Row],[Vertex 1]],GroupVertices[Vertex],0)),1,1,"")</f>
        <v>5</v>
      </c>
      <c r="BC70" s="78" t="str">
        <f>REPLACE(INDEX(GroupVertices[Group],MATCH(Edges25[[#This Row],[Vertex 2]],GroupVertices[Vertex],0)),1,1,"")</f>
        <v>5</v>
      </c>
      <c r="BD70" s="48">
        <v>2</v>
      </c>
      <c r="BE70" s="49">
        <v>4.444444444444445</v>
      </c>
      <c r="BF70" s="48">
        <v>4</v>
      </c>
      <c r="BG70" s="49">
        <v>8.88888888888889</v>
      </c>
      <c r="BH70" s="48">
        <v>0</v>
      </c>
      <c r="BI70" s="49">
        <v>0</v>
      </c>
      <c r="BJ70" s="48">
        <v>39</v>
      </c>
      <c r="BK70" s="49">
        <v>86.66666666666667</v>
      </c>
      <c r="BL70" s="48">
        <v>45</v>
      </c>
    </row>
    <row r="71" spans="1:64" ht="15">
      <c r="A71" s="64" t="s">
        <v>221</v>
      </c>
      <c r="B71" s="64" t="s">
        <v>237</v>
      </c>
      <c r="C71" s="65"/>
      <c r="D71" s="66"/>
      <c r="E71" s="67"/>
      <c r="F71" s="68"/>
      <c r="G71" s="65"/>
      <c r="H71" s="69"/>
      <c r="I71" s="70"/>
      <c r="J71" s="70"/>
      <c r="K71" s="34" t="s">
        <v>66</v>
      </c>
      <c r="L71" s="77">
        <v>153</v>
      </c>
      <c r="M71" s="77"/>
      <c r="N71" s="72"/>
      <c r="O71" s="79" t="s">
        <v>277</v>
      </c>
      <c r="P71" s="81">
        <v>43748.76006944444</v>
      </c>
      <c r="Q71" s="79" t="s">
        <v>334</v>
      </c>
      <c r="R71" s="79"/>
      <c r="S71" s="79"/>
      <c r="T71" s="79" t="s">
        <v>543</v>
      </c>
      <c r="U71" s="79"/>
      <c r="V71" s="82" t="s">
        <v>612</v>
      </c>
      <c r="W71" s="81">
        <v>43748.76006944444</v>
      </c>
      <c r="X71" s="82" t="s">
        <v>710</v>
      </c>
      <c r="Y71" s="79"/>
      <c r="Z71" s="79"/>
      <c r="AA71" s="85" t="s">
        <v>942</v>
      </c>
      <c r="AB71" s="85" t="s">
        <v>975</v>
      </c>
      <c r="AC71" s="79" t="b">
        <v>0</v>
      </c>
      <c r="AD71" s="79">
        <v>0</v>
      </c>
      <c r="AE71" s="85" t="s">
        <v>1120</v>
      </c>
      <c r="AF71" s="79" t="b">
        <v>0</v>
      </c>
      <c r="AG71" s="79" t="s">
        <v>1129</v>
      </c>
      <c r="AH71" s="79"/>
      <c r="AI71" s="85" t="s">
        <v>1113</v>
      </c>
      <c r="AJ71" s="79" t="b">
        <v>0</v>
      </c>
      <c r="AK71" s="79">
        <v>0</v>
      </c>
      <c r="AL71" s="85" t="s">
        <v>1113</v>
      </c>
      <c r="AM71" s="79" t="s">
        <v>1137</v>
      </c>
      <c r="AN71" s="79" t="b">
        <v>0</v>
      </c>
      <c r="AO71" s="85" t="s">
        <v>975</v>
      </c>
      <c r="AP71" s="79" t="s">
        <v>176</v>
      </c>
      <c r="AQ71" s="79">
        <v>0</v>
      </c>
      <c r="AR71" s="79">
        <v>0</v>
      </c>
      <c r="AS71" s="79"/>
      <c r="AT71" s="79"/>
      <c r="AU71" s="79"/>
      <c r="AV71" s="79"/>
      <c r="AW71" s="79"/>
      <c r="AX71" s="79"/>
      <c r="AY71" s="79"/>
      <c r="AZ71" s="79"/>
      <c r="BA71">
        <v>2</v>
      </c>
      <c r="BB71" s="78" t="str">
        <f>REPLACE(INDEX(GroupVertices[Group],MATCH(Edges25[[#This Row],[Vertex 1]],GroupVertices[Vertex],0)),1,1,"")</f>
        <v>5</v>
      </c>
      <c r="BC71" s="78" t="str">
        <f>REPLACE(INDEX(GroupVertices[Group],MATCH(Edges25[[#This Row],[Vertex 2]],GroupVertices[Vertex],0)),1,1,"")</f>
        <v>2</v>
      </c>
      <c r="BD71" s="48">
        <v>0</v>
      </c>
      <c r="BE71" s="49">
        <v>0</v>
      </c>
      <c r="BF71" s="48">
        <v>2</v>
      </c>
      <c r="BG71" s="49">
        <v>4.761904761904762</v>
      </c>
      <c r="BH71" s="48">
        <v>0</v>
      </c>
      <c r="BI71" s="49">
        <v>0</v>
      </c>
      <c r="BJ71" s="48">
        <v>40</v>
      </c>
      <c r="BK71" s="49">
        <v>95.23809523809524</v>
      </c>
      <c r="BL71" s="48">
        <v>42</v>
      </c>
    </row>
    <row r="72" spans="1:64" ht="15">
      <c r="A72" s="64" t="s">
        <v>221</v>
      </c>
      <c r="B72" s="64" t="s">
        <v>239</v>
      </c>
      <c r="C72" s="65"/>
      <c r="D72" s="66"/>
      <c r="E72" s="67"/>
      <c r="F72" s="68"/>
      <c r="G72" s="65"/>
      <c r="H72" s="69"/>
      <c r="I72" s="70"/>
      <c r="J72" s="70"/>
      <c r="K72" s="34" t="s">
        <v>65</v>
      </c>
      <c r="L72" s="77">
        <v>154</v>
      </c>
      <c r="M72" s="77"/>
      <c r="N72" s="72"/>
      <c r="O72" s="79" t="s">
        <v>276</v>
      </c>
      <c r="P72" s="81">
        <v>43748.761354166665</v>
      </c>
      <c r="Q72" s="79" t="s">
        <v>335</v>
      </c>
      <c r="R72" s="79"/>
      <c r="S72" s="79"/>
      <c r="T72" s="79" t="s">
        <v>238</v>
      </c>
      <c r="U72" s="79"/>
      <c r="V72" s="82" t="s">
        <v>612</v>
      </c>
      <c r="W72" s="81">
        <v>43748.761354166665</v>
      </c>
      <c r="X72" s="82" t="s">
        <v>711</v>
      </c>
      <c r="Y72" s="79"/>
      <c r="Z72" s="79"/>
      <c r="AA72" s="85" t="s">
        <v>943</v>
      </c>
      <c r="AB72" s="79"/>
      <c r="AC72" s="79" t="b">
        <v>0</v>
      </c>
      <c r="AD72" s="79">
        <v>1</v>
      </c>
      <c r="AE72" s="85" t="s">
        <v>1113</v>
      </c>
      <c r="AF72" s="79" t="b">
        <v>0</v>
      </c>
      <c r="AG72" s="79" t="s">
        <v>1129</v>
      </c>
      <c r="AH72" s="79"/>
      <c r="AI72" s="85" t="s">
        <v>1113</v>
      </c>
      <c r="AJ72" s="79" t="b">
        <v>0</v>
      </c>
      <c r="AK72" s="79">
        <v>0</v>
      </c>
      <c r="AL72" s="85" t="s">
        <v>1113</v>
      </c>
      <c r="AM72" s="79" t="s">
        <v>1137</v>
      </c>
      <c r="AN72" s="79" t="b">
        <v>0</v>
      </c>
      <c r="AO72" s="85" t="s">
        <v>943</v>
      </c>
      <c r="AP72" s="79" t="s">
        <v>176</v>
      </c>
      <c r="AQ72" s="79">
        <v>0</v>
      </c>
      <c r="AR72" s="79">
        <v>0</v>
      </c>
      <c r="AS72" s="79"/>
      <c r="AT72" s="79"/>
      <c r="AU72" s="79"/>
      <c r="AV72" s="79"/>
      <c r="AW72" s="79"/>
      <c r="AX72" s="79"/>
      <c r="AY72" s="79"/>
      <c r="AZ72" s="79"/>
      <c r="BA72">
        <v>1</v>
      </c>
      <c r="BB72" s="78" t="str">
        <f>REPLACE(INDEX(GroupVertices[Group],MATCH(Edges25[[#This Row],[Vertex 1]],GroupVertices[Vertex],0)),1,1,"")</f>
        <v>5</v>
      </c>
      <c r="BC72" s="78" t="str">
        <f>REPLACE(INDEX(GroupVertices[Group],MATCH(Edges25[[#This Row],[Vertex 2]],GroupVertices[Vertex],0)),1,1,"")</f>
        <v>5</v>
      </c>
      <c r="BD72" s="48">
        <v>0</v>
      </c>
      <c r="BE72" s="49">
        <v>0</v>
      </c>
      <c r="BF72" s="48">
        <v>0</v>
      </c>
      <c r="BG72" s="49">
        <v>0</v>
      </c>
      <c r="BH72" s="48">
        <v>0</v>
      </c>
      <c r="BI72" s="49">
        <v>0</v>
      </c>
      <c r="BJ72" s="48">
        <v>21</v>
      </c>
      <c r="BK72" s="49">
        <v>100</v>
      </c>
      <c r="BL72" s="48">
        <v>21</v>
      </c>
    </row>
    <row r="73" spans="1:64" ht="15">
      <c r="A73" s="64" t="s">
        <v>221</v>
      </c>
      <c r="B73" s="64" t="s">
        <v>235</v>
      </c>
      <c r="C73" s="65"/>
      <c r="D73" s="66"/>
      <c r="E73" s="67"/>
      <c r="F73" s="68"/>
      <c r="G73" s="65"/>
      <c r="H73" s="69"/>
      <c r="I73" s="70"/>
      <c r="J73" s="70"/>
      <c r="K73" s="34" t="s">
        <v>66</v>
      </c>
      <c r="L73" s="77">
        <v>155</v>
      </c>
      <c r="M73" s="77"/>
      <c r="N73" s="72"/>
      <c r="O73" s="79" t="s">
        <v>276</v>
      </c>
      <c r="P73" s="81">
        <v>43748.76163194444</v>
      </c>
      <c r="Q73" s="79" t="s">
        <v>336</v>
      </c>
      <c r="R73" s="79"/>
      <c r="S73" s="79"/>
      <c r="T73" s="79" t="s">
        <v>518</v>
      </c>
      <c r="U73" s="79"/>
      <c r="V73" s="82" t="s">
        <v>612</v>
      </c>
      <c r="W73" s="81">
        <v>43748.76163194444</v>
      </c>
      <c r="X73" s="82" t="s">
        <v>712</v>
      </c>
      <c r="Y73" s="79"/>
      <c r="Z73" s="79"/>
      <c r="AA73" s="85" t="s">
        <v>944</v>
      </c>
      <c r="AB73" s="79"/>
      <c r="AC73" s="79" t="b">
        <v>0</v>
      </c>
      <c r="AD73" s="79">
        <v>0</v>
      </c>
      <c r="AE73" s="85" t="s">
        <v>1113</v>
      </c>
      <c r="AF73" s="79" t="b">
        <v>1</v>
      </c>
      <c r="AG73" s="79" t="s">
        <v>1129</v>
      </c>
      <c r="AH73" s="79"/>
      <c r="AI73" s="85" t="s">
        <v>1062</v>
      </c>
      <c r="AJ73" s="79" t="b">
        <v>0</v>
      </c>
      <c r="AK73" s="79">
        <v>2</v>
      </c>
      <c r="AL73" s="85" t="s">
        <v>986</v>
      </c>
      <c r="AM73" s="79" t="s">
        <v>1137</v>
      </c>
      <c r="AN73" s="79" t="b">
        <v>0</v>
      </c>
      <c r="AO73" s="85" t="s">
        <v>986</v>
      </c>
      <c r="AP73" s="79" t="s">
        <v>176</v>
      </c>
      <c r="AQ73" s="79">
        <v>0</v>
      </c>
      <c r="AR73" s="79">
        <v>0</v>
      </c>
      <c r="AS73" s="79"/>
      <c r="AT73" s="79"/>
      <c r="AU73" s="79"/>
      <c r="AV73" s="79"/>
      <c r="AW73" s="79"/>
      <c r="AX73" s="79"/>
      <c r="AY73" s="79"/>
      <c r="AZ73" s="79"/>
      <c r="BA73">
        <v>4</v>
      </c>
      <c r="BB73" s="78" t="str">
        <f>REPLACE(INDEX(GroupVertices[Group],MATCH(Edges25[[#This Row],[Vertex 1]],GroupVertices[Vertex],0)),1,1,"")</f>
        <v>5</v>
      </c>
      <c r="BC73" s="78" t="str">
        <f>REPLACE(INDEX(GroupVertices[Group],MATCH(Edges25[[#This Row],[Vertex 2]],GroupVertices[Vertex],0)),1,1,"")</f>
        <v>2</v>
      </c>
      <c r="BD73" s="48">
        <v>0</v>
      </c>
      <c r="BE73" s="49">
        <v>0</v>
      </c>
      <c r="BF73" s="48">
        <v>0</v>
      </c>
      <c r="BG73" s="49">
        <v>0</v>
      </c>
      <c r="BH73" s="48">
        <v>0</v>
      </c>
      <c r="BI73" s="49">
        <v>0</v>
      </c>
      <c r="BJ73" s="48">
        <v>24</v>
      </c>
      <c r="BK73" s="49">
        <v>100</v>
      </c>
      <c r="BL73" s="48">
        <v>24</v>
      </c>
    </row>
    <row r="74" spans="1:64" ht="15">
      <c r="A74" s="64" t="s">
        <v>221</v>
      </c>
      <c r="B74" s="64" t="s">
        <v>238</v>
      </c>
      <c r="C74" s="65"/>
      <c r="D74" s="66"/>
      <c r="E74" s="67"/>
      <c r="F74" s="68"/>
      <c r="G74" s="65"/>
      <c r="H74" s="69"/>
      <c r="I74" s="70"/>
      <c r="J74" s="70"/>
      <c r="K74" s="34" t="s">
        <v>66</v>
      </c>
      <c r="L74" s="77">
        <v>156</v>
      </c>
      <c r="M74" s="77"/>
      <c r="N74" s="72"/>
      <c r="O74" s="79" t="s">
        <v>276</v>
      </c>
      <c r="P74" s="81">
        <v>43748.761770833335</v>
      </c>
      <c r="Q74" s="79" t="s">
        <v>337</v>
      </c>
      <c r="R74" s="79"/>
      <c r="S74" s="79"/>
      <c r="T74" s="79" t="s">
        <v>543</v>
      </c>
      <c r="U74" s="82" t="s">
        <v>581</v>
      </c>
      <c r="V74" s="82" t="s">
        <v>581</v>
      </c>
      <c r="W74" s="81">
        <v>43748.761770833335</v>
      </c>
      <c r="X74" s="82" t="s">
        <v>713</v>
      </c>
      <c r="Y74" s="79"/>
      <c r="Z74" s="79"/>
      <c r="AA74" s="85" t="s">
        <v>945</v>
      </c>
      <c r="AB74" s="79"/>
      <c r="AC74" s="79" t="b">
        <v>0</v>
      </c>
      <c r="AD74" s="79">
        <v>0</v>
      </c>
      <c r="AE74" s="85" t="s">
        <v>1113</v>
      </c>
      <c r="AF74" s="79" t="b">
        <v>0</v>
      </c>
      <c r="AG74" s="79" t="s">
        <v>1129</v>
      </c>
      <c r="AH74" s="79"/>
      <c r="AI74" s="85" t="s">
        <v>1113</v>
      </c>
      <c r="AJ74" s="79" t="b">
        <v>0</v>
      </c>
      <c r="AK74" s="79">
        <v>1</v>
      </c>
      <c r="AL74" s="85" t="s">
        <v>1064</v>
      </c>
      <c r="AM74" s="79" t="s">
        <v>1137</v>
      </c>
      <c r="AN74" s="79" t="b">
        <v>0</v>
      </c>
      <c r="AO74" s="85" t="s">
        <v>1064</v>
      </c>
      <c r="AP74" s="79" t="s">
        <v>176</v>
      </c>
      <c r="AQ74" s="79">
        <v>0</v>
      </c>
      <c r="AR74" s="79">
        <v>0</v>
      </c>
      <c r="AS74" s="79"/>
      <c r="AT74" s="79"/>
      <c r="AU74" s="79"/>
      <c r="AV74" s="79"/>
      <c r="AW74" s="79"/>
      <c r="AX74" s="79"/>
      <c r="AY74" s="79"/>
      <c r="AZ74" s="79"/>
      <c r="BA74">
        <v>3</v>
      </c>
      <c r="BB74" s="78" t="str">
        <f>REPLACE(INDEX(GroupVertices[Group],MATCH(Edges25[[#This Row],[Vertex 1]],GroupVertices[Vertex],0)),1,1,"")</f>
        <v>5</v>
      </c>
      <c r="BC74" s="78" t="str">
        <f>REPLACE(INDEX(GroupVertices[Group],MATCH(Edges25[[#This Row],[Vertex 2]],GroupVertices[Vertex],0)),1,1,"")</f>
        <v>3</v>
      </c>
      <c r="BD74" s="48">
        <v>1</v>
      </c>
      <c r="BE74" s="49">
        <v>7.142857142857143</v>
      </c>
      <c r="BF74" s="48">
        <v>0</v>
      </c>
      <c r="BG74" s="49">
        <v>0</v>
      </c>
      <c r="BH74" s="48">
        <v>0</v>
      </c>
      <c r="BI74" s="49">
        <v>0</v>
      </c>
      <c r="BJ74" s="48">
        <v>13</v>
      </c>
      <c r="BK74" s="49">
        <v>92.85714285714286</v>
      </c>
      <c r="BL74" s="48">
        <v>14</v>
      </c>
    </row>
    <row r="75" spans="1:64" ht="15">
      <c r="A75" s="64" t="s">
        <v>221</v>
      </c>
      <c r="B75" s="64" t="s">
        <v>221</v>
      </c>
      <c r="C75" s="65"/>
      <c r="D75" s="66"/>
      <c r="E75" s="67"/>
      <c r="F75" s="68"/>
      <c r="G75" s="65"/>
      <c r="H75" s="69"/>
      <c r="I75" s="70"/>
      <c r="J75" s="70"/>
      <c r="K75" s="34" t="s">
        <v>65</v>
      </c>
      <c r="L75" s="77">
        <v>157</v>
      </c>
      <c r="M75" s="77"/>
      <c r="N75" s="72"/>
      <c r="O75" s="79" t="s">
        <v>176</v>
      </c>
      <c r="P75" s="81">
        <v>43748.7650462963</v>
      </c>
      <c r="Q75" s="79" t="s">
        <v>338</v>
      </c>
      <c r="R75" s="82" t="s">
        <v>484</v>
      </c>
      <c r="S75" s="79" t="s">
        <v>501</v>
      </c>
      <c r="T75" s="79" t="s">
        <v>547</v>
      </c>
      <c r="U75" s="79"/>
      <c r="V75" s="82" t="s">
        <v>612</v>
      </c>
      <c r="W75" s="81">
        <v>43748.7650462963</v>
      </c>
      <c r="X75" s="82" t="s">
        <v>714</v>
      </c>
      <c r="Y75" s="79"/>
      <c r="Z75" s="79"/>
      <c r="AA75" s="85" t="s">
        <v>946</v>
      </c>
      <c r="AB75" s="79"/>
      <c r="AC75" s="79" t="b">
        <v>0</v>
      </c>
      <c r="AD75" s="79">
        <v>0</v>
      </c>
      <c r="AE75" s="85" t="s">
        <v>1113</v>
      </c>
      <c r="AF75" s="79" t="b">
        <v>1</v>
      </c>
      <c r="AG75" s="79" t="s">
        <v>1129</v>
      </c>
      <c r="AH75" s="79"/>
      <c r="AI75" s="85" t="s">
        <v>1064</v>
      </c>
      <c r="AJ75" s="79" t="b">
        <v>0</v>
      </c>
      <c r="AK75" s="79">
        <v>0</v>
      </c>
      <c r="AL75" s="85" t="s">
        <v>1113</v>
      </c>
      <c r="AM75" s="79" t="s">
        <v>1137</v>
      </c>
      <c r="AN75" s="79" t="b">
        <v>0</v>
      </c>
      <c r="AO75" s="85" t="s">
        <v>946</v>
      </c>
      <c r="AP75" s="79" t="s">
        <v>176</v>
      </c>
      <c r="AQ75" s="79">
        <v>0</v>
      </c>
      <c r="AR75" s="79">
        <v>0</v>
      </c>
      <c r="AS75" s="79"/>
      <c r="AT75" s="79"/>
      <c r="AU75" s="79"/>
      <c r="AV75" s="79"/>
      <c r="AW75" s="79"/>
      <c r="AX75" s="79"/>
      <c r="AY75" s="79"/>
      <c r="AZ75" s="79"/>
      <c r="BA75">
        <v>7</v>
      </c>
      <c r="BB75" s="78" t="str">
        <f>REPLACE(INDEX(GroupVertices[Group],MATCH(Edges25[[#This Row],[Vertex 1]],GroupVertices[Vertex],0)),1,1,"")</f>
        <v>5</v>
      </c>
      <c r="BC75" s="78" t="str">
        <f>REPLACE(INDEX(GroupVertices[Group],MATCH(Edges25[[#This Row],[Vertex 2]],GroupVertices[Vertex],0)),1,1,"")</f>
        <v>5</v>
      </c>
      <c r="BD75" s="48">
        <v>0</v>
      </c>
      <c r="BE75" s="49">
        <v>0</v>
      </c>
      <c r="BF75" s="48">
        <v>0</v>
      </c>
      <c r="BG75" s="49">
        <v>0</v>
      </c>
      <c r="BH75" s="48">
        <v>0</v>
      </c>
      <c r="BI75" s="49">
        <v>0</v>
      </c>
      <c r="BJ75" s="48">
        <v>48</v>
      </c>
      <c r="BK75" s="49">
        <v>100</v>
      </c>
      <c r="BL75" s="48">
        <v>48</v>
      </c>
    </row>
    <row r="76" spans="1:64" ht="15">
      <c r="A76" s="64" t="s">
        <v>221</v>
      </c>
      <c r="B76" s="64" t="s">
        <v>235</v>
      </c>
      <c r="C76" s="65"/>
      <c r="D76" s="66"/>
      <c r="E76" s="67"/>
      <c r="F76" s="68"/>
      <c r="G76" s="65"/>
      <c r="H76" s="69"/>
      <c r="I76" s="70"/>
      <c r="J76" s="70"/>
      <c r="K76" s="34" t="s">
        <v>66</v>
      </c>
      <c r="L76" s="77">
        <v>158</v>
      </c>
      <c r="M76" s="77"/>
      <c r="N76" s="72"/>
      <c r="O76" s="79" t="s">
        <v>277</v>
      </c>
      <c r="P76" s="81">
        <v>43748.7665162037</v>
      </c>
      <c r="Q76" s="79" t="s">
        <v>339</v>
      </c>
      <c r="R76" s="79"/>
      <c r="S76" s="79"/>
      <c r="T76" s="79" t="s">
        <v>238</v>
      </c>
      <c r="U76" s="79"/>
      <c r="V76" s="82" t="s">
        <v>612</v>
      </c>
      <c r="W76" s="81">
        <v>43748.7665162037</v>
      </c>
      <c r="X76" s="82" t="s">
        <v>715</v>
      </c>
      <c r="Y76" s="79"/>
      <c r="Z76" s="79"/>
      <c r="AA76" s="85" t="s">
        <v>947</v>
      </c>
      <c r="AB76" s="85" t="s">
        <v>985</v>
      </c>
      <c r="AC76" s="79" t="b">
        <v>0</v>
      </c>
      <c r="AD76" s="79">
        <v>1</v>
      </c>
      <c r="AE76" s="85" t="s">
        <v>1124</v>
      </c>
      <c r="AF76" s="79" t="b">
        <v>0</v>
      </c>
      <c r="AG76" s="79" t="s">
        <v>1129</v>
      </c>
      <c r="AH76" s="79"/>
      <c r="AI76" s="85" t="s">
        <v>1113</v>
      </c>
      <c r="AJ76" s="79" t="b">
        <v>0</v>
      </c>
      <c r="AK76" s="79">
        <v>0</v>
      </c>
      <c r="AL76" s="85" t="s">
        <v>1113</v>
      </c>
      <c r="AM76" s="79" t="s">
        <v>1137</v>
      </c>
      <c r="AN76" s="79" t="b">
        <v>0</v>
      </c>
      <c r="AO76" s="85" t="s">
        <v>985</v>
      </c>
      <c r="AP76" s="79" t="s">
        <v>176</v>
      </c>
      <c r="AQ76" s="79">
        <v>0</v>
      </c>
      <c r="AR76" s="79">
        <v>0</v>
      </c>
      <c r="AS76" s="79"/>
      <c r="AT76" s="79"/>
      <c r="AU76" s="79"/>
      <c r="AV76" s="79"/>
      <c r="AW76" s="79"/>
      <c r="AX76" s="79"/>
      <c r="AY76" s="79"/>
      <c r="AZ76" s="79"/>
      <c r="BA76">
        <v>2</v>
      </c>
      <c r="BB76" s="78" t="str">
        <f>REPLACE(INDEX(GroupVertices[Group],MATCH(Edges25[[#This Row],[Vertex 1]],GroupVertices[Vertex],0)),1,1,"")</f>
        <v>5</v>
      </c>
      <c r="BC76" s="78" t="str">
        <f>REPLACE(INDEX(GroupVertices[Group],MATCH(Edges25[[#This Row],[Vertex 2]],GroupVertices[Vertex],0)),1,1,"")</f>
        <v>2</v>
      </c>
      <c r="BD76" s="48">
        <v>0</v>
      </c>
      <c r="BE76" s="49">
        <v>0</v>
      </c>
      <c r="BF76" s="48">
        <v>0</v>
      </c>
      <c r="BG76" s="49">
        <v>0</v>
      </c>
      <c r="BH76" s="48">
        <v>0</v>
      </c>
      <c r="BI76" s="49">
        <v>0</v>
      </c>
      <c r="BJ76" s="48">
        <v>11</v>
      </c>
      <c r="BK76" s="49">
        <v>100</v>
      </c>
      <c r="BL76" s="48">
        <v>11</v>
      </c>
    </row>
    <row r="77" spans="1:64" ht="15">
      <c r="A77" s="64" t="s">
        <v>221</v>
      </c>
      <c r="B77" s="64" t="s">
        <v>221</v>
      </c>
      <c r="C77" s="65"/>
      <c r="D77" s="66"/>
      <c r="E77" s="67"/>
      <c r="F77" s="68"/>
      <c r="G77" s="65"/>
      <c r="H77" s="69"/>
      <c r="I77" s="70"/>
      <c r="J77" s="70"/>
      <c r="K77" s="34" t="s">
        <v>65</v>
      </c>
      <c r="L77" s="77">
        <v>159</v>
      </c>
      <c r="M77" s="77"/>
      <c r="N77" s="72"/>
      <c r="O77" s="79" t="s">
        <v>176</v>
      </c>
      <c r="P77" s="81">
        <v>43748.770902777775</v>
      </c>
      <c r="Q77" s="79" t="s">
        <v>340</v>
      </c>
      <c r="R77" s="82" t="s">
        <v>485</v>
      </c>
      <c r="S77" s="79" t="s">
        <v>501</v>
      </c>
      <c r="T77" s="79" t="s">
        <v>548</v>
      </c>
      <c r="U77" s="79"/>
      <c r="V77" s="82" t="s">
        <v>612</v>
      </c>
      <c r="W77" s="81">
        <v>43748.770902777775</v>
      </c>
      <c r="X77" s="82" t="s">
        <v>716</v>
      </c>
      <c r="Y77" s="79"/>
      <c r="Z77" s="79"/>
      <c r="AA77" s="85" t="s">
        <v>948</v>
      </c>
      <c r="AB77" s="79"/>
      <c r="AC77" s="79" t="b">
        <v>0</v>
      </c>
      <c r="AD77" s="79">
        <v>1</v>
      </c>
      <c r="AE77" s="85" t="s">
        <v>1113</v>
      </c>
      <c r="AF77" s="79" t="b">
        <v>1</v>
      </c>
      <c r="AG77" s="79" t="s">
        <v>1129</v>
      </c>
      <c r="AH77" s="79"/>
      <c r="AI77" s="85" t="s">
        <v>1066</v>
      </c>
      <c r="AJ77" s="79" t="b">
        <v>0</v>
      </c>
      <c r="AK77" s="79">
        <v>0</v>
      </c>
      <c r="AL77" s="85" t="s">
        <v>1113</v>
      </c>
      <c r="AM77" s="79" t="s">
        <v>1137</v>
      </c>
      <c r="AN77" s="79" t="b">
        <v>0</v>
      </c>
      <c r="AO77" s="85" t="s">
        <v>948</v>
      </c>
      <c r="AP77" s="79" t="s">
        <v>176</v>
      </c>
      <c r="AQ77" s="79">
        <v>0</v>
      </c>
      <c r="AR77" s="79">
        <v>0</v>
      </c>
      <c r="AS77" s="79"/>
      <c r="AT77" s="79"/>
      <c r="AU77" s="79"/>
      <c r="AV77" s="79"/>
      <c r="AW77" s="79"/>
      <c r="AX77" s="79"/>
      <c r="AY77" s="79"/>
      <c r="AZ77" s="79"/>
      <c r="BA77">
        <v>7</v>
      </c>
      <c r="BB77" s="78" t="str">
        <f>REPLACE(INDEX(GroupVertices[Group],MATCH(Edges25[[#This Row],[Vertex 1]],GroupVertices[Vertex],0)),1,1,"")</f>
        <v>5</v>
      </c>
      <c r="BC77" s="78" t="str">
        <f>REPLACE(INDEX(GroupVertices[Group],MATCH(Edges25[[#This Row],[Vertex 2]],GroupVertices[Vertex],0)),1,1,"")</f>
        <v>5</v>
      </c>
      <c r="BD77" s="48">
        <v>2</v>
      </c>
      <c r="BE77" s="49">
        <v>4.081632653061225</v>
      </c>
      <c r="BF77" s="48">
        <v>0</v>
      </c>
      <c r="BG77" s="49">
        <v>0</v>
      </c>
      <c r="BH77" s="48">
        <v>0</v>
      </c>
      <c r="BI77" s="49">
        <v>0</v>
      </c>
      <c r="BJ77" s="48">
        <v>47</v>
      </c>
      <c r="BK77" s="49">
        <v>95.91836734693878</v>
      </c>
      <c r="BL77" s="48">
        <v>49</v>
      </c>
    </row>
    <row r="78" spans="1:64" ht="15">
      <c r="A78" s="64" t="s">
        <v>221</v>
      </c>
      <c r="B78" s="64" t="s">
        <v>236</v>
      </c>
      <c r="C78" s="65"/>
      <c r="D78" s="66"/>
      <c r="E78" s="67"/>
      <c r="F78" s="68"/>
      <c r="G78" s="65"/>
      <c r="H78" s="69"/>
      <c r="I78" s="70"/>
      <c r="J78" s="70"/>
      <c r="K78" s="34" t="s">
        <v>66</v>
      </c>
      <c r="L78" s="77">
        <v>160</v>
      </c>
      <c r="M78" s="77"/>
      <c r="N78" s="72"/>
      <c r="O78" s="79" t="s">
        <v>277</v>
      </c>
      <c r="P78" s="81">
        <v>43748.77363425926</v>
      </c>
      <c r="Q78" s="79" t="s">
        <v>341</v>
      </c>
      <c r="R78" s="79"/>
      <c r="S78" s="79"/>
      <c r="T78" s="79" t="s">
        <v>549</v>
      </c>
      <c r="U78" s="79"/>
      <c r="V78" s="82" t="s">
        <v>612</v>
      </c>
      <c r="W78" s="81">
        <v>43748.77363425926</v>
      </c>
      <c r="X78" s="82" t="s">
        <v>717</v>
      </c>
      <c r="Y78" s="79"/>
      <c r="Z78" s="79"/>
      <c r="AA78" s="85" t="s">
        <v>949</v>
      </c>
      <c r="AB78" s="85" t="s">
        <v>963</v>
      </c>
      <c r="AC78" s="79" t="b">
        <v>0</v>
      </c>
      <c r="AD78" s="79">
        <v>1</v>
      </c>
      <c r="AE78" s="85" t="s">
        <v>1125</v>
      </c>
      <c r="AF78" s="79" t="b">
        <v>0</v>
      </c>
      <c r="AG78" s="79" t="s">
        <v>1129</v>
      </c>
      <c r="AH78" s="79"/>
      <c r="AI78" s="85" t="s">
        <v>1113</v>
      </c>
      <c r="AJ78" s="79" t="b">
        <v>0</v>
      </c>
      <c r="AK78" s="79">
        <v>0</v>
      </c>
      <c r="AL78" s="85" t="s">
        <v>1113</v>
      </c>
      <c r="AM78" s="79" t="s">
        <v>1137</v>
      </c>
      <c r="AN78" s="79" t="b">
        <v>0</v>
      </c>
      <c r="AO78" s="85" t="s">
        <v>963</v>
      </c>
      <c r="AP78" s="79" t="s">
        <v>176</v>
      </c>
      <c r="AQ78" s="79">
        <v>0</v>
      </c>
      <c r="AR78" s="79">
        <v>0</v>
      </c>
      <c r="AS78" s="79"/>
      <c r="AT78" s="79"/>
      <c r="AU78" s="79"/>
      <c r="AV78" s="79"/>
      <c r="AW78" s="79"/>
      <c r="AX78" s="79"/>
      <c r="AY78" s="79"/>
      <c r="AZ78" s="79"/>
      <c r="BA78">
        <v>3</v>
      </c>
      <c r="BB78" s="78" t="str">
        <f>REPLACE(INDEX(GroupVertices[Group],MATCH(Edges25[[#This Row],[Vertex 1]],GroupVertices[Vertex],0)),1,1,"")</f>
        <v>5</v>
      </c>
      <c r="BC78" s="78" t="str">
        <f>REPLACE(INDEX(GroupVertices[Group],MATCH(Edges25[[#This Row],[Vertex 2]],GroupVertices[Vertex],0)),1,1,"")</f>
        <v>2</v>
      </c>
      <c r="BD78" s="48">
        <v>1</v>
      </c>
      <c r="BE78" s="49">
        <v>1.8518518518518519</v>
      </c>
      <c r="BF78" s="48">
        <v>0</v>
      </c>
      <c r="BG78" s="49">
        <v>0</v>
      </c>
      <c r="BH78" s="48">
        <v>0</v>
      </c>
      <c r="BI78" s="49">
        <v>0</v>
      </c>
      <c r="BJ78" s="48">
        <v>53</v>
      </c>
      <c r="BK78" s="49">
        <v>98.14814814814815</v>
      </c>
      <c r="BL78" s="48">
        <v>54</v>
      </c>
    </row>
    <row r="79" spans="1:64" ht="15">
      <c r="A79" s="64" t="s">
        <v>221</v>
      </c>
      <c r="B79" s="64" t="s">
        <v>221</v>
      </c>
      <c r="C79" s="65"/>
      <c r="D79" s="66"/>
      <c r="E79" s="67"/>
      <c r="F79" s="68"/>
      <c r="G79" s="65"/>
      <c r="H79" s="69"/>
      <c r="I79" s="70"/>
      <c r="J79" s="70"/>
      <c r="K79" s="34" t="s">
        <v>65</v>
      </c>
      <c r="L79" s="77">
        <v>161</v>
      </c>
      <c r="M79" s="77"/>
      <c r="N79" s="72"/>
      <c r="O79" s="79" t="s">
        <v>176</v>
      </c>
      <c r="P79" s="81">
        <v>43748.777233796296</v>
      </c>
      <c r="Q79" s="79" t="s">
        <v>342</v>
      </c>
      <c r="R79" s="82" t="s">
        <v>486</v>
      </c>
      <c r="S79" s="79" t="s">
        <v>501</v>
      </c>
      <c r="T79" s="79" t="s">
        <v>550</v>
      </c>
      <c r="U79" s="79"/>
      <c r="V79" s="82" t="s">
        <v>612</v>
      </c>
      <c r="W79" s="81">
        <v>43748.777233796296</v>
      </c>
      <c r="X79" s="82" t="s">
        <v>718</v>
      </c>
      <c r="Y79" s="79"/>
      <c r="Z79" s="79"/>
      <c r="AA79" s="85" t="s">
        <v>950</v>
      </c>
      <c r="AB79" s="79"/>
      <c r="AC79" s="79" t="b">
        <v>0</v>
      </c>
      <c r="AD79" s="79">
        <v>1</v>
      </c>
      <c r="AE79" s="85" t="s">
        <v>1113</v>
      </c>
      <c r="AF79" s="79" t="b">
        <v>1</v>
      </c>
      <c r="AG79" s="79" t="s">
        <v>1129</v>
      </c>
      <c r="AH79" s="79"/>
      <c r="AI79" s="85" t="s">
        <v>1068</v>
      </c>
      <c r="AJ79" s="79" t="b">
        <v>0</v>
      </c>
      <c r="AK79" s="79">
        <v>0</v>
      </c>
      <c r="AL79" s="85" t="s">
        <v>1113</v>
      </c>
      <c r="AM79" s="79" t="s">
        <v>1137</v>
      </c>
      <c r="AN79" s="79" t="b">
        <v>0</v>
      </c>
      <c r="AO79" s="85" t="s">
        <v>950</v>
      </c>
      <c r="AP79" s="79" t="s">
        <v>176</v>
      </c>
      <c r="AQ79" s="79">
        <v>0</v>
      </c>
      <c r="AR79" s="79">
        <v>0</v>
      </c>
      <c r="AS79" s="79"/>
      <c r="AT79" s="79"/>
      <c r="AU79" s="79"/>
      <c r="AV79" s="79"/>
      <c r="AW79" s="79"/>
      <c r="AX79" s="79"/>
      <c r="AY79" s="79"/>
      <c r="AZ79" s="79"/>
      <c r="BA79">
        <v>7</v>
      </c>
      <c r="BB79" s="78" t="str">
        <f>REPLACE(INDEX(GroupVertices[Group],MATCH(Edges25[[#This Row],[Vertex 1]],GroupVertices[Vertex],0)),1,1,"")</f>
        <v>5</v>
      </c>
      <c r="BC79" s="78" t="str">
        <f>REPLACE(INDEX(GroupVertices[Group],MATCH(Edges25[[#This Row],[Vertex 2]],GroupVertices[Vertex],0)),1,1,"")</f>
        <v>5</v>
      </c>
      <c r="BD79" s="48">
        <v>2</v>
      </c>
      <c r="BE79" s="49">
        <v>4.651162790697675</v>
      </c>
      <c r="BF79" s="48">
        <v>0</v>
      </c>
      <c r="BG79" s="49">
        <v>0</v>
      </c>
      <c r="BH79" s="48">
        <v>0</v>
      </c>
      <c r="BI79" s="49">
        <v>0</v>
      </c>
      <c r="BJ79" s="48">
        <v>41</v>
      </c>
      <c r="BK79" s="49">
        <v>95.34883720930233</v>
      </c>
      <c r="BL79" s="48">
        <v>43</v>
      </c>
    </row>
    <row r="80" spans="1:64" ht="15">
      <c r="A80" s="64" t="s">
        <v>221</v>
      </c>
      <c r="B80" s="64" t="s">
        <v>236</v>
      </c>
      <c r="C80" s="65"/>
      <c r="D80" s="66"/>
      <c r="E80" s="67"/>
      <c r="F80" s="68"/>
      <c r="G80" s="65"/>
      <c r="H80" s="69"/>
      <c r="I80" s="70"/>
      <c r="J80" s="70"/>
      <c r="K80" s="34" t="s">
        <v>66</v>
      </c>
      <c r="L80" s="77">
        <v>162</v>
      </c>
      <c r="M80" s="77"/>
      <c r="N80" s="72"/>
      <c r="O80" s="79" t="s">
        <v>277</v>
      </c>
      <c r="P80" s="81">
        <v>43748.77989583334</v>
      </c>
      <c r="Q80" s="79" t="s">
        <v>343</v>
      </c>
      <c r="R80" s="79"/>
      <c r="S80" s="79"/>
      <c r="T80" s="79" t="s">
        <v>551</v>
      </c>
      <c r="U80" s="79"/>
      <c r="V80" s="82" t="s">
        <v>612</v>
      </c>
      <c r="W80" s="81">
        <v>43748.77989583334</v>
      </c>
      <c r="X80" s="82" t="s">
        <v>719</v>
      </c>
      <c r="Y80" s="79"/>
      <c r="Z80" s="79"/>
      <c r="AA80" s="85" t="s">
        <v>951</v>
      </c>
      <c r="AB80" s="85" t="s">
        <v>935</v>
      </c>
      <c r="AC80" s="79" t="b">
        <v>0</v>
      </c>
      <c r="AD80" s="79">
        <v>3</v>
      </c>
      <c r="AE80" s="85" t="s">
        <v>1125</v>
      </c>
      <c r="AF80" s="79" t="b">
        <v>0</v>
      </c>
      <c r="AG80" s="79" t="s">
        <v>1129</v>
      </c>
      <c r="AH80" s="79"/>
      <c r="AI80" s="85" t="s">
        <v>1113</v>
      </c>
      <c r="AJ80" s="79" t="b">
        <v>0</v>
      </c>
      <c r="AK80" s="79">
        <v>1</v>
      </c>
      <c r="AL80" s="85" t="s">
        <v>1113</v>
      </c>
      <c r="AM80" s="79" t="s">
        <v>1137</v>
      </c>
      <c r="AN80" s="79" t="b">
        <v>0</v>
      </c>
      <c r="AO80" s="85" t="s">
        <v>935</v>
      </c>
      <c r="AP80" s="79" t="s">
        <v>176</v>
      </c>
      <c r="AQ80" s="79">
        <v>0</v>
      </c>
      <c r="AR80" s="79">
        <v>0</v>
      </c>
      <c r="AS80" s="79"/>
      <c r="AT80" s="79"/>
      <c r="AU80" s="79"/>
      <c r="AV80" s="79"/>
      <c r="AW80" s="79"/>
      <c r="AX80" s="79"/>
      <c r="AY80" s="79"/>
      <c r="AZ80" s="79"/>
      <c r="BA80">
        <v>3</v>
      </c>
      <c r="BB80" s="78" t="str">
        <f>REPLACE(INDEX(GroupVertices[Group],MATCH(Edges25[[#This Row],[Vertex 1]],GroupVertices[Vertex],0)),1,1,"")</f>
        <v>5</v>
      </c>
      <c r="BC80" s="78" t="str">
        <f>REPLACE(INDEX(GroupVertices[Group],MATCH(Edges25[[#This Row],[Vertex 2]],GroupVertices[Vertex],0)),1,1,"")</f>
        <v>2</v>
      </c>
      <c r="BD80" s="48">
        <v>1</v>
      </c>
      <c r="BE80" s="49">
        <v>2.1739130434782608</v>
      </c>
      <c r="BF80" s="48">
        <v>0</v>
      </c>
      <c r="BG80" s="49">
        <v>0</v>
      </c>
      <c r="BH80" s="48">
        <v>0</v>
      </c>
      <c r="BI80" s="49">
        <v>0</v>
      </c>
      <c r="BJ80" s="48">
        <v>45</v>
      </c>
      <c r="BK80" s="49">
        <v>97.82608695652173</v>
      </c>
      <c r="BL80" s="48">
        <v>46</v>
      </c>
    </row>
    <row r="81" spans="1:64" ht="15">
      <c r="A81" s="64" t="s">
        <v>221</v>
      </c>
      <c r="B81" s="64" t="s">
        <v>221</v>
      </c>
      <c r="C81" s="65"/>
      <c r="D81" s="66"/>
      <c r="E81" s="67"/>
      <c r="F81" s="68"/>
      <c r="G81" s="65"/>
      <c r="H81" s="69"/>
      <c r="I81" s="70"/>
      <c r="J81" s="70"/>
      <c r="K81" s="34" t="s">
        <v>65</v>
      </c>
      <c r="L81" s="77">
        <v>163</v>
      </c>
      <c r="M81" s="77"/>
      <c r="N81" s="72"/>
      <c r="O81" s="79" t="s">
        <v>176</v>
      </c>
      <c r="P81" s="81">
        <v>43748.78480324074</v>
      </c>
      <c r="Q81" s="79" t="s">
        <v>344</v>
      </c>
      <c r="R81" s="82" t="s">
        <v>487</v>
      </c>
      <c r="S81" s="79" t="s">
        <v>501</v>
      </c>
      <c r="T81" s="79" t="s">
        <v>552</v>
      </c>
      <c r="U81" s="79"/>
      <c r="V81" s="82" t="s">
        <v>612</v>
      </c>
      <c r="W81" s="81">
        <v>43748.78480324074</v>
      </c>
      <c r="X81" s="82" t="s">
        <v>720</v>
      </c>
      <c r="Y81" s="79"/>
      <c r="Z81" s="79"/>
      <c r="AA81" s="85" t="s">
        <v>952</v>
      </c>
      <c r="AB81" s="79"/>
      <c r="AC81" s="79" t="b">
        <v>0</v>
      </c>
      <c r="AD81" s="79">
        <v>0</v>
      </c>
      <c r="AE81" s="85" t="s">
        <v>1113</v>
      </c>
      <c r="AF81" s="79" t="b">
        <v>1</v>
      </c>
      <c r="AG81" s="79" t="s">
        <v>1129</v>
      </c>
      <c r="AH81" s="79"/>
      <c r="AI81" s="85" t="s">
        <v>1070</v>
      </c>
      <c r="AJ81" s="79" t="b">
        <v>0</v>
      </c>
      <c r="AK81" s="79">
        <v>1</v>
      </c>
      <c r="AL81" s="85" t="s">
        <v>1113</v>
      </c>
      <c r="AM81" s="79" t="s">
        <v>1137</v>
      </c>
      <c r="AN81" s="79" t="b">
        <v>0</v>
      </c>
      <c r="AO81" s="85" t="s">
        <v>952</v>
      </c>
      <c r="AP81" s="79" t="s">
        <v>176</v>
      </c>
      <c r="AQ81" s="79">
        <v>0</v>
      </c>
      <c r="AR81" s="79">
        <v>0</v>
      </c>
      <c r="AS81" s="79"/>
      <c r="AT81" s="79"/>
      <c r="AU81" s="79"/>
      <c r="AV81" s="79"/>
      <c r="AW81" s="79"/>
      <c r="AX81" s="79"/>
      <c r="AY81" s="79"/>
      <c r="AZ81" s="79"/>
      <c r="BA81">
        <v>7</v>
      </c>
      <c r="BB81" s="78" t="str">
        <f>REPLACE(INDEX(GroupVertices[Group],MATCH(Edges25[[#This Row],[Vertex 1]],GroupVertices[Vertex],0)),1,1,"")</f>
        <v>5</v>
      </c>
      <c r="BC81" s="78" t="str">
        <f>REPLACE(INDEX(GroupVertices[Group],MATCH(Edges25[[#This Row],[Vertex 2]],GroupVertices[Vertex],0)),1,1,"")</f>
        <v>5</v>
      </c>
      <c r="BD81" s="48">
        <v>2</v>
      </c>
      <c r="BE81" s="49">
        <v>4.081632653061225</v>
      </c>
      <c r="BF81" s="48">
        <v>0</v>
      </c>
      <c r="BG81" s="49">
        <v>0</v>
      </c>
      <c r="BH81" s="48">
        <v>0</v>
      </c>
      <c r="BI81" s="49">
        <v>0</v>
      </c>
      <c r="BJ81" s="48">
        <v>47</v>
      </c>
      <c r="BK81" s="49">
        <v>95.91836734693878</v>
      </c>
      <c r="BL81" s="48">
        <v>49</v>
      </c>
    </row>
    <row r="82" spans="1:64" ht="15">
      <c r="A82" s="64" t="s">
        <v>221</v>
      </c>
      <c r="B82" s="64" t="s">
        <v>235</v>
      </c>
      <c r="C82" s="65"/>
      <c r="D82" s="66"/>
      <c r="E82" s="67"/>
      <c r="F82" s="68"/>
      <c r="G82" s="65"/>
      <c r="H82" s="69"/>
      <c r="I82" s="70"/>
      <c r="J82" s="70"/>
      <c r="K82" s="34" t="s">
        <v>66</v>
      </c>
      <c r="L82" s="77">
        <v>164</v>
      </c>
      <c r="M82" s="77"/>
      <c r="N82" s="72"/>
      <c r="O82" s="79" t="s">
        <v>276</v>
      </c>
      <c r="P82" s="81">
        <v>43748.78534722222</v>
      </c>
      <c r="Q82" s="79" t="s">
        <v>345</v>
      </c>
      <c r="R82" s="79"/>
      <c r="S82" s="79"/>
      <c r="T82" s="79" t="s">
        <v>518</v>
      </c>
      <c r="U82" s="79"/>
      <c r="V82" s="82" t="s">
        <v>612</v>
      </c>
      <c r="W82" s="81">
        <v>43748.78534722222</v>
      </c>
      <c r="X82" s="82" t="s">
        <v>721</v>
      </c>
      <c r="Y82" s="79"/>
      <c r="Z82" s="79"/>
      <c r="AA82" s="85" t="s">
        <v>953</v>
      </c>
      <c r="AB82" s="79"/>
      <c r="AC82" s="79" t="b">
        <v>0</v>
      </c>
      <c r="AD82" s="79">
        <v>0</v>
      </c>
      <c r="AE82" s="85" t="s">
        <v>1113</v>
      </c>
      <c r="AF82" s="79" t="b">
        <v>1</v>
      </c>
      <c r="AG82" s="79" t="s">
        <v>1129</v>
      </c>
      <c r="AH82" s="79"/>
      <c r="AI82" s="85" t="s">
        <v>1066</v>
      </c>
      <c r="AJ82" s="79" t="b">
        <v>0</v>
      </c>
      <c r="AK82" s="79">
        <v>1</v>
      </c>
      <c r="AL82" s="85" t="s">
        <v>988</v>
      </c>
      <c r="AM82" s="79" t="s">
        <v>1137</v>
      </c>
      <c r="AN82" s="79" t="b">
        <v>0</v>
      </c>
      <c r="AO82" s="85" t="s">
        <v>988</v>
      </c>
      <c r="AP82" s="79" t="s">
        <v>176</v>
      </c>
      <c r="AQ82" s="79">
        <v>0</v>
      </c>
      <c r="AR82" s="79">
        <v>0</v>
      </c>
      <c r="AS82" s="79"/>
      <c r="AT82" s="79"/>
      <c r="AU82" s="79"/>
      <c r="AV82" s="79"/>
      <c r="AW82" s="79"/>
      <c r="AX82" s="79"/>
      <c r="AY82" s="79"/>
      <c r="AZ82" s="79"/>
      <c r="BA82">
        <v>4</v>
      </c>
      <c r="BB82" s="78" t="str">
        <f>REPLACE(INDEX(GroupVertices[Group],MATCH(Edges25[[#This Row],[Vertex 1]],GroupVertices[Vertex],0)),1,1,"")</f>
        <v>5</v>
      </c>
      <c r="BC82" s="78" t="str">
        <f>REPLACE(INDEX(GroupVertices[Group],MATCH(Edges25[[#This Row],[Vertex 2]],GroupVertices[Vertex],0)),1,1,"")</f>
        <v>2</v>
      </c>
      <c r="BD82" s="48">
        <v>0</v>
      </c>
      <c r="BE82" s="49">
        <v>0</v>
      </c>
      <c r="BF82" s="48">
        <v>1</v>
      </c>
      <c r="BG82" s="49">
        <v>4.166666666666667</v>
      </c>
      <c r="BH82" s="48">
        <v>0</v>
      </c>
      <c r="BI82" s="49">
        <v>0</v>
      </c>
      <c r="BJ82" s="48">
        <v>23</v>
      </c>
      <c r="BK82" s="49">
        <v>95.83333333333333</v>
      </c>
      <c r="BL82" s="48">
        <v>24</v>
      </c>
    </row>
    <row r="83" spans="1:64" ht="15">
      <c r="A83" s="64" t="s">
        <v>221</v>
      </c>
      <c r="B83" s="64" t="s">
        <v>236</v>
      </c>
      <c r="C83" s="65"/>
      <c r="D83" s="66"/>
      <c r="E83" s="67"/>
      <c r="F83" s="68"/>
      <c r="G83" s="65"/>
      <c r="H83" s="69"/>
      <c r="I83" s="70"/>
      <c r="J83" s="70"/>
      <c r="K83" s="34" t="s">
        <v>66</v>
      </c>
      <c r="L83" s="77">
        <v>165</v>
      </c>
      <c r="M83" s="77"/>
      <c r="N83" s="72"/>
      <c r="O83" s="79" t="s">
        <v>276</v>
      </c>
      <c r="P83" s="81">
        <v>43748.78658564815</v>
      </c>
      <c r="Q83" s="79" t="s">
        <v>346</v>
      </c>
      <c r="R83" s="79"/>
      <c r="S83" s="79"/>
      <c r="T83" s="79" t="s">
        <v>518</v>
      </c>
      <c r="U83" s="79"/>
      <c r="V83" s="82" t="s">
        <v>612</v>
      </c>
      <c r="W83" s="81">
        <v>43748.78658564815</v>
      </c>
      <c r="X83" s="82" t="s">
        <v>722</v>
      </c>
      <c r="Y83" s="79"/>
      <c r="Z83" s="79"/>
      <c r="AA83" s="85" t="s">
        <v>954</v>
      </c>
      <c r="AB83" s="79"/>
      <c r="AC83" s="79" t="b">
        <v>0</v>
      </c>
      <c r="AD83" s="79">
        <v>0</v>
      </c>
      <c r="AE83" s="85" t="s">
        <v>1113</v>
      </c>
      <c r="AF83" s="79" t="b">
        <v>0</v>
      </c>
      <c r="AG83" s="79" t="s">
        <v>1129</v>
      </c>
      <c r="AH83" s="79"/>
      <c r="AI83" s="85" t="s">
        <v>1113</v>
      </c>
      <c r="AJ83" s="79" t="b">
        <v>0</v>
      </c>
      <c r="AK83" s="79">
        <v>1</v>
      </c>
      <c r="AL83" s="85" t="s">
        <v>965</v>
      </c>
      <c r="AM83" s="79" t="s">
        <v>1137</v>
      </c>
      <c r="AN83" s="79" t="b">
        <v>0</v>
      </c>
      <c r="AO83" s="85" t="s">
        <v>965</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2</v>
      </c>
      <c r="BD83" s="48">
        <v>0</v>
      </c>
      <c r="BE83" s="49">
        <v>0</v>
      </c>
      <c r="BF83" s="48">
        <v>0</v>
      </c>
      <c r="BG83" s="49">
        <v>0</v>
      </c>
      <c r="BH83" s="48">
        <v>0</v>
      </c>
      <c r="BI83" s="49">
        <v>0</v>
      </c>
      <c r="BJ83" s="48">
        <v>26</v>
      </c>
      <c r="BK83" s="49">
        <v>100</v>
      </c>
      <c r="BL83" s="48">
        <v>26</v>
      </c>
    </row>
    <row r="84" spans="1:64" ht="15">
      <c r="A84" s="64" t="s">
        <v>221</v>
      </c>
      <c r="B84" s="64" t="s">
        <v>235</v>
      </c>
      <c r="C84" s="65"/>
      <c r="D84" s="66"/>
      <c r="E84" s="67"/>
      <c r="F84" s="68"/>
      <c r="G84" s="65"/>
      <c r="H84" s="69"/>
      <c r="I84" s="70"/>
      <c r="J84" s="70"/>
      <c r="K84" s="34" t="s">
        <v>66</v>
      </c>
      <c r="L84" s="77">
        <v>167</v>
      </c>
      <c r="M84" s="77"/>
      <c r="N84" s="72"/>
      <c r="O84" s="79" t="s">
        <v>276</v>
      </c>
      <c r="P84" s="81">
        <v>43748.78724537037</v>
      </c>
      <c r="Q84" s="79" t="s">
        <v>278</v>
      </c>
      <c r="R84" s="79"/>
      <c r="S84" s="79"/>
      <c r="T84" s="79" t="s">
        <v>518</v>
      </c>
      <c r="U84" s="79"/>
      <c r="V84" s="82" t="s">
        <v>612</v>
      </c>
      <c r="W84" s="81">
        <v>43748.78724537037</v>
      </c>
      <c r="X84" s="82" t="s">
        <v>723</v>
      </c>
      <c r="Y84" s="79"/>
      <c r="Z84" s="79"/>
      <c r="AA84" s="85" t="s">
        <v>955</v>
      </c>
      <c r="AB84" s="79"/>
      <c r="AC84" s="79" t="b">
        <v>0</v>
      </c>
      <c r="AD84" s="79">
        <v>0</v>
      </c>
      <c r="AE84" s="85" t="s">
        <v>1113</v>
      </c>
      <c r="AF84" s="79" t="b">
        <v>1</v>
      </c>
      <c r="AG84" s="79" t="s">
        <v>1129</v>
      </c>
      <c r="AH84" s="79"/>
      <c r="AI84" s="85" t="s">
        <v>1068</v>
      </c>
      <c r="AJ84" s="79" t="b">
        <v>0</v>
      </c>
      <c r="AK84" s="79">
        <v>2</v>
      </c>
      <c r="AL84" s="85" t="s">
        <v>989</v>
      </c>
      <c r="AM84" s="79" t="s">
        <v>1137</v>
      </c>
      <c r="AN84" s="79" t="b">
        <v>0</v>
      </c>
      <c r="AO84" s="85" t="s">
        <v>989</v>
      </c>
      <c r="AP84" s="79" t="s">
        <v>176</v>
      </c>
      <c r="AQ84" s="79">
        <v>0</v>
      </c>
      <c r="AR84" s="79">
        <v>0</v>
      </c>
      <c r="AS84" s="79"/>
      <c r="AT84" s="79"/>
      <c r="AU84" s="79"/>
      <c r="AV84" s="79"/>
      <c r="AW84" s="79"/>
      <c r="AX84" s="79"/>
      <c r="AY84" s="79"/>
      <c r="AZ84" s="79"/>
      <c r="BA84">
        <v>4</v>
      </c>
      <c r="BB84" s="78" t="str">
        <f>REPLACE(INDEX(GroupVertices[Group],MATCH(Edges25[[#This Row],[Vertex 1]],GroupVertices[Vertex],0)),1,1,"")</f>
        <v>5</v>
      </c>
      <c r="BC84" s="78" t="str">
        <f>REPLACE(INDEX(GroupVertices[Group],MATCH(Edges25[[#This Row],[Vertex 2]],GroupVertices[Vertex],0)),1,1,"")</f>
        <v>2</v>
      </c>
      <c r="BD84" s="48">
        <v>0</v>
      </c>
      <c r="BE84" s="49">
        <v>0</v>
      </c>
      <c r="BF84" s="48">
        <v>0</v>
      </c>
      <c r="BG84" s="49">
        <v>0</v>
      </c>
      <c r="BH84" s="48">
        <v>0</v>
      </c>
      <c r="BI84" s="49">
        <v>0</v>
      </c>
      <c r="BJ84" s="48">
        <v>23</v>
      </c>
      <c r="BK84" s="49">
        <v>100</v>
      </c>
      <c r="BL84" s="48">
        <v>23</v>
      </c>
    </row>
    <row r="85" spans="1:64" ht="15">
      <c r="A85" s="64" t="s">
        <v>221</v>
      </c>
      <c r="B85" s="64" t="s">
        <v>245</v>
      </c>
      <c r="C85" s="65"/>
      <c r="D85" s="66"/>
      <c r="E85" s="67"/>
      <c r="F85" s="68"/>
      <c r="G85" s="65"/>
      <c r="H85" s="69"/>
      <c r="I85" s="70"/>
      <c r="J85" s="70"/>
      <c r="K85" s="34" t="s">
        <v>65</v>
      </c>
      <c r="L85" s="77">
        <v>169</v>
      </c>
      <c r="M85" s="77"/>
      <c r="N85" s="72"/>
      <c r="O85" s="79" t="s">
        <v>276</v>
      </c>
      <c r="P85" s="81">
        <v>43748.79236111111</v>
      </c>
      <c r="Q85" s="79" t="s">
        <v>347</v>
      </c>
      <c r="R85" s="82" t="s">
        <v>480</v>
      </c>
      <c r="S85" s="79" t="s">
        <v>507</v>
      </c>
      <c r="T85" s="79"/>
      <c r="U85" s="79"/>
      <c r="V85" s="82" t="s">
        <v>612</v>
      </c>
      <c r="W85" s="81">
        <v>43748.79236111111</v>
      </c>
      <c r="X85" s="82" t="s">
        <v>724</v>
      </c>
      <c r="Y85" s="79"/>
      <c r="Z85" s="79"/>
      <c r="AA85" s="85" t="s">
        <v>956</v>
      </c>
      <c r="AB85" s="79"/>
      <c r="AC85" s="79" t="b">
        <v>0</v>
      </c>
      <c r="AD85" s="79">
        <v>0</v>
      </c>
      <c r="AE85" s="85" t="s">
        <v>1113</v>
      </c>
      <c r="AF85" s="79" t="b">
        <v>1</v>
      </c>
      <c r="AG85" s="79" t="s">
        <v>1129</v>
      </c>
      <c r="AH85" s="79"/>
      <c r="AI85" s="85" t="s">
        <v>1072</v>
      </c>
      <c r="AJ85" s="79" t="b">
        <v>0</v>
      </c>
      <c r="AK85" s="79">
        <v>3</v>
      </c>
      <c r="AL85" s="85" t="s">
        <v>979</v>
      </c>
      <c r="AM85" s="79" t="s">
        <v>1137</v>
      </c>
      <c r="AN85" s="79" t="b">
        <v>0</v>
      </c>
      <c r="AO85" s="85" t="s">
        <v>979</v>
      </c>
      <c r="AP85" s="79" t="s">
        <v>176</v>
      </c>
      <c r="AQ85" s="79">
        <v>0</v>
      </c>
      <c r="AR85" s="79">
        <v>0</v>
      </c>
      <c r="AS85" s="79"/>
      <c r="AT85" s="79"/>
      <c r="AU85" s="79"/>
      <c r="AV85" s="79"/>
      <c r="AW85" s="79"/>
      <c r="AX85" s="79"/>
      <c r="AY85" s="79"/>
      <c r="AZ85" s="79"/>
      <c r="BA85">
        <v>2</v>
      </c>
      <c r="BB85" s="78" t="str">
        <f>REPLACE(INDEX(GroupVertices[Group],MATCH(Edges25[[#This Row],[Vertex 1]],GroupVertices[Vertex],0)),1,1,"")</f>
        <v>5</v>
      </c>
      <c r="BC85" s="78" t="str">
        <f>REPLACE(INDEX(GroupVertices[Group],MATCH(Edges25[[#This Row],[Vertex 2]],GroupVertices[Vertex],0)),1,1,"")</f>
        <v>2</v>
      </c>
      <c r="BD85" s="48"/>
      <c r="BE85" s="49"/>
      <c r="BF85" s="48"/>
      <c r="BG85" s="49"/>
      <c r="BH85" s="48"/>
      <c r="BI85" s="49"/>
      <c r="BJ85" s="48"/>
      <c r="BK85" s="49"/>
      <c r="BL85" s="48"/>
    </row>
    <row r="86" spans="1:64" ht="15">
      <c r="A86" s="64" t="s">
        <v>221</v>
      </c>
      <c r="B86" s="64" t="s">
        <v>238</v>
      </c>
      <c r="C86" s="65"/>
      <c r="D86" s="66"/>
      <c r="E86" s="67"/>
      <c r="F86" s="68"/>
      <c r="G86" s="65"/>
      <c r="H86" s="69"/>
      <c r="I86" s="70"/>
      <c r="J86" s="70"/>
      <c r="K86" s="34" t="s">
        <v>66</v>
      </c>
      <c r="L86" s="77">
        <v>173</v>
      </c>
      <c r="M86" s="77"/>
      <c r="N86" s="72"/>
      <c r="O86" s="79" t="s">
        <v>276</v>
      </c>
      <c r="P86" s="81">
        <v>43753.76611111111</v>
      </c>
      <c r="Q86" s="79" t="s">
        <v>280</v>
      </c>
      <c r="R86" s="79"/>
      <c r="S86" s="79"/>
      <c r="T86" s="79" t="s">
        <v>519</v>
      </c>
      <c r="U86" s="79"/>
      <c r="V86" s="82" t="s">
        <v>612</v>
      </c>
      <c r="W86" s="81">
        <v>43753.76611111111</v>
      </c>
      <c r="X86" s="82" t="s">
        <v>725</v>
      </c>
      <c r="Y86" s="79"/>
      <c r="Z86" s="79"/>
      <c r="AA86" s="85" t="s">
        <v>957</v>
      </c>
      <c r="AB86" s="79"/>
      <c r="AC86" s="79" t="b">
        <v>0</v>
      </c>
      <c r="AD86" s="79">
        <v>0</v>
      </c>
      <c r="AE86" s="85" t="s">
        <v>1113</v>
      </c>
      <c r="AF86" s="79" t="b">
        <v>0</v>
      </c>
      <c r="AG86" s="79" t="s">
        <v>1129</v>
      </c>
      <c r="AH86" s="79"/>
      <c r="AI86" s="85" t="s">
        <v>1113</v>
      </c>
      <c r="AJ86" s="79" t="b">
        <v>0</v>
      </c>
      <c r="AK86" s="79">
        <v>11</v>
      </c>
      <c r="AL86" s="85" t="s">
        <v>1075</v>
      </c>
      <c r="AM86" s="79" t="s">
        <v>1136</v>
      </c>
      <c r="AN86" s="79" t="b">
        <v>0</v>
      </c>
      <c r="AO86" s="85" t="s">
        <v>1075</v>
      </c>
      <c r="AP86" s="79" t="s">
        <v>176</v>
      </c>
      <c r="AQ86" s="79">
        <v>0</v>
      </c>
      <c r="AR86" s="79">
        <v>0</v>
      </c>
      <c r="AS86" s="79"/>
      <c r="AT86" s="79"/>
      <c r="AU86" s="79"/>
      <c r="AV86" s="79"/>
      <c r="AW86" s="79"/>
      <c r="AX86" s="79"/>
      <c r="AY86" s="79"/>
      <c r="AZ86" s="79"/>
      <c r="BA86">
        <v>3</v>
      </c>
      <c r="BB86" s="78" t="str">
        <f>REPLACE(INDEX(GroupVertices[Group],MATCH(Edges25[[#This Row],[Vertex 1]],GroupVertices[Vertex],0)),1,1,"")</f>
        <v>5</v>
      </c>
      <c r="BC86" s="78" t="str">
        <f>REPLACE(INDEX(GroupVertices[Group],MATCH(Edges25[[#This Row],[Vertex 2]],GroupVertices[Vertex],0)),1,1,"")</f>
        <v>3</v>
      </c>
      <c r="BD86" s="48">
        <v>2</v>
      </c>
      <c r="BE86" s="49">
        <v>7.6923076923076925</v>
      </c>
      <c r="BF86" s="48">
        <v>1</v>
      </c>
      <c r="BG86" s="49">
        <v>3.8461538461538463</v>
      </c>
      <c r="BH86" s="48">
        <v>0</v>
      </c>
      <c r="BI86" s="49">
        <v>0</v>
      </c>
      <c r="BJ86" s="48">
        <v>23</v>
      </c>
      <c r="BK86" s="49">
        <v>88.46153846153847</v>
      </c>
      <c r="BL86" s="48">
        <v>26</v>
      </c>
    </row>
    <row r="87" spans="1:64" ht="15">
      <c r="A87" s="64" t="s">
        <v>238</v>
      </c>
      <c r="B87" s="64" t="s">
        <v>221</v>
      </c>
      <c r="C87" s="65"/>
      <c r="D87" s="66"/>
      <c r="E87" s="67"/>
      <c r="F87" s="68"/>
      <c r="G87" s="65"/>
      <c r="H87" s="69"/>
      <c r="I87" s="70"/>
      <c r="J87" s="70"/>
      <c r="K87" s="34" t="s">
        <v>66</v>
      </c>
      <c r="L87" s="77">
        <v>174</v>
      </c>
      <c r="M87" s="77"/>
      <c r="N87" s="72"/>
      <c r="O87" s="79" t="s">
        <v>276</v>
      </c>
      <c r="P87" s="81">
        <v>43748.75069444445</v>
      </c>
      <c r="Q87" s="79" t="s">
        <v>348</v>
      </c>
      <c r="R87" s="79"/>
      <c r="S87" s="79"/>
      <c r="T87" s="79" t="s">
        <v>238</v>
      </c>
      <c r="U87" s="82" t="s">
        <v>582</v>
      </c>
      <c r="V87" s="82" t="s">
        <v>582</v>
      </c>
      <c r="W87" s="81">
        <v>43748.75069444445</v>
      </c>
      <c r="X87" s="82" t="s">
        <v>726</v>
      </c>
      <c r="Y87" s="79"/>
      <c r="Z87" s="79"/>
      <c r="AA87" s="85" t="s">
        <v>958</v>
      </c>
      <c r="AB87" s="79"/>
      <c r="AC87" s="79" t="b">
        <v>0</v>
      </c>
      <c r="AD87" s="79">
        <v>0</v>
      </c>
      <c r="AE87" s="85" t="s">
        <v>1113</v>
      </c>
      <c r="AF87" s="79" t="b">
        <v>0</v>
      </c>
      <c r="AG87" s="79" t="s">
        <v>1129</v>
      </c>
      <c r="AH87" s="79"/>
      <c r="AI87" s="85" t="s">
        <v>1113</v>
      </c>
      <c r="AJ87" s="79" t="b">
        <v>0</v>
      </c>
      <c r="AK87" s="79">
        <v>0</v>
      </c>
      <c r="AL87" s="85" t="s">
        <v>1113</v>
      </c>
      <c r="AM87" s="79" t="s">
        <v>1137</v>
      </c>
      <c r="AN87" s="79" t="b">
        <v>0</v>
      </c>
      <c r="AO87" s="85" t="s">
        <v>958</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5</v>
      </c>
      <c r="BD87" s="48"/>
      <c r="BE87" s="49"/>
      <c r="BF87" s="48"/>
      <c r="BG87" s="49"/>
      <c r="BH87" s="48"/>
      <c r="BI87" s="49"/>
      <c r="BJ87" s="48"/>
      <c r="BK87" s="49"/>
      <c r="BL87" s="48"/>
    </row>
    <row r="88" spans="1:64" ht="15">
      <c r="A88" s="64" t="s">
        <v>238</v>
      </c>
      <c r="B88" s="64" t="s">
        <v>221</v>
      </c>
      <c r="C88" s="65"/>
      <c r="D88" s="66"/>
      <c r="E88" s="67"/>
      <c r="F88" s="68"/>
      <c r="G88" s="65"/>
      <c r="H88" s="69"/>
      <c r="I88" s="70"/>
      <c r="J88" s="70"/>
      <c r="K88" s="34" t="s">
        <v>66</v>
      </c>
      <c r="L88" s="77">
        <v>175</v>
      </c>
      <c r="M88" s="77"/>
      <c r="N88" s="72"/>
      <c r="O88" s="79" t="s">
        <v>276</v>
      </c>
      <c r="P88" s="81">
        <v>43755.75069444445</v>
      </c>
      <c r="Q88" s="79" t="s">
        <v>349</v>
      </c>
      <c r="R88" s="79"/>
      <c r="S88" s="79"/>
      <c r="T88" s="79" t="s">
        <v>238</v>
      </c>
      <c r="U88" s="82" t="s">
        <v>583</v>
      </c>
      <c r="V88" s="82" t="s">
        <v>583</v>
      </c>
      <c r="W88" s="81">
        <v>43755.75069444445</v>
      </c>
      <c r="X88" s="82" t="s">
        <v>727</v>
      </c>
      <c r="Y88" s="79"/>
      <c r="Z88" s="79"/>
      <c r="AA88" s="85" t="s">
        <v>959</v>
      </c>
      <c r="AB88" s="79"/>
      <c r="AC88" s="79" t="b">
        <v>0</v>
      </c>
      <c r="AD88" s="79">
        <v>1</v>
      </c>
      <c r="AE88" s="85" t="s">
        <v>1113</v>
      </c>
      <c r="AF88" s="79" t="b">
        <v>0</v>
      </c>
      <c r="AG88" s="79" t="s">
        <v>1129</v>
      </c>
      <c r="AH88" s="79"/>
      <c r="AI88" s="85" t="s">
        <v>1113</v>
      </c>
      <c r="AJ88" s="79" t="b">
        <v>0</v>
      </c>
      <c r="AK88" s="79">
        <v>0</v>
      </c>
      <c r="AL88" s="85" t="s">
        <v>1113</v>
      </c>
      <c r="AM88" s="79" t="s">
        <v>1137</v>
      </c>
      <c r="AN88" s="79" t="b">
        <v>0</v>
      </c>
      <c r="AO88" s="85" t="s">
        <v>959</v>
      </c>
      <c r="AP88" s="79" t="s">
        <v>176</v>
      </c>
      <c r="AQ88" s="79">
        <v>0</v>
      </c>
      <c r="AR88" s="79">
        <v>0</v>
      </c>
      <c r="AS88" s="79"/>
      <c r="AT88" s="79"/>
      <c r="AU88" s="79"/>
      <c r="AV88" s="79"/>
      <c r="AW88" s="79"/>
      <c r="AX88" s="79"/>
      <c r="AY88" s="79"/>
      <c r="AZ88" s="79"/>
      <c r="BA88">
        <v>2</v>
      </c>
      <c r="BB88" s="78" t="str">
        <f>REPLACE(INDEX(GroupVertices[Group],MATCH(Edges25[[#This Row],[Vertex 1]],GroupVertices[Vertex],0)),1,1,"")</f>
        <v>3</v>
      </c>
      <c r="BC88" s="78" t="str">
        <f>REPLACE(INDEX(GroupVertices[Group],MATCH(Edges25[[#This Row],[Vertex 2]],GroupVertices[Vertex],0)),1,1,"")</f>
        <v>5</v>
      </c>
      <c r="BD88" s="48"/>
      <c r="BE88" s="49"/>
      <c r="BF88" s="48"/>
      <c r="BG88" s="49"/>
      <c r="BH88" s="48"/>
      <c r="BI88" s="49"/>
      <c r="BJ88" s="48"/>
      <c r="BK88" s="49"/>
      <c r="BL88" s="48"/>
    </row>
    <row r="89" spans="1:64" ht="15">
      <c r="A89" s="64" t="s">
        <v>235</v>
      </c>
      <c r="B89" s="64" t="s">
        <v>221</v>
      </c>
      <c r="C89" s="65"/>
      <c r="D89" s="66"/>
      <c r="E89" s="67"/>
      <c r="F89" s="68"/>
      <c r="G89" s="65"/>
      <c r="H89" s="69"/>
      <c r="I89" s="70"/>
      <c r="J89" s="70"/>
      <c r="K89" s="34" t="s">
        <v>66</v>
      </c>
      <c r="L89" s="77">
        <v>176</v>
      </c>
      <c r="M89" s="77"/>
      <c r="N89" s="72"/>
      <c r="O89" s="79" t="s">
        <v>276</v>
      </c>
      <c r="P89" s="81">
        <v>43748.782118055555</v>
      </c>
      <c r="Q89" s="79" t="s">
        <v>350</v>
      </c>
      <c r="R89" s="79"/>
      <c r="S89" s="79"/>
      <c r="T89" s="79" t="s">
        <v>553</v>
      </c>
      <c r="U89" s="79"/>
      <c r="V89" s="82" t="s">
        <v>626</v>
      </c>
      <c r="W89" s="81">
        <v>43748.782118055555</v>
      </c>
      <c r="X89" s="82" t="s">
        <v>728</v>
      </c>
      <c r="Y89" s="79"/>
      <c r="Z89" s="79"/>
      <c r="AA89" s="85" t="s">
        <v>960</v>
      </c>
      <c r="AB89" s="79"/>
      <c r="AC89" s="79" t="b">
        <v>0</v>
      </c>
      <c r="AD89" s="79">
        <v>0</v>
      </c>
      <c r="AE89" s="85" t="s">
        <v>1113</v>
      </c>
      <c r="AF89" s="79" t="b">
        <v>0</v>
      </c>
      <c r="AG89" s="79" t="s">
        <v>1129</v>
      </c>
      <c r="AH89" s="79"/>
      <c r="AI89" s="85" t="s">
        <v>1113</v>
      </c>
      <c r="AJ89" s="79" t="b">
        <v>0</v>
      </c>
      <c r="AK89" s="79">
        <v>1</v>
      </c>
      <c r="AL89" s="85" t="s">
        <v>951</v>
      </c>
      <c r="AM89" s="79" t="s">
        <v>1135</v>
      </c>
      <c r="AN89" s="79" t="b">
        <v>0</v>
      </c>
      <c r="AO89" s="85" t="s">
        <v>951</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5</v>
      </c>
      <c r="BD89" s="48"/>
      <c r="BE89" s="49"/>
      <c r="BF89" s="48"/>
      <c r="BG89" s="49"/>
      <c r="BH89" s="48"/>
      <c r="BI89" s="49"/>
      <c r="BJ89" s="48"/>
      <c r="BK89" s="49"/>
      <c r="BL89" s="48"/>
    </row>
    <row r="90" spans="1:64" ht="15">
      <c r="A90" s="64" t="s">
        <v>235</v>
      </c>
      <c r="B90" s="64" t="s">
        <v>221</v>
      </c>
      <c r="C90" s="65"/>
      <c r="D90" s="66"/>
      <c r="E90" s="67"/>
      <c r="F90" s="68"/>
      <c r="G90" s="65"/>
      <c r="H90" s="69"/>
      <c r="I90" s="70"/>
      <c r="J90" s="70"/>
      <c r="K90" s="34" t="s">
        <v>66</v>
      </c>
      <c r="L90" s="77">
        <v>177</v>
      </c>
      <c r="M90" s="77"/>
      <c r="N90" s="72"/>
      <c r="O90" s="79" t="s">
        <v>276</v>
      </c>
      <c r="P90" s="81">
        <v>43748.78438657407</v>
      </c>
      <c r="Q90" s="79" t="s">
        <v>351</v>
      </c>
      <c r="R90" s="79"/>
      <c r="S90" s="79"/>
      <c r="T90" s="79" t="s">
        <v>238</v>
      </c>
      <c r="U90" s="79"/>
      <c r="V90" s="82" t="s">
        <v>626</v>
      </c>
      <c r="W90" s="81">
        <v>43748.78438657407</v>
      </c>
      <c r="X90" s="82" t="s">
        <v>729</v>
      </c>
      <c r="Y90" s="79"/>
      <c r="Z90" s="79"/>
      <c r="AA90" s="85" t="s">
        <v>961</v>
      </c>
      <c r="AB90" s="85" t="s">
        <v>935</v>
      </c>
      <c r="AC90" s="79" t="b">
        <v>0</v>
      </c>
      <c r="AD90" s="79">
        <v>1</v>
      </c>
      <c r="AE90" s="85" t="s">
        <v>1125</v>
      </c>
      <c r="AF90" s="79" t="b">
        <v>0</v>
      </c>
      <c r="AG90" s="79" t="s">
        <v>1129</v>
      </c>
      <c r="AH90" s="79"/>
      <c r="AI90" s="85" t="s">
        <v>1113</v>
      </c>
      <c r="AJ90" s="79" t="b">
        <v>0</v>
      </c>
      <c r="AK90" s="79">
        <v>0</v>
      </c>
      <c r="AL90" s="85" t="s">
        <v>1113</v>
      </c>
      <c r="AM90" s="79" t="s">
        <v>1135</v>
      </c>
      <c r="AN90" s="79" t="b">
        <v>0</v>
      </c>
      <c r="AO90" s="85" t="s">
        <v>935</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5</v>
      </c>
      <c r="BD90" s="48"/>
      <c r="BE90" s="49"/>
      <c r="BF90" s="48"/>
      <c r="BG90" s="49"/>
      <c r="BH90" s="48"/>
      <c r="BI90" s="49"/>
      <c r="BJ90" s="48"/>
      <c r="BK90" s="49"/>
      <c r="BL90" s="48"/>
    </row>
    <row r="91" spans="1:64" ht="15">
      <c r="A91" s="64" t="s">
        <v>236</v>
      </c>
      <c r="B91" s="64" t="s">
        <v>238</v>
      </c>
      <c r="C91" s="65"/>
      <c r="D91" s="66"/>
      <c r="E91" s="67"/>
      <c r="F91" s="68"/>
      <c r="G91" s="65"/>
      <c r="H91" s="69"/>
      <c r="I91" s="70"/>
      <c r="J91" s="70"/>
      <c r="K91" s="34" t="s">
        <v>65</v>
      </c>
      <c r="L91" s="77">
        <v>178</v>
      </c>
      <c r="M91" s="77"/>
      <c r="N91" s="72"/>
      <c r="O91" s="79" t="s">
        <v>277</v>
      </c>
      <c r="P91" s="81">
        <v>43748.75200231482</v>
      </c>
      <c r="Q91" s="79" t="s">
        <v>352</v>
      </c>
      <c r="R91" s="79"/>
      <c r="S91" s="79"/>
      <c r="T91" s="79" t="s">
        <v>238</v>
      </c>
      <c r="U91" s="79"/>
      <c r="V91" s="82" t="s">
        <v>627</v>
      </c>
      <c r="W91" s="81">
        <v>43748.75200231482</v>
      </c>
      <c r="X91" s="82" t="s">
        <v>730</v>
      </c>
      <c r="Y91" s="79"/>
      <c r="Z91" s="79"/>
      <c r="AA91" s="85" t="s">
        <v>962</v>
      </c>
      <c r="AB91" s="85" t="s">
        <v>1058</v>
      </c>
      <c r="AC91" s="79" t="b">
        <v>0</v>
      </c>
      <c r="AD91" s="79">
        <v>1</v>
      </c>
      <c r="AE91" s="85" t="s">
        <v>1116</v>
      </c>
      <c r="AF91" s="79" t="b">
        <v>0</v>
      </c>
      <c r="AG91" s="79" t="s">
        <v>1129</v>
      </c>
      <c r="AH91" s="79"/>
      <c r="AI91" s="85" t="s">
        <v>1113</v>
      </c>
      <c r="AJ91" s="79" t="b">
        <v>0</v>
      </c>
      <c r="AK91" s="79">
        <v>0</v>
      </c>
      <c r="AL91" s="85" t="s">
        <v>1113</v>
      </c>
      <c r="AM91" s="79" t="s">
        <v>1139</v>
      </c>
      <c r="AN91" s="79" t="b">
        <v>0</v>
      </c>
      <c r="AO91" s="85" t="s">
        <v>1058</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3</v>
      </c>
      <c r="BD91" s="48">
        <v>0</v>
      </c>
      <c r="BE91" s="49">
        <v>0</v>
      </c>
      <c r="BF91" s="48">
        <v>0</v>
      </c>
      <c r="BG91" s="49">
        <v>0</v>
      </c>
      <c r="BH91" s="48">
        <v>0</v>
      </c>
      <c r="BI91" s="49">
        <v>0</v>
      </c>
      <c r="BJ91" s="48">
        <v>24</v>
      </c>
      <c r="BK91" s="49">
        <v>100</v>
      </c>
      <c r="BL91" s="48">
        <v>24</v>
      </c>
    </row>
    <row r="92" spans="1:64" ht="15">
      <c r="A92" s="64" t="s">
        <v>236</v>
      </c>
      <c r="B92" s="64" t="s">
        <v>236</v>
      </c>
      <c r="C92" s="65"/>
      <c r="D92" s="66"/>
      <c r="E92" s="67"/>
      <c r="F92" s="68"/>
      <c r="G92" s="65"/>
      <c r="H92" s="69"/>
      <c r="I92" s="70"/>
      <c r="J92" s="70"/>
      <c r="K92" s="34" t="s">
        <v>65</v>
      </c>
      <c r="L92" s="77">
        <v>179</v>
      </c>
      <c r="M92" s="77"/>
      <c r="N92" s="72"/>
      <c r="O92" s="79" t="s">
        <v>176</v>
      </c>
      <c r="P92" s="81">
        <v>43748.76935185185</v>
      </c>
      <c r="Q92" s="79" t="s">
        <v>353</v>
      </c>
      <c r="R92" s="79"/>
      <c r="S92" s="79"/>
      <c r="T92" s="79" t="s">
        <v>238</v>
      </c>
      <c r="U92" s="79"/>
      <c r="V92" s="82" t="s">
        <v>627</v>
      </c>
      <c r="W92" s="81">
        <v>43748.76935185185</v>
      </c>
      <c r="X92" s="82" t="s">
        <v>731</v>
      </c>
      <c r="Y92" s="79"/>
      <c r="Z92" s="79"/>
      <c r="AA92" s="85" t="s">
        <v>963</v>
      </c>
      <c r="AB92" s="79"/>
      <c r="AC92" s="79" t="b">
        <v>0</v>
      </c>
      <c r="AD92" s="79">
        <v>0</v>
      </c>
      <c r="AE92" s="85" t="s">
        <v>1113</v>
      </c>
      <c r="AF92" s="79" t="b">
        <v>0</v>
      </c>
      <c r="AG92" s="79" t="s">
        <v>1129</v>
      </c>
      <c r="AH92" s="79"/>
      <c r="AI92" s="85" t="s">
        <v>1113</v>
      </c>
      <c r="AJ92" s="79" t="b">
        <v>0</v>
      </c>
      <c r="AK92" s="79">
        <v>0</v>
      </c>
      <c r="AL92" s="85" t="s">
        <v>1113</v>
      </c>
      <c r="AM92" s="79" t="s">
        <v>1139</v>
      </c>
      <c r="AN92" s="79" t="b">
        <v>0</v>
      </c>
      <c r="AO92" s="85" t="s">
        <v>963</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v>0</v>
      </c>
      <c r="BE92" s="49">
        <v>0</v>
      </c>
      <c r="BF92" s="48">
        <v>1</v>
      </c>
      <c r="BG92" s="49">
        <v>4.545454545454546</v>
      </c>
      <c r="BH92" s="48">
        <v>0</v>
      </c>
      <c r="BI92" s="49">
        <v>0</v>
      </c>
      <c r="BJ92" s="48">
        <v>21</v>
      </c>
      <c r="BK92" s="49">
        <v>95.45454545454545</v>
      </c>
      <c r="BL92" s="48">
        <v>22</v>
      </c>
    </row>
    <row r="93" spans="1:64" ht="15">
      <c r="A93" s="64" t="s">
        <v>236</v>
      </c>
      <c r="B93" s="64" t="s">
        <v>245</v>
      </c>
      <c r="C93" s="65"/>
      <c r="D93" s="66"/>
      <c r="E93" s="67"/>
      <c r="F93" s="68"/>
      <c r="G93" s="65"/>
      <c r="H93" s="69"/>
      <c r="I93" s="70"/>
      <c r="J93" s="70"/>
      <c r="K93" s="34" t="s">
        <v>65</v>
      </c>
      <c r="L93" s="77">
        <v>180</v>
      </c>
      <c r="M93" s="77"/>
      <c r="N93" s="72"/>
      <c r="O93" s="79" t="s">
        <v>276</v>
      </c>
      <c r="P93" s="81">
        <v>43748.796875</v>
      </c>
      <c r="Q93" s="79" t="s">
        <v>354</v>
      </c>
      <c r="R93" s="79"/>
      <c r="S93" s="79"/>
      <c r="T93" s="79" t="s">
        <v>238</v>
      </c>
      <c r="U93" s="79"/>
      <c r="V93" s="82" t="s">
        <v>627</v>
      </c>
      <c r="W93" s="81">
        <v>43748.796875</v>
      </c>
      <c r="X93" s="82" t="s">
        <v>732</v>
      </c>
      <c r="Y93" s="79"/>
      <c r="Z93" s="79"/>
      <c r="AA93" s="85" t="s">
        <v>964</v>
      </c>
      <c r="AB93" s="85" t="s">
        <v>979</v>
      </c>
      <c r="AC93" s="79" t="b">
        <v>0</v>
      </c>
      <c r="AD93" s="79">
        <v>2</v>
      </c>
      <c r="AE93" s="85" t="s">
        <v>1120</v>
      </c>
      <c r="AF93" s="79" t="b">
        <v>0</v>
      </c>
      <c r="AG93" s="79" t="s">
        <v>1129</v>
      </c>
      <c r="AH93" s="79"/>
      <c r="AI93" s="85" t="s">
        <v>1113</v>
      </c>
      <c r="AJ93" s="79" t="b">
        <v>0</v>
      </c>
      <c r="AK93" s="79">
        <v>0</v>
      </c>
      <c r="AL93" s="85" t="s">
        <v>1113</v>
      </c>
      <c r="AM93" s="79" t="s">
        <v>1139</v>
      </c>
      <c r="AN93" s="79" t="b">
        <v>0</v>
      </c>
      <c r="AO93" s="85" t="s">
        <v>979</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235</v>
      </c>
      <c r="B94" s="64" t="s">
        <v>236</v>
      </c>
      <c r="C94" s="65"/>
      <c r="D94" s="66"/>
      <c r="E94" s="67"/>
      <c r="F94" s="68"/>
      <c r="G94" s="65"/>
      <c r="H94" s="69"/>
      <c r="I94" s="70"/>
      <c r="J94" s="70"/>
      <c r="K94" s="34" t="s">
        <v>65</v>
      </c>
      <c r="L94" s="77">
        <v>183</v>
      </c>
      <c r="M94" s="77"/>
      <c r="N94" s="72"/>
      <c r="O94" s="79" t="s">
        <v>277</v>
      </c>
      <c r="P94" s="81">
        <v>43748.78362268519</v>
      </c>
      <c r="Q94" s="79" t="s">
        <v>355</v>
      </c>
      <c r="R94" s="79"/>
      <c r="S94" s="79"/>
      <c r="T94" s="79" t="s">
        <v>543</v>
      </c>
      <c r="U94" s="79"/>
      <c r="V94" s="82" t="s">
        <v>626</v>
      </c>
      <c r="W94" s="81">
        <v>43748.78362268519</v>
      </c>
      <c r="X94" s="82" t="s">
        <v>733</v>
      </c>
      <c r="Y94" s="79"/>
      <c r="Z94" s="79"/>
      <c r="AA94" s="85" t="s">
        <v>965</v>
      </c>
      <c r="AB94" s="85" t="s">
        <v>963</v>
      </c>
      <c r="AC94" s="79" t="b">
        <v>0</v>
      </c>
      <c r="AD94" s="79">
        <v>2</v>
      </c>
      <c r="AE94" s="85" t="s">
        <v>1125</v>
      </c>
      <c r="AF94" s="79" t="b">
        <v>0</v>
      </c>
      <c r="AG94" s="79" t="s">
        <v>1129</v>
      </c>
      <c r="AH94" s="79"/>
      <c r="AI94" s="85" t="s">
        <v>1113</v>
      </c>
      <c r="AJ94" s="79" t="b">
        <v>0</v>
      </c>
      <c r="AK94" s="79">
        <v>1</v>
      </c>
      <c r="AL94" s="85" t="s">
        <v>1113</v>
      </c>
      <c r="AM94" s="79" t="s">
        <v>1135</v>
      </c>
      <c r="AN94" s="79" t="b">
        <v>0</v>
      </c>
      <c r="AO94" s="85" t="s">
        <v>963</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40</v>
      </c>
      <c r="BK94" s="49">
        <v>100</v>
      </c>
      <c r="BL94" s="48">
        <v>40</v>
      </c>
    </row>
    <row r="95" spans="1:64" ht="15">
      <c r="A95" s="64" t="s">
        <v>239</v>
      </c>
      <c r="B95" s="64" t="s">
        <v>271</v>
      </c>
      <c r="C95" s="65"/>
      <c r="D95" s="66"/>
      <c r="E95" s="67"/>
      <c r="F95" s="68"/>
      <c r="G95" s="65"/>
      <c r="H95" s="69"/>
      <c r="I95" s="70"/>
      <c r="J95" s="70"/>
      <c r="K95" s="34" t="s">
        <v>65</v>
      </c>
      <c r="L95" s="77">
        <v>185</v>
      </c>
      <c r="M95" s="77"/>
      <c r="N95" s="72"/>
      <c r="O95" s="79" t="s">
        <v>276</v>
      </c>
      <c r="P95" s="81">
        <v>43755.78230324074</v>
      </c>
      <c r="Q95" s="79" t="s">
        <v>356</v>
      </c>
      <c r="R95" s="82" t="s">
        <v>488</v>
      </c>
      <c r="S95" s="79" t="s">
        <v>509</v>
      </c>
      <c r="T95" s="79" t="s">
        <v>554</v>
      </c>
      <c r="U95" s="79"/>
      <c r="V95" s="82" t="s">
        <v>629</v>
      </c>
      <c r="W95" s="81">
        <v>43755.78230324074</v>
      </c>
      <c r="X95" s="82" t="s">
        <v>734</v>
      </c>
      <c r="Y95" s="79"/>
      <c r="Z95" s="79"/>
      <c r="AA95" s="85" t="s">
        <v>966</v>
      </c>
      <c r="AB95" s="79"/>
      <c r="AC95" s="79" t="b">
        <v>0</v>
      </c>
      <c r="AD95" s="79">
        <v>7</v>
      </c>
      <c r="AE95" s="85" t="s">
        <v>1113</v>
      </c>
      <c r="AF95" s="79" t="b">
        <v>0</v>
      </c>
      <c r="AG95" s="79" t="s">
        <v>1129</v>
      </c>
      <c r="AH95" s="79"/>
      <c r="AI95" s="85" t="s">
        <v>1113</v>
      </c>
      <c r="AJ95" s="79" t="b">
        <v>0</v>
      </c>
      <c r="AK95" s="79">
        <v>1</v>
      </c>
      <c r="AL95" s="85" t="s">
        <v>1113</v>
      </c>
      <c r="AM95" s="79" t="s">
        <v>1134</v>
      </c>
      <c r="AN95" s="79" t="b">
        <v>0</v>
      </c>
      <c r="AO95" s="85" t="s">
        <v>966</v>
      </c>
      <c r="AP95" s="79" t="s">
        <v>176</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5</v>
      </c>
      <c r="BD95" s="48">
        <v>0</v>
      </c>
      <c r="BE95" s="49">
        <v>0</v>
      </c>
      <c r="BF95" s="48">
        <v>0</v>
      </c>
      <c r="BG95" s="49">
        <v>0</v>
      </c>
      <c r="BH95" s="48">
        <v>0</v>
      </c>
      <c r="BI95" s="49">
        <v>0</v>
      </c>
      <c r="BJ95" s="48">
        <v>16</v>
      </c>
      <c r="BK95" s="49">
        <v>100</v>
      </c>
      <c r="BL95" s="48">
        <v>16</v>
      </c>
    </row>
    <row r="96" spans="1:64" ht="15">
      <c r="A96" s="64" t="s">
        <v>240</v>
      </c>
      <c r="B96" s="64" t="s">
        <v>271</v>
      </c>
      <c r="C96" s="65"/>
      <c r="D96" s="66"/>
      <c r="E96" s="67"/>
      <c r="F96" s="68"/>
      <c r="G96" s="65"/>
      <c r="H96" s="69"/>
      <c r="I96" s="70"/>
      <c r="J96" s="70"/>
      <c r="K96" s="34" t="s">
        <v>65</v>
      </c>
      <c r="L96" s="77">
        <v>186</v>
      </c>
      <c r="M96" s="77"/>
      <c r="N96" s="72"/>
      <c r="O96" s="79" t="s">
        <v>276</v>
      </c>
      <c r="P96" s="81">
        <v>43755.8197337963</v>
      </c>
      <c r="Q96" s="79" t="s">
        <v>357</v>
      </c>
      <c r="R96" s="82" t="s">
        <v>488</v>
      </c>
      <c r="S96" s="79" t="s">
        <v>509</v>
      </c>
      <c r="T96" s="79" t="s">
        <v>554</v>
      </c>
      <c r="U96" s="79"/>
      <c r="V96" s="82" t="s">
        <v>630</v>
      </c>
      <c r="W96" s="81">
        <v>43755.8197337963</v>
      </c>
      <c r="X96" s="82" t="s">
        <v>735</v>
      </c>
      <c r="Y96" s="79"/>
      <c r="Z96" s="79"/>
      <c r="AA96" s="85" t="s">
        <v>967</v>
      </c>
      <c r="AB96" s="79"/>
      <c r="AC96" s="79" t="b">
        <v>0</v>
      </c>
      <c r="AD96" s="79">
        <v>0</v>
      </c>
      <c r="AE96" s="85" t="s">
        <v>1113</v>
      </c>
      <c r="AF96" s="79" t="b">
        <v>0</v>
      </c>
      <c r="AG96" s="79" t="s">
        <v>1129</v>
      </c>
      <c r="AH96" s="79"/>
      <c r="AI96" s="85" t="s">
        <v>1113</v>
      </c>
      <c r="AJ96" s="79" t="b">
        <v>0</v>
      </c>
      <c r="AK96" s="79">
        <v>1</v>
      </c>
      <c r="AL96" s="85" t="s">
        <v>966</v>
      </c>
      <c r="AM96" s="79" t="s">
        <v>1134</v>
      </c>
      <c r="AN96" s="79" t="b">
        <v>0</v>
      </c>
      <c r="AO96" s="85" t="s">
        <v>966</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239</v>
      </c>
      <c r="B97" s="64" t="s">
        <v>238</v>
      </c>
      <c r="C97" s="65"/>
      <c r="D97" s="66"/>
      <c r="E97" s="67"/>
      <c r="F97" s="68"/>
      <c r="G97" s="65"/>
      <c r="H97" s="69"/>
      <c r="I97" s="70"/>
      <c r="J97" s="70"/>
      <c r="K97" s="34" t="s">
        <v>65</v>
      </c>
      <c r="L97" s="77">
        <v>187</v>
      </c>
      <c r="M97" s="77"/>
      <c r="N97" s="72"/>
      <c r="O97" s="79" t="s">
        <v>277</v>
      </c>
      <c r="P97" s="81">
        <v>43748.75685185185</v>
      </c>
      <c r="Q97" s="79" t="s">
        <v>358</v>
      </c>
      <c r="R97" s="79"/>
      <c r="S97" s="79"/>
      <c r="T97" s="79" t="s">
        <v>238</v>
      </c>
      <c r="U97" s="79"/>
      <c r="V97" s="82" t="s">
        <v>629</v>
      </c>
      <c r="W97" s="81">
        <v>43748.75685185185</v>
      </c>
      <c r="X97" s="82" t="s">
        <v>736</v>
      </c>
      <c r="Y97" s="79"/>
      <c r="Z97" s="79"/>
      <c r="AA97" s="85" t="s">
        <v>968</v>
      </c>
      <c r="AB97" s="85" t="s">
        <v>1062</v>
      </c>
      <c r="AC97" s="79" t="b">
        <v>0</v>
      </c>
      <c r="AD97" s="79">
        <v>1</v>
      </c>
      <c r="AE97" s="85" t="s">
        <v>1116</v>
      </c>
      <c r="AF97" s="79" t="b">
        <v>0</v>
      </c>
      <c r="AG97" s="79" t="s">
        <v>1129</v>
      </c>
      <c r="AH97" s="79"/>
      <c r="AI97" s="85" t="s">
        <v>1113</v>
      </c>
      <c r="AJ97" s="79" t="b">
        <v>0</v>
      </c>
      <c r="AK97" s="79">
        <v>0</v>
      </c>
      <c r="AL97" s="85" t="s">
        <v>1113</v>
      </c>
      <c r="AM97" s="79" t="s">
        <v>1134</v>
      </c>
      <c r="AN97" s="79" t="b">
        <v>0</v>
      </c>
      <c r="AO97" s="85" t="s">
        <v>1062</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3</v>
      </c>
      <c r="BD97" s="48">
        <v>0</v>
      </c>
      <c r="BE97" s="49">
        <v>0</v>
      </c>
      <c r="BF97" s="48">
        <v>0</v>
      </c>
      <c r="BG97" s="49">
        <v>0</v>
      </c>
      <c r="BH97" s="48">
        <v>0</v>
      </c>
      <c r="BI97" s="49">
        <v>0</v>
      </c>
      <c r="BJ97" s="48">
        <v>8</v>
      </c>
      <c r="BK97" s="49">
        <v>100</v>
      </c>
      <c r="BL97" s="48">
        <v>8</v>
      </c>
    </row>
    <row r="98" spans="1:64" ht="15">
      <c r="A98" s="64" t="s">
        <v>239</v>
      </c>
      <c r="B98" s="64" t="s">
        <v>239</v>
      </c>
      <c r="C98" s="65"/>
      <c r="D98" s="66"/>
      <c r="E98" s="67"/>
      <c r="F98" s="68"/>
      <c r="G98" s="65"/>
      <c r="H98" s="69"/>
      <c r="I98" s="70"/>
      <c r="J98" s="70"/>
      <c r="K98" s="34" t="s">
        <v>65</v>
      </c>
      <c r="L98" s="77">
        <v>188</v>
      </c>
      <c r="M98" s="77"/>
      <c r="N98" s="72"/>
      <c r="O98" s="79" t="s">
        <v>176</v>
      </c>
      <c r="P98" s="81">
        <v>43748.75728009259</v>
      </c>
      <c r="Q98" s="79" t="s">
        <v>359</v>
      </c>
      <c r="R98" s="79"/>
      <c r="S98" s="79"/>
      <c r="T98" s="79" t="s">
        <v>238</v>
      </c>
      <c r="U98" s="79"/>
      <c r="V98" s="82" t="s">
        <v>629</v>
      </c>
      <c r="W98" s="81">
        <v>43748.75728009259</v>
      </c>
      <c r="X98" s="82" t="s">
        <v>737</v>
      </c>
      <c r="Y98" s="79"/>
      <c r="Z98" s="79"/>
      <c r="AA98" s="85" t="s">
        <v>969</v>
      </c>
      <c r="AB98" s="79"/>
      <c r="AC98" s="79" t="b">
        <v>0</v>
      </c>
      <c r="AD98" s="79">
        <v>0</v>
      </c>
      <c r="AE98" s="85" t="s">
        <v>1113</v>
      </c>
      <c r="AF98" s="79" t="b">
        <v>0</v>
      </c>
      <c r="AG98" s="79" t="s">
        <v>1129</v>
      </c>
      <c r="AH98" s="79"/>
      <c r="AI98" s="85" t="s">
        <v>1113</v>
      </c>
      <c r="AJ98" s="79" t="b">
        <v>0</v>
      </c>
      <c r="AK98" s="79">
        <v>0</v>
      </c>
      <c r="AL98" s="85" t="s">
        <v>1113</v>
      </c>
      <c r="AM98" s="79" t="s">
        <v>1134</v>
      </c>
      <c r="AN98" s="79" t="b">
        <v>0</v>
      </c>
      <c r="AO98" s="85" t="s">
        <v>969</v>
      </c>
      <c r="AP98" s="79" t="s">
        <v>176</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v>0</v>
      </c>
      <c r="BE98" s="49">
        <v>0</v>
      </c>
      <c r="BF98" s="48">
        <v>0</v>
      </c>
      <c r="BG98" s="49">
        <v>0</v>
      </c>
      <c r="BH98" s="48">
        <v>0</v>
      </c>
      <c r="BI98" s="49">
        <v>0</v>
      </c>
      <c r="BJ98" s="48">
        <v>11</v>
      </c>
      <c r="BK98" s="49">
        <v>100</v>
      </c>
      <c r="BL98" s="48">
        <v>11</v>
      </c>
    </row>
    <row r="99" spans="1:64" ht="15">
      <c r="A99" s="64" t="s">
        <v>239</v>
      </c>
      <c r="B99" s="64" t="s">
        <v>238</v>
      </c>
      <c r="C99" s="65"/>
      <c r="D99" s="66"/>
      <c r="E99" s="67"/>
      <c r="F99" s="68"/>
      <c r="G99" s="65"/>
      <c r="H99" s="69"/>
      <c r="I99" s="70"/>
      <c r="J99" s="70"/>
      <c r="K99" s="34" t="s">
        <v>65</v>
      </c>
      <c r="L99" s="77">
        <v>189</v>
      </c>
      <c r="M99" s="77"/>
      <c r="N99" s="72"/>
      <c r="O99" s="79" t="s">
        <v>276</v>
      </c>
      <c r="P99" s="81">
        <v>43753.005694444444</v>
      </c>
      <c r="Q99" s="79" t="s">
        <v>280</v>
      </c>
      <c r="R99" s="79"/>
      <c r="S99" s="79"/>
      <c r="T99" s="79" t="s">
        <v>519</v>
      </c>
      <c r="U99" s="79"/>
      <c r="V99" s="82" t="s">
        <v>629</v>
      </c>
      <c r="W99" s="81">
        <v>43753.005694444444</v>
      </c>
      <c r="X99" s="82" t="s">
        <v>738</v>
      </c>
      <c r="Y99" s="79"/>
      <c r="Z99" s="79"/>
      <c r="AA99" s="85" t="s">
        <v>970</v>
      </c>
      <c r="AB99" s="79"/>
      <c r="AC99" s="79" t="b">
        <v>0</v>
      </c>
      <c r="AD99" s="79">
        <v>0</v>
      </c>
      <c r="AE99" s="85" t="s">
        <v>1113</v>
      </c>
      <c r="AF99" s="79" t="b">
        <v>0</v>
      </c>
      <c r="AG99" s="79" t="s">
        <v>1129</v>
      </c>
      <c r="AH99" s="79"/>
      <c r="AI99" s="85" t="s">
        <v>1113</v>
      </c>
      <c r="AJ99" s="79" t="b">
        <v>0</v>
      </c>
      <c r="AK99" s="79">
        <v>9</v>
      </c>
      <c r="AL99" s="85" t="s">
        <v>1075</v>
      </c>
      <c r="AM99" s="79" t="s">
        <v>1136</v>
      </c>
      <c r="AN99" s="79" t="b">
        <v>0</v>
      </c>
      <c r="AO99" s="85" t="s">
        <v>1075</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3</v>
      </c>
      <c r="BD99" s="48">
        <v>2</v>
      </c>
      <c r="BE99" s="49">
        <v>7.6923076923076925</v>
      </c>
      <c r="BF99" s="48">
        <v>1</v>
      </c>
      <c r="BG99" s="49">
        <v>3.8461538461538463</v>
      </c>
      <c r="BH99" s="48">
        <v>0</v>
      </c>
      <c r="BI99" s="49">
        <v>0</v>
      </c>
      <c r="BJ99" s="48">
        <v>23</v>
      </c>
      <c r="BK99" s="49">
        <v>88.46153846153847</v>
      </c>
      <c r="BL99" s="48">
        <v>26</v>
      </c>
    </row>
    <row r="100" spans="1:64" ht="15">
      <c r="A100" s="64" t="s">
        <v>241</v>
      </c>
      <c r="B100" s="64" t="s">
        <v>245</v>
      </c>
      <c r="C100" s="65"/>
      <c r="D100" s="66"/>
      <c r="E100" s="67"/>
      <c r="F100" s="68"/>
      <c r="G100" s="65"/>
      <c r="H100" s="69"/>
      <c r="I100" s="70"/>
      <c r="J100" s="70"/>
      <c r="K100" s="34" t="s">
        <v>65</v>
      </c>
      <c r="L100" s="77">
        <v>191</v>
      </c>
      <c r="M100" s="77"/>
      <c r="N100" s="72"/>
      <c r="O100" s="79" t="s">
        <v>276</v>
      </c>
      <c r="P100" s="81">
        <v>43749.15111111111</v>
      </c>
      <c r="Q100" s="79" t="s">
        <v>347</v>
      </c>
      <c r="R100" s="82" t="s">
        <v>480</v>
      </c>
      <c r="S100" s="79" t="s">
        <v>507</v>
      </c>
      <c r="T100" s="79"/>
      <c r="U100" s="79"/>
      <c r="V100" s="82" t="s">
        <v>631</v>
      </c>
      <c r="W100" s="81">
        <v>43749.15111111111</v>
      </c>
      <c r="X100" s="82" t="s">
        <v>739</v>
      </c>
      <c r="Y100" s="79"/>
      <c r="Z100" s="79"/>
      <c r="AA100" s="85" t="s">
        <v>971</v>
      </c>
      <c r="AB100" s="79"/>
      <c r="AC100" s="79" t="b">
        <v>0</v>
      </c>
      <c r="AD100" s="79">
        <v>0</v>
      </c>
      <c r="AE100" s="85" t="s">
        <v>1113</v>
      </c>
      <c r="AF100" s="79" t="b">
        <v>1</v>
      </c>
      <c r="AG100" s="79" t="s">
        <v>1129</v>
      </c>
      <c r="AH100" s="79"/>
      <c r="AI100" s="85" t="s">
        <v>1072</v>
      </c>
      <c r="AJ100" s="79" t="b">
        <v>0</v>
      </c>
      <c r="AK100" s="79">
        <v>3</v>
      </c>
      <c r="AL100" s="85" t="s">
        <v>979</v>
      </c>
      <c r="AM100" s="79" t="s">
        <v>1139</v>
      </c>
      <c r="AN100" s="79" t="b">
        <v>0</v>
      </c>
      <c r="AO100" s="85" t="s">
        <v>979</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241</v>
      </c>
      <c r="B101" s="64" t="s">
        <v>245</v>
      </c>
      <c r="C101" s="65"/>
      <c r="D101" s="66"/>
      <c r="E101" s="67"/>
      <c r="F101" s="68"/>
      <c r="G101" s="65"/>
      <c r="H101" s="69"/>
      <c r="I101" s="70"/>
      <c r="J101" s="70"/>
      <c r="K101" s="34" t="s">
        <v>65</v>
      </c>
      <c r="L101" s="77">
        <v>193</v>
      </c>
      <c r="M101" s="77"/>
      <c r="N101" s="72"/>
      <c r="O101" s="79" t="s">
        <v>276</v>
      </c>
      <c r="P101" s="81">
        <v>43756.06248842592</v>
      </c>
      <c r="Q101" s="79" t="s">
        <v>360</v>
      </c>
      <c r="R101" s="79"/>
      <c r="S101" s="79"/>
      <c r="T101" s="79" t="s">
        <v>555</v>
      </c>
      <c r="U101" s="79"/>
      <c r="V101" s="82" t="s">
        <v>631</v>
      </c>
      <c r="W101" s="81">
        <v>43756.06248842592</v>
      </c>
      <c r="X101" s="82" t="s">
        <v>740</v>
      </c>
      <c r="Y101" s="79"/>
      <c r="Z101" s="79"/>
      <c r="AA101" s="85" t="s">
        <v>972</v>
      </c>
      <c r="AB101" s="79"/>
      <c r="AC101" s="79" t="b">
        <v>0</v>
      </c>
      <c r="AD101" s="79">
        <v>0</v>
      </c>
      <c r="AE101" s="85" t="s">
        <v>1113</v>
      </c>
      <c r="AF101" s="79" t="b">
        <v>0</v>
      </c>
      <c r="AG101" s="79" t="s">
        <v>1129</v>
      </c>
      <c r="AH101" s="79"/>
      <c r="AI101" s="85" t="s">
        <v>1113</v>
      </c>
      <c r="AJ101" s="79" t="b">
        <v>0</v>
      </c>
      <c r="AK101" s="79">
        <v>3</v>
      </c>
      <c r="AL101" s="85" t="s">
        <v>1097</v>
      </c>
      <c r="AM101" s="79" t="s">
        <v>1139</v>
      </c>
      <c r="AN101" s="79" t="b">
        <v>0</v>
      </c>
      <c r="AO101" s="85" t="s">
        <v>1097</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2</v>
      </c>
      <c r="BC101" s="78" t="str">
        <f>REPLACE(INDEX(GroupVertices[Group],MATCH(Edges25[[#This Row],[Vertex 2]],GroupVertices[Vertex],0)),1,1,"")</f>
        <v>2</v>
      </c>
      <c r="BD101" s="48">
        <v>1</v>
      </c>
      <c r="BE101" s="49">
        <v>3.4482758620689653</v>
      </c>
      <c r="BF101" s="48">
        <v>0</v>
      </c>
      <c r="BG101" s="49">
        <v>0</v>
      </c>
      <c r="BH101" s="48">
        <v>0</v>
      </c>
      <c r="BI101" s="49">
        <v>0</v>
      </c>
      <c r="BJ101" s="48">
        <v>28</v>
      </c>
      <c r="BK101" s="49">
        <v>96.55172413793103</v>
      </c>
      <c r="BL101" s="48">
        <v>29</v>
      </c>
    </row>
    <row r="102" spans="1:64" ht="15">
      <c r="A102" s="64" t="s">
        <v>242</v>
      </c>
      <c r="B102" s="64" t="s">
        <v>242</v>
      </c>
      <c r="C102" s="65"/>
      <c r="D102" s="66"/>
      <c r="E102" s="67"/>
      <c r="F102" s="68"/>
      <c r="G102" s="65"/>
      <c r="H102" s="69"/>
      <c r="I102" s="70"/>
      <c r="J102" s="70"/>
      <c r="K102" s="34" t="s">
        <v>65</v>
      </c>
      <c r="L102" s="77">
        <v>194</v>
      </c>
      <c r="M102" s="77"/>
      <c r="N102" s="72"/>
      <c r="O102" s="79" t="s">
        <v>176</v>
      </c>
      <c r="P102" s="81">
        <v>43756.76068287037</v>
      </c>
      <c r="Q102" s="79" t="s">
        <v>361</v>
      </c>
      <c r="R102" s="82" t="s">
        <v>489</v>
      </c>
      <c r="S102" s="79" t="s">
        <v>510</v>
      </c>
      <c r="T102" s="79" t="s">
        <v>238</v>
      </c>
      <c r="U102" s="82" t="s">
        <v>584</v>
      </c>
      <c r="V102" s="82" t="s">
        <v>584</v>
      </c>
      <c r="W102" s="81">
        <v>43756.76068287037</v>
      </c>
      <c r="X102" s="82" t="s">
        <v>741</v>
      </c>
      <c r="Y102" s="79"/>
      <c r="Z102" s="79"/>
      <c r="AA102" s="85" t="s">
        <v>973</v>
      </c>
      <c r="AB102" s="79"/>
      <c r="AC102" s="79" t="b">
        <v>0</v>
      </c>
      <c r="AD102" s="79">
        <v>0</v>
      </c>
      <c r="AE102" s="85" t="s">
        <v>1113</v>
      </c>
      <c r="AF102" s="79" t="b">
        <v>0</v>
      </c>
      <c r="AG102" s="79" t="s">
        <v>1129</v>
      </c>
      <c r="AH102" s="79"/>
      <c r="AI102" s="85" t="s">
        <v>1113</v>
      </c>
      <c r="AJ102" s="79" t="b">
        <v>0</v>
      </c>
      <c r="AK102" s="79">
        <v>0</v>
      </c>
      <c r="AL102" s="85" t="s">
        <v>1113</v>
      </c>
      <c r="AM102" s="79" t="s">
        <v>1141</v>
      </c>
      <c r="AN102" s="79" t="b">
        <v>0</v>
      </c>
      <c r="AO102" s="85" t="s">
        <v>973</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6</v>
      </c>
      <c r="BC102" s="78" t="str">
        <f>REPLACE(INDEX(GroupVertices[Group],MATCH(Edges25[[#This Row],[Vertex 2]],GroupVertices[Vertex],0)),1,1,"")</f>
        <v>6</v>
      </c>
      <c r="BD102" s="48">
        <v>1</v>
      </c>
      <c r="BE102" s="49">
        <v>9.090909090909092</v>
      </c>
      <c r="BF102" s="48">
        <v>0</v>
      </c>
      <c r="BG102" s="49">
        <v>0</v>
      </c>
      <c r="BH102" s="48">
        <v>0</v>
      </c>
      <c r="BI102" s="49">
        <v>0</v>
      </c>
      <c r="BJ102" s="48">
        <v>10</v>
      </c>
      <c r="BK102" s="49">
        <v>90.9090909090909</v>
      </c>
      <c r="BL102" s="48">
        <v>11</v>
      </c>
    </row>
    <row r="103" spans="1:64" ht="15">
      <c r="A103" s="64" t="s">
        <v>237</v>
      </c>
      <c r="B103" s="64" t="s">
        <v>237</v>
      </c>
      <c r="C103" s="65"/>
      <c r="D103" s="66"/>
      <c r="E103" s="67"/>
      <c r="F103" s="68"/>
      <c r="G103" s="65"/>
      <c r="H103" s="69"/>
      <c r="I103" s="70"/>
      <c r="J103" s="70"/>
      <c r="K103" s="34" t="s">
        <v>65</v>
      </c>
      <c r="L103" s="77">
        <v>195</v>
      </c>
      <c r="M103" s="77"/>
      <c r="N103" s="72"/>
      <c r="O103" s="79" t="s">
        <v>176</v>
      </c>
      <c r="P103" s="81">
        <v>43748.75295138889</v>
      </c>
      <c r="Q103" s="79" t="s">
        <v>362</v>
      </c>
      <c r="R103" s="79"/>
      <c r="S103" s="79"/>
      <c r="T103" s="79" t="s">
        <v>238</v>
      </c>
      <c r="U103" s="79"/>
      <c r="V103" s="82" t="s">
        <v>628</v>
      </c>
      <c r="W103" s="81">
        <v>43748.75295138889</v>
      </c>
      <c r="X103" s="82" t="s">
        <v>742</v>
      </c>
      <c r="Y103" s="79"/>
      <c r="Z103" s="79"/>
      <c r="AA103" s="85" t="s">
        <v>974</v>
      </c>
      <c r="AB103" s="79"/>
      <c r="AC103" s="79" t="b">
        <v>0</v>
      </c>
      <c r="AD103" s="79">
        <v>1</v>
      </c>
      <c r="AE103" s="85" t="s">
        <v>1113</v>
      </c>
      <c r="AF103" s="79" t="b">
        <v>0</v>
      </c>
      <c r="AG103" s="79" t="s">
        <v>1129</v>
      </c>
      <c r="AH103" s="79"/>
      <c r="AI103" s="85" t="s">
        <v>1113</v>
      </c>
      <c r="AJ103" s="79" t="b">
        <v>0</v>
      </c>
      <c r="AK103" s="79">
        <v>0</v>
      </c>
      <c r="AL103" s="85" t="s">
        <v>1113</v>
      </c>
      <c r="AM103" s="79" t="s">
        <v>1136</v>
      </c>
      <c r="AN103" s="79" t="b">
        <v>0</v>
      </c>
      <c r="AO103" s="85" t="s">
        <v>974</v>
      </c>
      <c r="AP103" s="79" t="s">
        <v>176</v>
      </c>
      <c r="AQ103" s="79">
        <v>0</v>
      </c>
      <c r="AR103" s="79">
        <v>0</v>
      </c>
      <c r="AS103" s="79"/>
      <c r="AT103" s="79"/>
      <c r="AU103" s="79"/>
      <c r="AV103" s="79"/>
      <c r="AW103" s="79"/>
      <c r="AX103" s="79"/>
      <c r="AY103" s="79"/>
      <c r="AZ103" s="79"/>
      <c r="BA103">
        <v>4</v>
      </c>
      <c r="BB103" s="78" t="str">
        <f>REPLACE(INDEX(GroupVertices[Group],MATCH(Edges25[[#This Row],[Vertex 1]],GroupVertices[Vertex],0)),1,1,"")</f>
        <v>2</v>
      </c>
      <c r="BC103" s="78" t="str">
        <f>REPLACE(INDEX(GroupVertices[Group],MATCH(Edges25[[#This Row],[Vertex 2]],GroupVertices[Vertex],0)),1,1,"")</f>
        <v>2</v>
      </c>
      <c r="BD103" s="48">
        <v>1</v>
      </c>
      <c r="BE103" s="49">
        <v>7.6923076923076925</v>
      </c>
      <c r="BF103" s="48">
        <v>1</v>
      </c>
      <c r="BG103" s="49">
        <v>7.6923076923076925</v>
      </c>
      <c r="BH103" s="48">
        <v>0</v>
      </c>
      <c r="BI103" s="49">
        <v>0</v>
      </c>
      <c r="BJ103" s="48">
        <v>11</v>
      </c>
      <c r="BK103" s="49">
        <v>84.61538461538461</v>
      </c>
      <c r="BL103" s="48">
        <v>13</v>
      </c>
    </row>
    <row r="104" spans="1:64" ht="15">
      <c r="A104" s="64" t="s">
        <v>237</v>
      </c>
      <c r="B104" s="64" t="s">
        <v>237</v>
      </c>
      <c r="C104" s="65"/>
      <c r="D104" s="66"/>
      <c r="E104" s="67"/>
      <c r="F104" s="68"/>
      <c r="G104" s="65"/>
      <c r="H104" s="69"/>
      <c r="I104" s="70"/>
      <c r="J104" s="70"/>
      <c r="K104" s="34" t="s">
        <v>65</v>
      </c>
      <c r="L104" s="77">
        <v>196</v>
      </c>
      <c r="M104" s="77"/>
      <c r="N104" s="72"/>
      <c r="O104" s="79" t="s">
        <v>176</v>
      </c>
      <c r="P104" s="81">
        <v>43748.7559375</v>
      </c>
      <c r="Q104" s="79" t="s">
        <v>363</v>
      </c>
      <c r="R104" s="82" t="s">
        <v>490</v>
      </c>
      <c r="S104" s="79" t="s">
        <v>501</v>
      </c>
      <c r="T104" s="79" t="s">
        <v>555</v>
      </c>
      <c r="U104" s="79"/>
      <c r="V104" s="82" t="s">
        <v>628</v>
      </c>
      <c r="W104" s="81">
        <v>43748.7559375</v>
      </c>
      <c r="X104" s="82" t="s">
        <v>743</v>
      </c>
      <c r="Y104" s="79"/>
      <c r="Z104" s="79"/>
      <c r="AA104" s="85" t="s">
        <v>975</v>
      </c>
      <c r="AB104" s="79"/>
      <c r="AC104" s="79" t="b">
        <v>0</v>
      </c>
      <c r="AD104" s="79">
        <v>2</v>
      </c>
      <c r="AE104" s="85" t="s">
        <v>1113</v>
      </c>
      <c r="AF104" s="79" t="b">
        <v>1</v>
      </c>
      <c r="AG104" s="79" t="s">
        <v>1129</v>
      </c>
      <c r="AH104" s="79"/>
      <c r="AI104" s="85" t="s">
        <v>1062</v>
      </c>
      <c r="AJ104" s="79" t="b">
        <v>0</v>
      </c>
      <c r="AK104" s="79">
        <v>0</v>
      </c>
      <c r="AL104" s="85" t="s">
        <v>1113</v>
      </c>
      <c r="AM104" s="79" t="s">
        <v>1137</v>
      </c>
      <c r="AN104" s="79" t="b">
        <v>0</v>
      </c>
      <c r="AO104" s="85" t="s">
        <v>975</v>
      </c>
      <c r="AP104" s="79" t="s">
        <v>176</v>
      </c>
      <c r="AQ104" s="79">
        <v>0</v>
      </c>
      <c r="AR104" s="79">
        <v>0</v>
      </c>
      <c r="AS104" s="79"/>
      <c r="AT104" s="79"/>
      <c r="AU104" s="79"/>
      <c r="AV104" s="79"/>
      <c r="AW104" s="79"/>
      <c r="AX104" s="79"/>
      <c r="AY104" s="79"/>
      <c r="AZ104" s="79"/>
      <c r="BA104">
        <v>4</v>
      </c>
      <c r="BB104" s="78" t="str">
        <f>REPLACE(INDEX(GroupVertices[Group],MATCH(Edges25[[#This Row],[Vertex 1]],GroupVertices[Vertex],0)),1,1,"")</f>
        <v>2</v>
      </c>
      <c r="BC104" s="78" t="str">
        <f>REPLACE(INDEX(GroupVertices[Group],MATCH(Edges25[[#This Row],[Vertex 2]],GroupVertices[Vertex],0)),1,1,"")</f>
        <v>2</v>
      </c>
      <c r="BD104" s="48">
        <v>1</v>
      </c>
      <c r="BE104" s="49">
        <v>3.4482758620689653</v>
      </c>
      <c r="BF104" s="48">
        <v>0</v>
      </c>
      <c r="BG104" s="49">
        <v>0</v>
      </c>
      <c r="BH104" s="48">
        <v>0</v>
      </c>
      <c r="BI104" s="49">
        <v>0</v>
      </c>
      <c r="BJ104" s="48">
        <v>28</v>
      </c>
      <c r="BK104" s="49">
        <v>96.55172413793103</v>
      </c>
      <c r="BL104" s="48">
        <v>29</v>
      </c>
    </row>
    <row r="105" spans="1:64" ht="15">
      <c r="A105" s="64" t="s">
        <v>237</v>
      </c>
      <c r="B105" s="64" t="s">
        <v>235</v>
      </c>
      <c r="C105" s="65"/>
      <c r="D105" s="66"/>
      <c r="E105" s="67"/>
      <c r="F105" s="68"/>
      <c r="G105" s="65"/>
      <c r="H105" s="69"/>
      <c r="I105" s="70"/>
      <c r="J105" s="70"/>
      <c r="K105" s="34" t="s">
        <v>66</v>
      </c>
      <c r="L105" s="77">
        <v>197</v>
      </c>
      <c r="M105" s="77"/>
      <c r="N105" s="72"/>
      <c r="O105" s="79" t="s">
        <v>276</v>
      </c>
      <c r="P105" s="81">
        <v>43748.763078703705</v>
      </c>
      <c r="Q105" s="79" t="s">
        <v>336</v>
      </c>
      <c r="R105" s="79"/>
      <c r="S105" s="79"/>
      <c r="T105" s="79" t="s">
        <v>518</v>
      </c>
      <c r="U105" s="79"/>
      <c r="V105" s="82" t="s">
        <v>628</v>
      </c>
      <c r="W105" s="81">
        <v>43748.763078703705</v>
      </c>
      <c r="X105" s="82" t="s">
        <v>744</v>
      </c>
      <c r="Y105" s="79"/>
      <c r="Z105" s="79"/>
      <c r="AA105" s="85" t="s">
        <v>976</v>
      </c>
      <c r="AB105" s="79"/>
      <c r="AC105" s="79" t="b">
        <v>0</v>
      </c>
      <c r="AD105" s="79">
        <v>0</v>
      </c>
      <c r="AE105" s="85" t="s">
        <v>1113</v>
      </c>
      <c r="AF105" s="79" t="b">
        <v>1</v>
      </c>
      <c r="AG105" s="79" t="s">
        <v>1129</v>
      </c>
      <c r="AH105" s="79"/>
      <c r="AI105" s="85" t="s">
        <v>1062</v>
      </c>
      <c r="AJ105" s="79" t="b">
        <v>0</v>
      </c>
      <c r="AK105" s="79">
        <v>2</v>
      </c>
      <c r="AL105" s="85" t="s">
        <v>986</v>
      </c>
      <c r="AM105" s="79" t="s">
        <v>1137</v>
      </c>
      <c r="AN105" s="79" t="b">
        <v>0</v>
      </c>
      <c r="AO105" s="85" t="s">
        <v>986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24</v>
      </c>
      <c r="BK105" s="49">
        <v>100</v>
      </c>
      <c r="BL105" s="48">
        <v>24</v>
      </c>
    </row>
    <row r="106" spans="1:64" ht="15">
      <c r="A106" s="64" t="s">
        <v>237</v>
      </c>
      <c r="B106" s="64" t="s">
        <v>237</v>
      </c>
      <c r="C106" s="65"/>
      <c r="D106" s="66"/>
      <c r="E106" s="67"/>
      <c r="F106" s="68"/>
      <c r="G106" s="65"/>
      <c r="H106" s="69"/>
      <c r="I106" s="70"/>
      <c r="J106" s="70"/>
      <c r="K106" s="34" t="s">
        <v>65</v>
      </c>
      <c r="L106" s="77">
        <v>198</v>
      </c>
      <c r="M106" s="77"/>
      <c r="N106" s="72"/>
      <c r="O106" s="79" t="s">
        <v>176</v>
      </c>
      <c r="P106" s="81">
        <v>43748.765555555554</v>
      </c>
      <c r="Q106" s="79" t="s">
        <v>364</v>
      </c>
      <c r="R106" s="82" t="s">
        <v>484</v>
      </c>
      <c r="S106" s="79" t="s">
        <v>501</v>
      </c>
      <c r="T106" s="79" t="s">
        <v>543</v>
      </c>
      <c r="U106" s="79"/>
      <c r="V106" s="82" t="s">
        <v>628</v>
      </c>
      <c r="W106" s="81">
        <v>43748.765555555554</v>
      </c>
      <c r="X106" s="82" t="s">
        <v>745</v>
      </c>
      <c r="Y106" s="79"/>
      <c r="Z106" s="79"/>
      <c r="AA106" s="85" t="s">
        <v>977</v>
      </c>
      <c r="AB106" s="79"/>
      <c r="AC106" s="79" t="b">
        <v>0</v>
      </c>
      <c r="AD106" s="79">
        <v>0</v>
      </c>
      <c r="AE106" s="85" t="s">
        <v>1113</v>
      </c>
      <c r="AF106" s="79" t="b">
        <v>1</v>
      </c>
      <c r="AG106" s="79" t="s">
        <v>1129</v>
      </c>
      <c r="AH106" s="79"/>
      <c r="AI106" s="85" t="s">
        <v>1064</v>
      </c>
      <c r="AJ106" s="79" t="b">
        <v>0</v>
      </c>
      <c r="AK106" s="79">
        <v>1</v>
      </c>
      <c r="AL106" s="85" t="s">
        <v>1113</v>
      </c>
      <c r="AM106" s="79" t="s">
        <v>1137</v>
      </c>
      <c r="AN106" s="79" t="b">
        <v>0</v>
      </c>
      <c r="AO106" s="85" t="s">
        <v>977</v>
      </c>
      <c r="AP106" s="79" t="s">
        <v>176</v>
      </c>
      <c r="AQ106" s="79">
        <v>0</v>
      </c>
      <c r="AR106" s="79">
        <v>0</v>
      </c>
      <c r="AS106" s="79"/>
      <c r="AT106" s="79"/>
      <c r="AU106" s="79"/>
      <c r="AV106" s="79"/>
      <c r="AW106" s="79"/>
      <c r="AX106" s="79"/>
      <c r="AY106" s="79"/>
      <c r="AZ106" s="79"/>
      <c r="BA106">
        <v>4</v>
      </c>
      <c r="BB106" s="78" t="str">
        <f>REPLACE(INDEX(GroupVertices[Group],MATCH(Edges25[[#This Row],[Vertex 1]],GroupVertices[Vertex],0)),1,1,"")</f>
        <v>2</v>
      </c>
      <c r="BC106" s="78" t="str">
        <f>REPLACE(INDEX(GroupVertices[Group],MATCH(Edges25[[#This Row],[Vertex 2]],GroupVertices[Vertex],0)),1,1,"")</f>
        <v>2</v>
      </c>
      <c r="BD106" s="48">
        <v>2</v>
      </c>
      <c r="BE106" s="49">
        <v>6.666666666666667</v>
      </c>
      <c r="BF106" s="48">
        <v>0</v>
      </c>
      <c r="BG106" s="49">
        <v>0</v>
      </c>
      <c r="BH106" s="48">
        <v>0</v>
      </c>
      <c r="BI106" s="49">
        <v>0</v>
      </c>
      <c r="BJ106" s="48">
        <v>28</v>
      </c>
      <c r="BK106" s="49">
        <v>93.33333333333333</v>
      </c>
      <c r="BL106" s="48">
        <v>30</v>
      </c>
    </row>
    <row r="107" spans="1:64" ht="15">
      <c r="A107" s="64" t="s">
        <v>237</v>
      </c>
      <c r="B107" s="64" t="s">
        <v>237</v>
      </c>
      <c r="C107" s="65"/>
      <c r="D107" s="66"/>
      <c r="E107" s="67"/>
      <c r="F107" s="68"/>
      <c r="G107" s="65"/>
      <c r="H107" s="69"/>
      <c r="I107" s="70"/>
      <c r="J107" s="70"/>
      <c r="K107" s="34" t="s">
        <v>65</v>
      </c>
      <c r="L107" s="77">
        <v>199</v>
      </c>
      <c r="M107" s="77"/>
      <c r="N107" s="72"/>
      <c r="O107" s="79" t="s">
        <v>176</v>
      </c>
      <c r="P107" s="81">
        <v>43748.7716087963</v>
      </c>
      <c r="Q107" s="79" t="s">
        <v>365</v>
      </c>
      <c r="R107" s="82" t="s">
        <v>485</v>
      </c>
      <c r="S107" s="79" t="s">
        <v>501</v>
      </c>
      <c r="T107" s="79" t="s">
        <v>555</v>
      </c>
      <c r="U107" s="79"/>
      <c r="V107" s="82" t="s">
        <v>628</v>
      </c>
      <c r="W107" s="81">
        <v>43748.7716087963</v>
      </c>
      <c r="X107" s="82" t="s">
        <v>746</v>
      </c>
      <c r="Y107" s="79"/>
      <c r="Z107" s="79"/>
      <c r="AA107" s="85" t="s">
        <v>978</v>
      </c>
      <c r="AB107" s="79"/>
      <c r="AC107" s="79" t="b">
        <v>0</v>
      </c>
      <c r="AD107" s="79">
        <v>1</v>
      </c>
      <c r="AE107" s="85" t="s">
        <v>1113</v>
      </c>
      <c r="AF107" s="79" t="b">
        <v>1</v>
      </c>
      <c r="AG107" s="79" t="s">
        <v>1129</v>
      </c>
      <c r="AH107" s="79"/>
      <c r="AI107" s="85" t="s">
        <v>1066</v>
      </c>
      <c r="AJ107" s="79" t="b">
        <v>0</v>
      </c>
      <c r="AK107" s="79">
        <v>0</v>
      </c>
      <c r="AL107" s="85" t="s">
        <v>1113</v>
      </c>
      <c r="AM107" s="79" t="s">
        <v>1137</v>
      </c>
      <c r="AN107" s="79" t="b">
        <v>0</v>
      </c>
      <c r="AO107" s="85" t="s">
        <v>978</v>
      </c>
      <c r="AP107" s="79" t="s">
        <v>176</v>
      </c>
      <c r="AQ107" s="79">
        <v>0</v>
      </c>
      <c r="AR107" s="79">
        <v>0</v>
      </c>
      <c r="AS107" s="79"/>
      <c r="AT107" s="79"/>
      <c r="AU107" s="79"/>
      <c r="AV107" s="79"/>
      <c r="AW107" s="79"/>
      <c r="AX107" s="79"/>
      <c r="AY107" s="79"/>
      <c r="AZ107" s="79"/>
      <c r="BA107">
        <v>4</v>
      </c>
      <c r="BB107" s="78" t="str">
        <f>REPLACE(INDEX(GroupVertices[Group],MATCH(Edges25[[#This Row],[Vertex 1]],GroupVertices[Vertex],0)),1,1,"")</f>
        <v>2</v>
      </c>
      <c r="BC107" s="78" t="str">
        <f>REPLACE(INDEX(GroupVertices[Group],MATCH(Edges25[[#This Row],[Vertex 2]],GroupVertices[Vertex],0)),1,1,"")</f>
        <v>2</v>
      </c>
      <c r="BD107" s="48">
        <v>1</v>
      </c>
      <c r="BE107" s="49">
        <v>2.7027027027027026</v>
      </c>
      <c r="BF107" s="48">
        <v>0</v>
      </c>
      <c r="BG107" s="49">
        <v>0</v>
      </c>
      <c r="BH107" s="48">
        <v>0</v>
      </c>
      <c r="BI107" s="49">
        <v>0</v>
      </c>
      <c r="BJ107" s="48">
        <v>36</v>
      </c>
      <c r="BK107" s="49">
        <v>97.29729729729729</v>
      </c>
      <c r="BL107" s="48">
        <v>37</v>
      </c>
    </row>
    <row r="108" spans="1:64" ht="15">
      <c r="A108" s="64" t="s">
        <v>237</v>
      </c>
      <c r="B108" s="64" t="s">
        <v>245</v>
      </c>
      <c r="C108" s="65"/>
      <c r="D108" s="66"/>
      <c r="E108" s="67"/>
      <c r="F108" s="68"/>
      <c r="G108" s="65"/>
      <c r="H108" s="69"/>
      <c r="I108" s="70"/>
      <c r="J108" s="70"/>
      <c r="K108" s="34" t="s">
        <v>65</v>
      </c>
      <c r="L108" s="77">
        <v>200</v>
      </c>
      <c r="M108" s="77"/>
      <c r="N108" s="72"/>
      <c r="O108" s="79" t="s">
        <v>276</v>
      </c>
      <c r="P108" s="81">
        <v>43748.788310185184</v>
      </c>
      <c r="Q108" s="79" t="s">
        <v>366</v>
      </c>
      <c r="R108" s="79" t="s">
        <v>491</v>
      </c>
      <c r="S108" s="79" t="s">
        <v>511</v>
      </c>
      <c r="T108" s="79" t="s">
        <v>555</v>
      </c>
      <c r="U108" s="79"/>
      <c r="V108" s="82" t="s">
        <v>628</v>
      </c>
      <c r="W108" s="81">
        <v>43748.788310185184</v>
      </c>
      <c r="X108" s="82" t="s">
        <v>747</v>
      </c>
      <c r="Y108" s="79"/>
      <c r="Z108" s="79"/>
      <c r="AA108" s="85" t="s">
        <v>979</v>
      </c>
      <c r="AB108" s="79"/>
      <c r="AC108" s="79" t="b">
        <v>0</v>
      </c>
      <c r="AD108" s="79">
        <v>5</v>
      </c>
      <c r="AE108" s="85" t="s">
        <v>1113</v>
      </c>
      <c r="AF108" s="79" t="b">
        <v>1</v>
      </c>
      <c r="AG108" s="79" t="s">
        <v>1129</v>
      </c>
      <c r="AH108" s="79"/>
      <c r="AI108" s="85" t="s">
        <v>1072</v>
      </c>
      <c r="AJ108" s="79" t="b">
        <v>0</v>
      </c>
      <c r="AK108" s="79">
        <v>3</v>
      </c>
      <c r="AL108" s="85" t="s">
        <v>1113</v>
      </c>
      <c r="AM108" s="79" t="s">
        <v>1137</v>
      </c>
      <c r="AN108" s="79" t="b">
        <v>0</v>
      </c>
      <c r="AO108" s="85" t="s">
        <v>979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2</v>
      </c>
      <c r="BE108" s="49">
        <v>10.526315789473685</v>
      </c>
      <c r="BF108" s="48">
        <v>0</v>
      </c>
      <c r="BG108" s="49">
        <v>0</v>
      </c>
      <c r="BH108" s="48">
        <v>0</v>
      </c>
      <c r="BI108" s="49">
        <v>0</v>
      </c>
      <c r="BJ108" s="48">
        <v>17</v>
      </c>
      <c r="BK108" s="49">
        <v>89.47368421052632</v>
      </c>
      <c r="BL108" s="48">
        <v>19</v>
      </c>
    </row>
    <row r="109" spans="1:64" ht="15">
      <c r="A109" s="64" t="s">
        <v>237</v>
      </c>
      <c r="B109" s="64" t="s">
        <v>238</v>
      </c>
      <c r="C109" s="65"/>
      <c r="D109" s="66"/>
      <c r="E109" s="67"/>
      <c r="F109" s="68"/>
      <c r="G109" s="65"/>
      <c r="H109" s="69"/>
      <c r="I109" s="70"/>
      <c r="J109" s="70"/>
      <c r="K109" s="34" t="s">
        <v>66</v>
      </c>
      <c r="L109" s="77">
        <v>201</v>
      </c>
      <c r="M109" s="77"/>
      <c r="N109" s="72"/>
      <c r="O109" s="79" t="s">
        <v>276</v>
      </c>
      <c r="P109" s="81">
        <v>43753.004166666666</v>
      </c>
      <c r="Q109" s="79" t="s">
        <v>280</v>
      </c>
      <c r="R109" s="79"/>
      <c r="S109" s="79"/>
      <c r="T109" s="79" t="s">
        <v>519</v>
      </c>
      <c r="U109" s="79"/>
      <c r="V109" s="82" t="s">
        <v>628</v>
      </c>
      <c r="W109" s="81">
        <v>43753.004166666666</v>
      </c>
      <c r="X109" s="82" t="s">
        <v>748</v>
      </c>
      <c r="Y109" s="79"/>
      <c r="Z109" s="79"/>
      <c r="AA109" s="85" t="s">
        <v>980</v>
      </c>
      <c r="AB109" s="79"/>
      <c r="AC109" s="79" t="b">
        <v>0</v>
      </c>
      <c r="AD109" s="79">
        <v>0</v>
      </c>
      <c r="AE109" s="85" t="s">
        <v>1113</v>
      </c>
      <c r="AF109" s="79" t="b">
        <v>0</v>
      </c>
      <c r="AG109" s="79" t="s">
        <v>1129</v>
      </c>
      <c r="AH109" s="79"/>
      <c r="AI109" s="85" t="s">
        <v>1113</v>
      </c>
      <c r="AJ109" s="79" t="b">
        <v>0</v>
      </c>
      <c r="AK109" s="79">
        <v>9</v>
      </c>
      <c r="AL109" s="85" t="s">
        <v>1075</v>
      </c>
      <c r="AM109" s="79" t="s">
        <v>1136</v>
      </c>
      <c r="AN109" s="79" t="b">
        <v>0</v>
      </c>
      <c r="AO109" s="85" t="s">
        <v>1075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3</v>
      </c>
      <c r="BD109" s="48">
        <v>2</v>
      </c>
      <c r="BE109" s="49">
        <v>7.6923076923076925</v>
      </c>
      <c r="BF109" s="48">
        <v>1</v>
      </c>
      <c r="BG109" s="49">
        <v>3.8461538461538463</v>
      </c>
      <c r="BH109" s="48">
        <v>0</v>
      </c>
      <c r="BI109" s="49">
        <v>0</v>
      </c>
      <c r="BJ109" s="48">
        <v>23</v>
      </c>
      <c r="BK109" s="49">
        <v>88.46153846153847</v>
      </c>
      <c r="BL109" s="48">
        <v>26</v>
      </c>
    </row>
    <row r="110" spans="1:64" ht="15">
      <c r="A110" s="64" t="s">
        <v>235</v>
      </c>
      <c r="B110" s="64" t="s">
        <v>237</v>
      </c>
      <c r="C110" s="65"/>
      <c r="D110" s="66"/>
      <c r="E110" s="67"/>
      <c r="F110" s="68"/>
      <c r="G110" s="65"/>
      <c r="H110" s="69"/>
      <c r="I110" s="70"/>
      <c r="J110" s="70"/>
      <c r="K110" s="34" t="s">
        <v>66</v>
      </c>
      <c r="L110" s="77">
        <v>204</v>
      </c>
      <c r="M110" s="77"/>
      <c r="N110" s="72"/>
      <c r="O110" s="79" t="s">
        <v>276</v>
      </c>
      <c r="P110" s="81">
        <v>43748.78909722222</v>
      </c>
      <c r="Q110" s="79" t="s">
        <v>347</v>
      </c>
      <c r="R110" s="82" t="s">
        <v>480</v>
      </c>
      <c r="S110" s="79" t="s">
        <v>507</v>
      </c>
      <c r="T110" s="79"/>
      <c r="U110" s="79"/>
      <c r="V110" s="82" t="s">
        <v>626</v>
      </c>
      <c r="W110" s="81">
        <v>43748.78909722222</v>
      </c>
      <c r="X110" s="82" t="s">
        <v>749</v>
      </c>
      <c r="Y110" s="79"/>
      <c r="Z110" s="79"/>
      <c r="AA110" s="85" t="s">
        <v>981</v>
      </c>
      <c r="AB110" s="79"/>
      <c r="AC110" s="79" t="b">
        <v>0</v>
      </c>
      <c r="AD110" s="79">
        <v>0</v>
      </c>
      <c r="AE110" s="85" t="s">
        <v>1113</v>
      </c>
      <c r="AF110" s="79" t="b">
        <v>1</v>
      </c>
      <c r="AG110" s="79" t="s">
        <v>1129</v>
      </c>
      <c r="AH110" s="79"/>
      <c r="AI110" s="85" t="s">
        <v>1072</v>
      </c>
      <c r="AJ110" s="79" t="b">
        <v>0</v>
      </c>
      <c r="AK110" s="79">
        <v>3</v>
      </c>
      <c r="AL110" s="85" t="s">
        <v>979</v>
      </c>
      <c r="AM110" s="79" t="s">
        <v>1135</v>
      </c>
      <c r="AN110" s="79" t="b">
        <v>0</v>
      </c>
      <c r="AO110" s="85" t="s">
        <v>979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2</v>
      </c>
      <c r="BE110" s="49">
        <v>12.5</v>
      </c>
      <c r="BF110" s="48">
        <v>0</v>
      </c>
      <c r="BG110" s="49">
        <v>0</v>
      </c>
      <c r="BH110" s="48">
        <v>0</v>
      </c>
      <c r="BI110" s="49">
        <v>0</v>
      </c>
      <c r="BJ110" s="48">
        <v>14</v>
      </c>
      <c r="BK110" s="49">
        <v>87.5</v>
      </c>
      <c r="BL110" s="48">
        <v>16</v>
      </c>
    </row>
    <row r="111" spans="1:64" ht="15">
      <c r="A111" s="64" t="s">
        <v>243</v>
      </c>
      <c r="B111" s="64" t="s">
        <v>237</v>
      </c>
      <c r="C111" s="65"/>
      <c r="D111" s="66"/>
      <c r="E111" s="67"/>
      <c r="F111" s="68"/>
      <c r="G111" s="65"/>
      <c r="H111" s="69"/>
      <c r="I111" s="70"/>
      <c r="J111" s="70"/>
      <c r="K111" s="34" t="s">
        <v>65</v>
      </c>
      <c r="L111" s="77">
        <v>205</v>
      </c>
      <c r="M111" s="77"/>
      <c r="N111" s="72"/>
      <c r="O111" s="79" t="s">
        <v>276</v>
      </c>
      <c r="P111" s="81">
        <v>43749.08987268519</v>
      </c>
      <c r="Q111" s="79" t="s">
        <v>367</v>
      </c>
      <c r="R111" s="79"/>
      <c r="S111" s="79"/>
      <c r="T111" s="79" t="s">
        <v>518</v>
      </c>
      <c r="U111" s="79"/>
      <c r="V111" s="82" t="s">
        <v>632</v>
      </c>
      <c r="W111" s="81">
        <v>43749.08987268519</v>
      </c>
      <c r="X111" s="82" t="s">
        <v>750</v>
      </c>
      <c r="Y111" s="79"/>
      <c r="Z111" s="79"/>
      <c r="AA111" s="85" t="s">
        <v>982</v>
      </c>
      <c r="AB111" s="79"/>
      <c r="AC111" s="79" t="b">
        <v>0</v>
      </c>
      <c r="AD111" s="79">
        <v>0</v>
      </c>
      <c r="AE111" s="85" t="s">
        <v>1113</v>
      </c>
      <c r="AF111" s="79" t="b">
        <v>1</v>
      </c>
      <c r="AG111" s="79" t="s">
        <v>1129</v>
      </c>
      <c r="AH111" s="79"/>
      <c r="AI111" s="85" t="s">
        <v>1064</v>
      </c>
      <c r="AJ111" s="79" t="b">
        <v>0</v>
      </c>
      <c r="AK111" s="79">
        <v>1</v>
      </c>
      <c r="AL111" s="85" t="s">
        <v>977</v>
      </c>
      <c r="AM111" s="79" t="s">
        <v>1139</v>
      </c>
      <c r="AN111" s="79" t="b">
        <v>0</v>
      </c>
      <c r="AO111" s="85" t="s">
        <v>977</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3</v>
      </c>
      <c r="BC111" s="78" t="str">
        <f>REPLACE(INDEX(GroupVertices[Group],MATCH(Edges25[[#This Row],[Vertex 2]],GroupVertices[Vertex],0)),1,1,"")</f>
        <v>2</v>
      </c>
      <c r="BD111" s="48">
        <v>2</v>
      </c>
      <c r="BE111" s="49">
        <v>7.142857142857143</v>
      </c>
      <c r="BF111" s="48">
        <v>0</v>
      </c>
      <c r="BG111" s="49">
        <v>0</v>
      </c>
      <c r="BH111" s="48">
        <v>0</v>
      </c>
      <c r="BI111" s="49">
        <v>0</v>
      </c>
      <c r="BJ111" s="48">
        <v>26</v>
      </c>
      <c r="BK111" s="49">
        <v>92.85714285714286</v>
      </c>
      <c r="BL111" s="48">
        <v>28</v>
      </c>
    </row>
    <row r="112" spans="1:64" ht="15">
      <c r="A112" s="64" t="s">
        <v>243</v>
      </c>
      <c r="B112" s="64" t="s">
        <v>237</v>
      </c>
      <c r="C112" s="65"/>
      <c r="D112" s="66"/>
      <c r="E112" s="67"/>
      <c r="F112" s="68"/>
      <c r="G112" s="65"/>
      <c r="H112" s="69"/>
      <c r="I112" s="70"/>
      <c r="J112" s="70"/>
      <c r="K112" s="34" t="s">
        <v>65</v>
      </c>
      <c r="L112" s="77">
        <v>206</v>
      </c>
      <c r="M112" s="77"/>
      <c r="N112" s="72"/>
      <c r="O112" s="79" t="s">
        <v>276</v>
      </c>
      <c r="P112" s="81">
        <v>43750.53658564815</v>
      </c>
      <c r="Q112" s="79" t="s">
        <v>368</v>
      </c>
      <c r="R112" s="79"/>
      <c r="S112" s="79"/>
      <c r="T112" s="79" t="s">
        <v>556</v>
      </c>
      <c r="U112" s="79"/>
      <c r="V112" s="82" t="s">
        <v>632</v>
      </c>
      <c r="W112" s="81">
        <v>43750.53658564815</v>
      </c>
      <c r="X112" s="82" t="s">
        <v>751</v>
      </c>
      <c r="Y112" s="79"/>
      <c r="Z112" s="79"/>
      <c r="AA112" s="85" t="s">
        <v>983</v>
      </c>
      <c r="AB112" s="79"/>
      <c r="AC112" s="79" t="b">
        <v>0</v>
      </c>
      <c r="AD112" s="79">
        <v>0</v>
      </c>
      <c r="AE112" s="85" t="s">
        <v>1113</v>
      </c>
      <c r="AF112" s="79" t="b">
        <v>1</v>
      </c>
      <c r="AG112" s="79" t="s">
        <v>1129</v>
      </c>
      <c r="AH112" s="79"/>
      <c r="AI112" s="85" t="s">
        <v>1062</v>
      </c>
      <c r="AJ112" s="79" t="b">
        <v>0</v>
      </c>
      <c r="AK112" s="79">
        <v>1</v>
      </c>
      <c r="AL112" s="85" t="s">
        <v>975</v>
      </c>
      <c r="AM112" s="79" t="s">
        <v>1139</v>
      </c>
      <c r="AN112" s="79" t="b">
        <v>0</v>
      </c>
      <c r="AO112" s="85" t="s">
        <v>975</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3</v>
      </c>
      <c r="BC112" s="78" t="str">
        <f>REPLACE(INDEX(GroupVertices[Group],MATCH(Edges25[[#This Row],[Vertex 2]],GroupVertices[Vertex],0)),1,1,"")</f>
        <v>2</v>
      </c>
      <c r="BD112" s="48">
        <v>1</v>
      </c>
      <c r="BE112" s="49">
        <v>3.7037037037037037</v>
      </c>
      <c r="BF112" s="48">
        <v>0</v>
      </c>
      <c r="BG112" s="49">
        <v>0</v>
      </c>
      <c r="BH112" s="48">
        <v>0</v>
      </c>
      <c r="BI112" s="49">
        <v>0</v>
      </c>
      <c r="BJ112" s="48">
        <v>26</v>
      </c>
      <c r="BK112" s="49">
        <v>96.29629629629629</v>
      </c>
      <c r="BL112" s="48">
        <v>27</v>
      </c>
    </row>
    <row r="113" spans="1:64" ht="15">
      <c r="A113" s="64" t="s">
        <v>243</v>
      </c>
      <c r="B113" s="64" t="s">
        <v>237</v>
      </c>
      <c r="C113" s="65"/>
      <c r="D113" s="66"/>
      <c r="E113" s="67"/>
      <c r="F113" s="68"/>
      <c r="G113" s="65"/>
      <c r="H113" s="69"/>
      <c r="I113" s="70"/>
      <c r="J113" s="70"/>
      <c r="K113" s="34" t="s">
        <v>65</v>
      </c>
      <c r="L113" s="77">
        <v>207</v>
      </c>
      <c r="M113" s="77"/>
      <c r="N113" s="72"/>
      <c r="O113" s="79" t="s">
        <v>276</v>
      </c>
      <c r="P113" s="81">
        <v>43750.53900462963</v>
      </c>
      <c r="Q113" s="79" t="s">
        <v>347</v>
      </c>
      <c r="R113" s="82" t="s">
        <v>480</v>
      </c>
      <c r="S113" s="79" t="s">
        <v>507</v>
      </c>
      <c r="T113" s="79"/>
      <c r="U113" s="79"/>
      <c r="V113" s="82" t="s">
        <v>632</v>
      </c>
      <c r="W113" s="81">
        <v>43750.53900462963</v>
      </c>
      <c r="X113" s="82" t="s">
        <v>752</v>
      </c>
      <c r="Y113" s="79"/>
      <c r="Z113" s="79"/>
      <c r="AA113" s="85" t="s">
        <v>984</v>
      </c>
      <c r="AB113" s="79"/>
      <c r="AC113" s="79" t="b">
        <v>0</v>
      </c>
      <c r="AD113" s="79">
        <v>0</v>
      </c>
      <c r="AE113" s="85" t="s">
        <v>1113</v>
      </c>
      <c r="AF113" s="79" t="b">
        <v>1</v>
      </c>
      <c r="AG113" s="79" t="s">
        <v>1129</v>
      </c>
      <c r="AH113" s="79"/>
      <c r="AI113" s="85" t="s">
        <v>1072</v>
      </c>
      <c r="AJ113" s="79" t="b">
        <v>0</v>
      </c>
      <c r="AK113" s="79">
        <v>4</v>
      </c>
      <c r="AL113" s="85" t="s">
        <v>979</v>
      </c>
      <c r="AM113" s="79" t="s">
        <v>1139</v>
      </c>
      <c r="AN113" s="79" t="b">
        <v>0</v>
      </c>
      <c r="AO113" s="85" t="s">
        <v>979</v>
      </c>
      <c r="AP113" s="79" t="s">
        <v>176</v>
      </c>
      <c r="AQ113" s="79">
        <v>0</v>
      </c>
      <c r="AR113" s="79">
        <v>0</v>
      </c>
      <c r="AS113" s="79"/>
      <c r="AT113" s="79"/>
      <c r="AU113" s="79"/>
      <c r="AV113" s="79"/>
      <c r="AW113" s="79"/>
      <c r="AX113" s="79"/>
      <c r="AY113" s="79"/>
      <c r="AZ113" s="79"/>
      <c r="BA113">
        <v>3</v>
      </c>
      <c r="BB113" s="78" t="str">
        <f>REPLACE(INDEX(GroupVertices[Group],MATCH(Edges25[[#This Row],[Vertex 1]],GroupVertices[Vertex],0)),1,1,"")</f>
        <v>3</v>
      </c>
      <c r="BC113" s="78" t="str">
        <f>REPLACE(INDEX(GroupVertices[Group],MATCH(Edges25[[#This Row],[Vertex 2]],GroupVertices[Vertex],0)),1,1,"")</f>
        <v>2</v>
      </c>
      <c r="BD113" s="48"/>
      <c r="BE113" s="49"/>
      <c r="BF113" s="48"/>
      <c r="BG113" s="49"/>
      <c r="BH113" s="48"/>
      <c r="BI113" s="49"/>
      <c r="BJ113" s="48"/>
      <c r="BK113" s="49"/>
      <c r="BL113" s="48"/>
    </row>
    <row r="114" spans="1:64" ht="15">
      <c r="A114" s="64" t="s">
        <v>235</v>
      </c>
      <c r="B114" s="64" t="s">
        <v>235</v>
      </c>
      <c r="C114" s="65"/>
      <c r="D114" s="66"/>
      <c r="E114" s="67"/>
      <c r="F114" s="68"/>
      <c r="G114" s="65"/>
      <c r="H114" s="69"/>
      <c r="I114" s="70"/>
      <c r="J114" s="70"/>
      <c r="K114" s="34" t="s">
        <v>65</v>
      </c>
      <c r="L114" s="77">
        <v>210</v>
      </c>
      <c r="M114" s="77"/>
      <c r="N114" s="72"/>
      <c r="O114" s="79" t="s">
        <v>176</v>
      </c>
      <c r="P114" s="81">
        <v>43748.756261574075</v>
      </c>
      <c r="Q114" s="79" t="s">
        <v>369</v>
      </c>
      <c r="R114" s="79"/>
      <c r="S114" s="79"/>
      <c r="T114" s="79" t="s">
        <v>557</v>
      </c>
      <c r="U114" s="79"/>
      <c r="V114" s="82" t="s">
        <v>626</v>
      </c>
      <c r="W114" s="81">
        <v>43748.756261574075</v>
      </c>
      <c r="X114" s="82" t="s">
        <v>753</v>
      </c>
      <c r="Y114" s="79"/>
      <c r="Z114" s="79"/>
      <c r="AA114" s="85" t="s">
        <v>985</v>
      </c>
      <c r="AB114" s="79"/>
      <c r="AC114" s="79" t="b">
        <v>0</v>
      </c>
      <c r="AD114" s="79">
        <v>6</v>
      </c>
      <c r="AE114" s="85" t="s">
        <v>1113</v>
      </c>
      <c r="AF114" s="79" t="b">
        <v>0</v>
      </c>
      <c r="AG114" s="79" t="s">
        <v>1129</v>
      </c>
      <c r="AH114" s="79"/>
      <c r="AI114" s="85" t="s">
        <v>1113</v>
      </c>
      <c r="AJ114" s="79" t="b">
        <v>0</v>
      </c>
      <c r="AK114" s="79">
        <v>0</v>
      </c>
      <c r="AL114" s="85" t="s">
        <v>1113</v>
      </c>
      <c r="AM114" s="79" t="s">
        <v>1135</v>
      </c>
      <c r="AN114" s="79" t="b">
        <v>0</v>
      </c>
      <c r="AO114" s="85" t="s">
        <v>985</v>
      </c>
      <c r="AP114" s="79" t="s">
        <v>176</v>
      </c>
      <c r="AQ114" s="79">
        <v>0</v>
      </c>
      <c r="AR114" s="79">
        <v>0</v>
      </c>
      <c r="AS114" s="79"/>
      <c r="AT114" s="79"/>
      <c r="AU114" s="79"/>
      <c r="AV114" s="79"/>
      <c r="AW114" s="79"/>
      <c r="AX114" s="79"/>
      <c r="AY114" s="79"/>
      <c r="AZ114" s="79"/>
      <c r="BA114">
        <v>7</v>
      </c>
      <c r="BB114" s="78" t="str">
        <f>REPLACE(INDEX(GroupVertices[Group],MATCH(Edges25[[#This Row],[Vertex 1]],GroupVertices[Vertex],0)),1,1,"")</f>
        <v>2</v>
      </c>
      <c r="BC114" s="78" t="str">
        <f>REPLACE(INDEX(GroupVertices[Group],MATCH(Edges25[[#This Row],[Vertex 2]],GroupVertices[Vertex],0)),1,1,"")</f>
        <v>2</v>
      </c>
      <c r="BD114" s="48">
        <v>2</v>
      </c>
      <c r="BE114" s="49">
        <v>4.166666666666667</v>
      </c>
      <c r="BF114" s="48">
        <v>0</v>
      </c>
      <c r="BG114" s="49">
        <v>0</v>
      </c>
      <c r="BH114" s="48">
        <v>0</v>
      </c>
      <c r="BI114" s="49">
        <v>0</v>
      </c>
      <c r="BJ114" s="48">
        <v>46</v>
      </c>
      <c r="BK114" s="49">
        <v>95.83333333333333</v>
      </c>
      <c r="BL114" s="48">
        <v>48</v>
      </c>
    </row>
    <row r="115" spans="1:64" ht="15">
      <c r="A115" s="64" t="s">
        <v>235</v>
      </c>
      <c r="B115" s="64" t="s">
        <v>235</v>
      </c>
      <c r="C115" s="65"/>
      <c r="D115" s="66"/>
      <c r="E115" s="67"/>
      <c r="F115" s="68"/>
      <c r="G115" s="65"/>
      <c r="H115" s="69"/>
      <c r="I115" s="70"/>
      <c r="J115" s="70"/>
      <c r="K115" s="34" t="s">
        <v>65</v>
      </c>
      <c r="L115" s="77">
        <v>211</v>
      </c>
      <c r="M115" s="77"/>
      <c r="N115" s="72"/>
      <c r="O115" s="79" t="s">
        <v>176</v>
      </c>
      <c r="P115" s="81">
        <v>43748.76002314815</v>
      </c>
      <c r="Q115" s="79" t="s">
        <v>370</v>
      </c>
      <c r="R115" s="82" t="s">
        <v>490</v>
      </c>
      <c r="S115" s="79" t="s">
        <v>501</v>
      </c>
      <c r="T115" s="79" t="s">
        <v>558</v>
      </c>
      <c r="U115" s="79"/>
      <c r="V115" s="82" t="s">
        <v>626</v>
      </c>
      <c r="W115" s="81">
        <v>43748.76002314815</v>
      </c>
      <c r="X115" s="82" t="s">
        <v>754</v>
      </c>
      <c r="Y115" s="79"/>
      <c r="Z115" s="79"/>
      <c r="AA115" s="85" t="s">
        <v>986</v>
      </c>
      <c r="AB115" s="79"/>
      <c r="AC115" s="79" t="b">
        <v>0</v>
      </c>
      <c r="AD115" s="79">
        <v>2</v>
      </c>
      <c r="AE115" s="85" t="s">
        <v>1113</v>
      </c>
      <c r="AF115" s="79" t="b">
        <v>1</v>
      </c>
      <c r="AG115" s="79" t="s">
        <v>1129</v>
      </c>
      <c r="AH115" s="79"/>
      <c r="AI115" s="85" t="s">
        <v>1062</v>
      </c>
      <c r="AJ115" s="79" t="b">
        <v>0</v>
      </c>
      <c r="AK115" s="79">
        <v>2</v>
      </c>
      <c r="AL115" s="85" t="s">
        <v>1113</v>
      </c>
      <c r="AM115" s="79" t="s">
        <v>1135</v>
      </c>
      <c r="AN115" s="79" t="b">
        <v>0</v>
      </c>
      <c r="AO115" s="85" t="s">
        <v>986</v>
      </c>
      <c r="AP115" s="79" t="s">
        <v>176</v>
      </c>
      <c r="AQ115" s="79">
        <v>0</v>
      </c>
      <c r="AR115" s="79">
        <v>0</v>
      </c>
      <c r="AS115" s="79"/>
      <c r="AT115" s="79"/>
      <c r="AU115" s="79"/>
      <c r="AV115" s="79"/>
      <c r="AW115" s="79"/>
      <c r="AX115" s="79"/>
      <c r="AY115" s="79"/>
      <c r="AZ115" s="79"/>
      <c r="BA115">
        <v>7</v>
      </c>
      <c r="BB115" s="78" t="str">
        <f>REPLACE(INDEX(GroupVertices[Group],MATCH(Edges25[[#This Row],[Vertex 1]],GroupVertices[Vertex],0)),1,1,"")</f>
        <v>2</v>
      </c>
      <c r="BC115" s="78" t="str">
        <f>REPLACE(INDEX(GroupVertices[Group],MATCH(Edges25[[#This Row],[Vertex 2]],GroupVertices[Vertex],0)),1,1,"")</f>
        <v>2</v>
      </c>
      <c r="BD115" s="48">
        <v>1</v>
      </c>
      <c r="BE115" s="49">
        <v>1.9230769230769231</v>
      </c>
      <c r="BF115" s="48">
        <v>0</v>
      </c>
      <c r="BG115" s="49">
        <v>0</v>
      </c>
      <c r="BH115" s="48">
        <v>0</v>
      </c>
      <c r="BI115" s="49">
        <v>0</v>
      </c>
      <c r="BJ115" s="48">
        <v>51</v>
      </c>
      <c r="BK115" s="49">
        <v>98.07692307692308</v>
      </c>
      <c r="BL115" s="48">
        <v>52</v>
      </c>
    </row>
    <row r="116" spans="1:64" ht="15">
      <c r="A116" s="64" t="s">
        <v>235</v>
      </c>
      <c r="B116" s="64" t="s">
        <v>235</v>
      </c>
      <c r="C116" s="65"/>
      <c r="D116" s="66"/>
      <c r="E116" s="67"/>
      <c r="F116" s="68"/>
      <c r="G116" s="65"/>
      <c r="H116" s="69"/>
      <c r="I116" s="70"/>
      <c r="J116" s="70"/>
      <c r="K116" s="34" t="s">
        <v>65</v>
      </c>
      <c r="L116" s="77">
        <v>212</v>
      </c>
      <c r="M116" s="77"/>
      <c r="N116" s="72"/>
      <c r="O116" s="79" t="s">
        <v>176</v>
      </c>
      <c r="P116" s="81">
        <v>43748.771469907406</v>
      </c>
      <c r="Q116" s="79" t="s">
        <v>371</v>
      </c>
      <c r="R116" s="82" t="s">
        <v>484</v>
      </c>
      <c r="S116" s="79" t="s">
        <v>501</v>
      </c>
      <c r="T116" s="79" t="s">
        <v>543</v>
      </c>
      <c r="U116" s="79"/>
      <c r="V116" s="82" t="s">
        <v>626</v>
      </c>
      <c r="W116" s="81">
        <v>43748.771469907406</v>
      </c>
      <c r="X116" s="82" t="s">
        <v>755</v>
      </c>
      <c r="Y116" s="79"/>
      <c r="Z116" s="79"/>
      <c r="AA116" s="85" t="s">
        <v>987</v>
      </c>
      <c r="AB116" s="79"/>
      <c r="AC116" s="79" t="b">
        <v>0</v>
      </c>
      <c r="AD116" s="79">
        <v>1</v>
      </c>
      <c r="AE116" s="85" t="s">
        <v>1113</v>
      </c>
      <c r="AF116" s="79" t="b">
        <v>1</v>
      </c>
      <c r="AG116" s="79" t="s">
        <v>1129</v>
      </c>
      <c r="AH116" s="79"/>
      <c r="AI116" s="85" t="s">
        <v>1064</v>
      </c>
      <c r="AJ116" s="79" t="b">
        <v>0</v>
      </c>
      <c r="AK116" s="79">
        <v>0</v>
      </c>
      <c r="AL116" s="85" t="s">
        <v>1113</v>
      </c>
      <c r="AM116" s="79" t="s">
        <v>1135</v>
      </c>
      <c r="AN116" s="79" t="b">
        <v>0</v>
      </c>
      <c r="AO116" s="85" t="s">
        <v>987</v>
      </c>
      <c r="AP116" s="79" t="s">
        <v>176</v>
      </c>
      <c r="AQ116" s="79">
        <v>0</v>
      </c>
      <c r="AR116" s="79">
        <v>0</v>
      </c>
      <c r="AS116" s="79"/>
      <c r="AT116" s="79"/>
      <c r="AU116" s="79"/>
      <c r="AV116" s="79"/>
      <c r="AW116" s="79"/>
      <c r="AX116" s="79"/>
      <c r="AY116" s="79"/>
      <c r="AZ116" s="79"/>
      <c r="BA116">
        <v>7</v>
      </c>
      <c r="BB116" s="78" t="str">
        <f>REPLACE(INDEX(GroupVertices[Group],MATCH(Edges25[[#This Row],[Vertex 1]],GroupVertices[Vertex],0)),1,1,"")</f>
        <v>2</v>
      </c>
      <c r="BC116" s="78" t="str">
        <f>REPLACE(INDEX(GroupVertices[Group],MATCH(Edges25[[#This Row],[Vertex 2]],GroupVertices[Vertex],0)),1,1,"")</f>
        <v>2</v>
      </c>
      <c r="BD116" s="48">
        <v>1</v>
      </c>
      <c r="BE116" s="49">
        <v>2.5641025641025643</v>
      </c>
      <c r="BF116" s="48">
        <v>1</v>
      </c>
      <c r="BG116" s="49">
        <v>2.5641025641025643</v>
      </c>
      <c r="BH116" s="48">
        <v>0</v>
      </c>
      <c r="BI116" s="49">
        <v>0</v>
      </c>
      <c r="BJ116" s="48">
        <v>37</v>
      </c>
      <c r="BK116" s="49">
        <v>94.87179487179488</v>
      </c>
      <c r="BL116" s="48">
        <v>39</v>
      </c>
    </row>
    <row r="117" spans="1:64" ht="15">
      <c r="A117" s="64" t="s">
        <v>235</v>
      </c>
      <c r="B117" s="64" t="s">
        <v>235</v>
      </c>
      <c r="C117" s="65"/>
      <c r="D117" s="66"/>
      <c r="E117" s="67"/>
      <c r="F117" s="68"/>
      <c r="G117" s="65"/>
      <c r="H117" s="69"/>
      <c r="I117" s="70"/>
      <c r="J117" s="70"/>
      <c r="K117" s="34" t="s">
        <v>65</v>
      </c>
      <c r="L117" s="77">
        <v>213</v>
      </c>
      <c r="M117" s="77"/>
      <c r="N117" s="72"/>
      <c r="O117" s="79" t="s">
        <v>176</v>
      </c>
      <c r="P117" s="81">
        <v>43748.777604166666</v>
      </c>
      <c r="Q117" s="79" t="s">
        <v>372</v>
      </c>
      <c r="R117" s="82" t="s">
        <v>485</v>
      </c>
      <c r="S117" s="79" t="s">
        <v>501</v>
      </c>
      <c r="T117" s="79" t="s">
        <v>559</v>
      </c>
      <c r="U117" s="79"/>
      <c r="V117" s="82" t="s">
        <v>626</v>
      </c>
      <c r="W117" s="81">
        <v>43748.777604166666</v>
      </c>
      <c r="X117" s="82" t="s">
        <v>756</v>
      </c>
      <c r="Y117" s="79"/>
      <c r="Z117" s="79"/>
      <c r="AA117" s="85" t="s">
        <v>988</v>
      </c>
      <c r="AB117" s="79"/>
      <c r="AC117" s="79" t="b">
        <v>0</v>
      </c>
      <c r="AD117" s="79">
        <v>1</v>
      </c>
      <c r="AE117" s="85" t="s">
        <v>1113</v>
      </c>
      <c r="AF117" s="79" t="b">
        <v>1</v>
      </c>
      <c r="AG117" s="79" t="s">
        <v>1129</v>
      </c>
      <c r="AH117" s="79"/>
      <c r="AI117" s="85" t="s">
        <v>1066</v>
      </c>
      <c r="AJ117" s="79" t="b">
        <v>0</v>
      </c>
      <c r="AK117" s="79">
        <v>1</v>
      </c>
      <c r="AL117" s="85" t="s">
        <v>1113</v>
      </c>
      <c r="AM117" s="79" t="s">
        <v>1135</v>
      </c>
      <c r="AN117" s="79" t="b">
        <v>0</v>
      </c>
      <c r="AO117" s="85" t="s">
        <v>988</v>
      </c>
      <c r="AP117" s="79" t="s">
        <v>176</v>
      </c>
      <c r="AQ117" s="79">
        <v>0</v>
      </c>
      <c r="AR117" s="79">
        <v>0</v>
      </c>
      <c r="AS117" s="79"/>
      <c r="AT117" s="79"/>
      <c r="AU117" s="79"/>
      <c r="AV117" s="79"/>
      <c r="AW117" s="79"/>
      <c r="AX117" s="79"/>
      <c r="AY117" s="79"/>
      <c r="AZ117" s="79"/>
      <c r="BA117">
        <v>7</v>
      </c>
      <c r="BB117" s="78" t="str">
        <f>REPLACE(INDEX(GroupVertices[Group],MATCH(Edges25[[#This Row],[Vertex 1]],GroupVertices[Vertex],0)),1,1,"")</f>
        <v>2</v>
      </c>
      <c r="BC117" s="78" t="str">
        <f>REPLACE(INDEX(GroupVertices[Group],MATCH(Edges25[[#This Row],[Vertex 2]],GroupVertices[Vertex],0)),1,1,"")</f>
        <v>2</v>
      </c>
      <c r="BD117" s="48">
        <v>1</v>
      </c>
      <c r="BE117" s="49">
        <v>2.0408163265306123</v>
      </c>
      <c r="BF117" s="48">
        <v>1</v>
      </c>
      <c r="BG117" s="49">
        <v>2.0408163265306123</v>
      </c>
      <c r="BH117" s="48">
        <v>0</v>
      </c>
      <c r="BI117" s="49">
        <v>0</v>
      </c>
      <c r="BJ117" s="48">
        <v>47</v>
      </c>
      <c r="BK117" s="49">
        <v>95.91836734693878</v>
      </c>
      <c r="BL117" s="48">
        <v>49</v>
      </c>
    </row>
    <row r="118" spans="1:64" ht="15">
      <c r="A118" s="64" t="s">
        <v>235</v>
      </c>
      <c r="B118" s="64" t="s">
        <v>235</v>
      </c>
      <c r="C118" s="65"/>
      <c r="D118" s="66"/>
      <c r="E118" s="67"/>
      <c r="F118" s="68"/>
      <c r="G118" s="65"/>
      <c r="H118" s="69"/>
      <c r="I118" s="70"/>
      <c r="J118" s="70"/>
      <c r="K118" s="34" t="s">
        <v>65</v>
      </c>
      <c r="L118" s="77">
        <v>214</v>
      </c>
      <c r="M118" s="77"/>
      <c r="N118" s="72"/>
      <c r="O118" s="79" t="s">
        <v>176</v>
      </c>
      <c r="P118" s="81">
        <v>43748.78696759259</v>
      </c>
      <c r="Q118" s="79" t="s">
        <v>373</v>
      </c>
      <c r="R118" s="82" t="s">
        <v>486</v>
      </c>
      <c r="S118" s="79" t="s">
        <v>501</v>
      </c>
      <c r="T118" s="79" t="s">
        <v>560</v>
      </c>
      <c r="U118" s="79"/>
      <c r="V118" s="82" t="s">
        <v>626</v>
      </c>
      <c r="W118" s="81">
        <v>43748.78696759259</v>
      </c>
      <c r="X118" s="82" t="s">
        <v>757</v>
      </c>
      <c r="Y118" s="79"/>
      <c r="Z118" s="79"/>
      <c r="AA118" s="85" t="s">
        <v>989</v>
      </c>
      <c r="AB118" s="79"/>
      <c r="AC118" s="79" t="b">
        <v>0</v>
      </c>
      <c r="AD118" s="79">
        <v>4</v>
      </c>
      <c r="AE118" s="85" t="s">
        <v>1113</v>
      </c>
      <c r="AF118" s="79" t="b">
        <v>1</v>
      </c>
      <c r="AG118" s="79" t="s">
        <v>1129</v>
      </c>
      <c r="AH118" s="79"/>
      <c r="AI118" s="85" t="s">
        <v>1068</v>
      </c>
      <c r="AJ118" s="79" t="b">
        <v>0</v>
      </c>
      <c r="AK118" s="79">
        <v>2</v>
      </c>
      <c r="AL118" s="85" t="s">
        <v>1113</v>
      </c>
      <c r="AM118" s="79" t="s">
        <v>1135</v>
      </c>
      <c r="AN118" s="79" t="b">
        <v>0</v>
      </c>
      <c r="AO118" s="85" t="s">
        <v>989</v>
      </c>
      <c r="AP118" s="79" t="s">
        <v>176</v>
      </c>
      <c r="AQ118" s="79">
        <v>0</v>
      </c>
      <c r="AR118" s="79">
        <v>0</v>
      </c>
      <c r="AS118" s="79"/>
      <c r="AT118" s="79"/>
      <c r="AU118" s="79"/>
      <c r="AV118" s="79"/>
      <c r="AW118" s="79"/>
      <c r="AX118" s="79"/>
      <c r="AY118" s="79"/>
      <c r="AZ118" s="79"/>
      <c r="BA118">
        <v>7</v>
      </c>
      <c r="BB118" s="78" t="str">
        <f>REPLACE(INDEX(GroupVertices[Group],MATCH(Edges25[[#This Row],[Vertex 1]],GroupVertices[Vertex],0)),1,1,"")</f>
        <v>2</v>
      </c>
      <c r="BC118" s="78" t="str">
        <f>REPLACE(INDEX(GroupVertices[Group],MATCH(Edges25[[#This Row],[Vertex 2]],GroupVertices[Vertex],0)),1,1,"")</f>
        <v>2</v>
      </c>
      <c r="BD118" s="48">
        <v>0</v>
      </c>
      <c r="BE118" s="49">
        <v>0</v>
      </c>
      <c r="BF118" s="48">
        <v>3</v>
      </c>
      <c r="BG118" s="49">
        <v>6.666666666666667</v>
      </c>
      <c r="BH118" s="48">
        <v>0</v>
      </c>
      <c r="BI118" s="49">
        <v>0</v>
      </c>
      <c r="BJ118" s="48">
        <v>42</v>
      </c>
      <c r="BK118" s="49">
        <v>93.33333333333333</v>
      </c>
      <c r="BL118" s="48">
        <v>45</v>
      </c>
    </row>
    <row r="119" spans="1:64" ht="15">
      <c r="A119" s="64" t="s">
        <v>235</v>
      </c>
      <c r="B119" s="64" t="s">
        <v>235</v>
      </c>
      <c r="C119" s="65"/>
      <c r="D119" s="66"/>
      <c r="E119" s="67"/>
      <c r="F119" s="68"/>
      <c r="G119" s="65"/>
      <c r="H119" s="69"/>
      <c r="I119" s="70"/>
      <c r="J119" s="70"/>
      <c r="K119" s="34" t="s">
        <v>65</v>
      </c>
      <c r="L119" s="77">
        <v>216</v>
      </c>
      <c r="M119" s="77"/>
      <c r="N119" s="72"/>
      <c r="O119" s="79" t="s">
        <v>176</v>
      </c>
      <c r="P119" s="81">
        <v>43748.79010416667</v>
      </c>
      <c r="Q119" s="79" t="s">
        <v>374</v>
      </c>
      <c r="R119" s="79"/>
      <c r="S119" s="79"/>
      <c r="T119" s="79" t="s">
        <v>238</v>
      </c>
      <c r="U119" s="79"/>
      <c r="V119" s="82" t="s">
        <v>626</v>
      </c>
      <c r="W119" s="81">
        <v>43748.79010416667</v>
      </c>
      <c r="X119" s="82" t="s">
        <v>758</v>
      </c>
      <c r="Y119" s="79"/>
      <c r="Z119" s="79"/>
      <c r="AA119" s="85" t="s">
        <v>990</v>
      </c>
      <c r="AB119" s="79"/>
      <c r="AC119" s="79" t="b">
        <v>0</v>
      </c>
      <c r="AD119" s="79">
        <v>0</v>
      </c>
      <c r="AE119" s="85" t="s">
        <v>1113</v>
      </c>
      <c r="AF119" s="79" t="b">
        <v>0</v>
      </c>
      <c r="AG119" s="79" t="s">
        <v>1129</v>
      </c>
      <c r="AH119" s="79"/>
      <c r="AI119" s="85" t="s">
        <v>1113</v>
      </c>
      <c r="AJ119" s="79" t="b">
        <v>0</v>
      </c>
      <c r="AK119" s="79">
        <v>0</v>
      </c>
      <c r="AL119" s="85" t="s">
        <v>1113</v>
      </c>
      <c r="AM119" s="79" t="s">
        <v>1135</v>
      </c>
      <c r="AN119" s="79" t="b">
        <v>0</v>
      </c>
      <c r="AO119" s="85" t="s">
        <v>990</v>
      </c>
      <c r="AP119" s="79" t="s">
        <v>176</v>
      </c>
      <c r="AQ119" s="79">
        <v>0</v>
      </c>
      <c r="AR119" s="79">
        <v>0</v>
      </c>
      <c r="AS119" s="79"/>
      <c r="AT119" s="79"/>
      <c r="AU119" s="79"/>
      <c r="AV119" s="79"/>
      <c r="AW119" s="79"/>
      <c r="AX119" s="79"/>
      <c r="AY119" s="79"/>
      <c r="AZ119" s="79"/>
      <c r="BA119">
        <v>7</v>
      </c>
      <c r="BB119" s="78" t="str">
        <f>REPLACE(INDEX(GroupVertices[Group],MATCH(Edges25[[#This Row],[Vertex 1]],GroupVertices[Vertex],0)),1,1,"")</f>
        <v>2</v>
      </c>
      <c r="BC119" s="78" t="str">
        <f>REPLACE(INDEX(GroupVertices[Group],MATCH(Edges25[[#This Row],[Vertex 2]],GroupVertices[Vertex],0)),1,1,"")</f>
        <v>2</v>
      </c>
      <c r="BD119" s="48">
        <v>1</v>
      </c>
      <c r="BE119" s="49">
        <v>5.2631578947368425</v>
      </c>
      <c r="BF119" s="48">
        <v>0</v>
      </c>
      <c r="BG119" s="49">
        <v>0</v>
      </c>
      <c r="BH119" s="48">
        <v>0</v>
      </c>
      <c r="BI119" s="49">
        <v>0</v>
      </c>
      <c r="BJ119" s="48">
        <v>18</v>
      </c>
      <c r="BK119" s="49">
        <v>94.73684210526316</v>
      </c>
      <c r="BL119" s="48">
        <v>19</v>
      </c>
    </row>
    <row r="120" spans="1:64" ht="15">
      <c r="A120" s="64" t="s">
        <v>235</v>
      </c>
      <c r="B120" s="64" t="s">
        <v>238</v>
      </c>
      <c r="C120" s="65"/>
      <c r="D120" s="66"/>
      <c r="E120" s="67"/>
      <c r="F120" s="68"/>
      <c r="G120" s="65"/>
      <c r="H120" s="69"/>
      <c r="I120" s="70"/>
      <c r="J120" s="70"/>
      <c r="K120" s="34" t="s">
        <v>66</v>
      </c>
      <c r="L120" s="77">
        <v>217</v>
      </c>
      <c r="M120" s="77"/>
      <c r="N120" s="72"/>
      <c r="O120" s="79" t="s">
        <v>276</v>
      </c>
      <c r="P120" s="81">
        <v>43752.48032407407</v>
      </c>
      <c r="Q120" s="79" t="s">
        <v>280</v>
      </c>
      <c r="R120" s="79"/>
      <c r="S120" s="79"/>
      <c r="T120" s="79" t="s">
        <v>519</v>
      </c>
      <c r="U120" s="79"/>
      <c r="V120" s="82" t="s">
        <v>626</v>
      </c>
      <c r="W120" s="81">
        <v>43752.48032407407</v>
      </c>
      <c r="X120" s="82" t="s">
        <v>759</v>
      </c>
      <c r="Y120" s="79"/>
      <c r="Z120" s="79"/>
      <c r="AA120" s="85" t="s">
        <v>991</v>
      </c>
      <c r="AB120" s="79"/>
      <c r="AC120" s="79" t="b">
        <v>0</v>
      </c>
      <c r="AD120" s="79">
        <v>0</v>
      </c>
      <c r="AE120" s="85" t="s">
        <v>1113</v>
      </c>
      <c r="AF120" s="79" t="b">
        <v>0</v>
      </c>
      <c r="AG120" s="79" t="s">
        <v>1129</v>
      </c>
      <c r="AH120" s="79"/>
      <c r="AI120" s="85" t="s">
        <v>1113</v>
      </c>
      <c r="AJ120" s="79" t="b">
        <v>0</v>
      </c>
      <c r="AK120" s="79">
        <v>3</v>
      </c>
      <c r="AL120" s="85" t="s">
        <v>1075</v>
      </c>
      <c r="AM120" s="79" t="s">
        <v>1135</v>
      </c>
      <c r="AN120" s="79" t="b">
        <v>0</v>
      </c>
      <c r="AO120" s="85" t="s">
        <v>1075</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3</v>
      </c>
      <c r="BD120" s="48">
        <v>2</v>
      </c>
      <c r="BE120" s="49">
        <v>7.6923076923076925</v>
      </c>
      <c r="BF120" s="48">
        <v>1</v>
      </c>
      <c r="BG120" s="49">
        <v>3.8461538461538463</v>
      </c>
      <c r="BH120" s="48">
        <v>0</v>
      </c>
      <c r="BI120" s="49">
        <v>0</v>
      </c>
      <c r="BJ120" s="48">
        <v>23</v>
      </c>
      <c r="BK120" s="49">
        <v>88.46153846153847</v>
      </c>
      <c r="BL120" s="48">
        <v>26</v>
      </c>
    </row>
    <row r="121" spans="1:64" ht="15">
      <c r="A121" s="64" t="s">
        <v>235</v>
      </c>
      <c r="B121" s="64" t="s">
        <v>235</v>
      </c>
      <c r="C121" s="65"/>
      <c r="D121" s="66"/>
      <c r="E121" s="67"/>
      <c r="F121" s="68"/>
      <c r="G121" s="65"/>
      <c r="H121" s="69"/>
      <c r="I121" s="70"/>
      <c r="J121" s="70"/>
      <c r="K121" s="34" t="s">
        <v>65</v>
      </c>
      <c r="L121" s="77">
        <v>218</v>
      </c>
      <c r="M121" s="77"/>
      <c r="N121" s="72"/>
      <c r="O121" s="79" t="s">
        <v>176</v>
      </c>
      <c r="P121" s="81">
        <v>43755.76337962963</v>
      </c>
      <c r="Q121" s="79" t="s">
        <v>375</v>
      </c>
      <c r="R121" s="79"/>
      <c r="S121" s="79"/>
      <c r="T121" s="79" t="s">
        <v>238</v>
      </c>
      <c r="U121" s="79"/>
      <c r="V121" s="82" t="s">
        <v>626</v>
      </c>
      <c r="W121" s="81">
        <v>43755.76337962963</v>
      </c>
      <c r="X121" s="82" t="s">
        <v>760</v>
      </c>
      <c r="Y121" s="79"/>
      <c r="Z121" s="79"/>
      <c r="AA121" s="85" t="s">
        <v>992</v>
      </c>
      <c r="AB121" s="79"/>
      <c r="AC121" s="79" t="b">
        <v>0</v>
      </c>
      <c r="AD121" s="79">
        <v>8</v>
      </c>
      <c r="AE121" s="85" t="s">
        <v>1113</v>
      </c>
      <c r="AF121" s="79" t="b">
        <v>0</v>
      </c>
      <c r="AG121" s="79" t="s">
        <v>1129</v>
      </c>
      <c r="AH121" s="79"/>
      <c r="AI121" s="85" t="s">
        <v>1113</v>
      </c>
      <c r="AJ121" s="79" t="b">
        <v>0</v>
      </c>
      <c r="AK121" s="79">
        <v>0</v>
      </c>
      <c r="AL121" s="85" t="s">
        <v>1113</v>
      </c>
      <c r="AM121" s="79" t="s">
        <v>1135</v>
      </c>
      <c r="AN121" s="79" t="b">
        <v>0</v>
      </c>
      <c r="AO121" s="85" t="s">
        <v>992</v>
      </c>
      <c r="AP121" s="79" t="s">
        <v>176</v>
      </c>
      <c r="AQ121" s="79">
        <v>0</v>
      </c>
      <c r="AR121" s="79">
        <v>0</v>
      </c>
      <c r="AS121" s="79"/>
      <c r="AT121" s="79"/>
      <c r="AU121" s="79"/>
      <c r="AV121" s="79"/>
      <c r="AW121" s="79"/>
      <c r="AX121" s="79"/>
      <c r="AY121" s="79"/>
      <c r="AZ121" s="79"/>
      <c r="BA121">
        <v>7</v>
      </c>
      <c r="BB121" s="78" t="str">
        <f>REPLACE(INDEX(GroupVertices[Group],MATCH(Edges25[[#This Row],[Vertex 1]],GroupVertices[Vertex],0)),1,1,"")</f>
        <v>2</v>
      </c>
      <c r="BC121" s="78" t="str">
        <f>REPLACE(INDEX(GroupVertices[Group],MATCH(Edges25[[#This Row],[Vertex 2]],GroupVertices[Vertex],0)),1,1,"")</f>
        <v>2</v>
      </c>
      <c r="BD121" s="48">
        <v>0</v>
      </c>
      <c r="BE121" s="49">
        <v>0</v>
      </c>
      <c r="BF121" s="48">
        <v>0</v>
      </c>
      <c r="BG121" s="49">
        <v>0</v>
      </c>
      <c r="BH121" s="48">
        <v>0</v>
      </c>
      <c r="BI121" s="49">
        <v>0</v>
      </c>
      <c r="BJ121" s="48">
        <v>29</v>
      </c>
      <c r="BK121" s="49">
        <v>100</v>
      </c>
      <c r="BL121" s="48">
        <v>29</v>
      </c>
    </row>
    <row r="122" spans="1:64" ht="15">
      <c r="A122" s="64" t="s">
        <v>235</v>
      </c>
      <c r="B122" s="64" t="s">
        <v>234</v>
      </c>
      <c r="C122" s="65"/>
      <c r="D122" s="66"/>
      <c r="E122" s="67"/>
      <c r="F122" s="68"/>
      <c r="G122" s="65"/>
      <c r="H122" s="69"/>
      <c r="I122" s="70"/>
      <c r="J122" s="70"/>
      <c r="K122" s="34" t="s">
        <v>65</v>
      </c>
      <c r="L122" s="77">
        <v>219</v>
      </c>
      <c r="M122" s="77"/>
      <c r="N122" s="72"/>
      <c r="O122" s="79" t="s">
        <v>277</v>
      </c>
      <c r="P122" s="81">
        <v>43755.81760416667</v>
      </c>
      <c r="Q122" s="79" t="s">
        <v>376</v>
      </c>
      <c r="R122" s="79"/>
      <c r="S122" s="79"/>
      <c r="T122" s="79" t="s">
        <v>561</v>
      </c>
      <c r="U122" s="79"/>
      <c r="V122" s="82" t="s">
        <v>626</v>
      </c>
      <c r="W122" s="81">
        <v>43755.81760416667</v>
      </c>
      <c r="X122" s="82" t="s">
        <v>761</v>
      </c>
      <c r="Y122" s="79"/>
      <c r="Z122" s="79"/>
      <c r="AA122" s="85" t="s">
        <v>993</v>
      </c>
      <c r="AB122" s="85" t="s">
        <v>1111</v>
      </c>
      <c r="AC122" s="79" t="b">
        <v>0</v>
      </c>
      <c r="AD122" s="79">
        <v>1</v>
      </c>
      <c r="AE122" s="85" t="s">
        <v>1122</v>
      </c>
      <c r="AF122" s="79" t="b">
        <v>0</v>
      </c>
      <c r="AG122" s="79" t="s">
        <v>1129</v>
      </c>
      <c r="AH122" s="79"/>
      <c r="AI122" s="85" t="s">
        <v>1113</v>
      </c>
      <c r="AJ122" s="79" t="b">
        <v>0</v>
      </c>
      <c r="AK122" s="79">
        <v>0</v>
      </c>
      <c r="AL122" s="85" t="s">
        <v>1113</v>
      </c>
      <c r="AM122" s="79" t="s">
        <v>1139</v>
      </c>
      <c r="AN122" s="79" t="b">
        <v>0</v>
      </c>
      <c r="AO122" s="85" t="s">
        <v>1111</v>
      </c>
      <c r="AP122" s="79" t="s">
        <v>176</v>
      </c>
      <c r="AQ122" s="79">
        <v>0</v>
      </c>
      <c r="AR122" s="79">
        <v>0</v>
      </c>
      <c r="AS122" s="79" t="s">
        <v>1143</v>
      </c>
      <c r="AT122" s="79" t="s">
        <v>1144</v>
      </c>
      <c r="AU122" s="79" t="s">
        <v>1145</v>
      </c>
      <c r="AV122" s="79" t="s">
        <v>1146</v>
      </c>
      <c r="AW122" s="79" t="s">
        <v>1147</v>
      </c>
      <c r="AX122" s="79" t="s">
        <v>1148</v>
      </c>
      <c r="AY122" s="79" t="s">
        <v>1149</v>
      </c>
      <c r="AZ122" s="82" t="s">
        <v>1150</v>
      </c>
      <c r="BA122">
        <v>1</v>
      </c>
      <c r="BB122" s="78" t="str">
        <f>REPLACE(INDEX(GroupVertices[Group],MATCH(Edges25[[#This Row],[Vertex 1]],GroupVertices[Vertex],0)),1,1,"")</f>
        <v>2</v>
      </c>
      <c r="BC122" s="78" t="str">
        <f>REPLACE(INDEX(GroupVertices[Group],MATCH(Edges25[[#This Row],[Vertex 2]],GroupVertices[Vertex],0)),1,1,"")</f>
        <v>3</v>
      </c>
      <c r="BD122" s="48">
        <v>0</v>
      </c>
      <c r="BE122" s="49">
        <v>0</v>
      </c>
      <c r="BF122" s="48">
        <v>0</v>
      </c>
      <c r="BG122" s="49">
        <v>0</v>
      </c>
      <c r="BH122" s="48">
        <v>0</v>
      </c>
      <c r="BI122" s="49">
        <v>0</v>
      </c>
      <c r="BJ122" s="48">
        <v>16</v>
      </c>
      <c r="BK122" s="49">
        <v>100</v>
      </c>
      <c r="BL122" s="48">
        <v>16</v>
      </c>
    </row>
    <row r="123" spans="1:64" ht="15">
      <c r="A123" s="64" t="s">
        <v>243</v>
      </c>
      <c r="B123" s="64" t="s">
        <v>235</v>
      </c>
      <c r="C123" s="65"/>
      <c r="D123" s="66"/>
      <c r="E123" s="67"/>
      <c r="F123" s="68"/>
      <c r="G123" s="65"/>
      <c r="H123" s="69"/>
      <c r="I123" s="70"/>
      <c r="J123" s="70"/>
      <c r="K123" s="34" t="s">
        <v>65</v>
      </c>
      <c r="L123" s="77">
        <v>220</v>
      </c>
      <c r="M123" s="77"/>
      <c r="N123" s="72"/>
      <c r="O123" s="79" t="s">
        <v>276</v>
      </c>
      <c r="P123" s="81">
        <v>43750.53925925926</v>
      </c>
      <c r="Q123" s="79" t="s">
        <v>336</v>
      </c>
      <c r="R123" s="79"/>
      <c r="S123" s="79"/>
      <c r="T123" s="79" t="s">
        <v>518</v>
      </c>
      <c r="U123" s="79"/>
      <c r="V123" s="82" t="s">
        <v>632</v>
      </c>
      <c r="W123" s="81">
        <v>43750.53925925926</v>
      </c>
      <c r="X123" s="82" t="s">
        <v>762</v>
      </c>
      <c r="Y123" s="79"/>
      <c r="Z123" s="79"/>
      <c r="AA123" s="85" t="s">
        <v>994</v>
      </c>
      <c r="AB123" s="79"/>
      <c r="AC123" s="79" t="b">
        <v>0</v>
      </c>
      <c r="AD123" s="79">
        <v>0</v>
      </c>
      <c r="AE123" s="85" t="s">
        <v>1113</v>
      </c>
      <c r="AF123" s="79" t="b">
        <v>1</v>
      </c>
      <c r="AG123" s="79" t="s">
        <v>1129</v>
      </c>
      <c r="AH123" s="79"/>
      <c r="AI123" s="85" t="s">
        <v>1062</v>
      </c>
      <c r="AJ123" s="79" t="b">
        <v>0</v>
      </c>
      <c r="AK123" s="79">
        <v>3</v>
      </c>
      <c r="AL123" s="85" t="s">
        <v>986</v>
      </c>
      <c r="AM123" s="79" t="s">
        <v>1139</v>
      </c>
      <c r="AN123" s="79" t="b">
        <v>0</v>
      </c>
      <c r="AO123" s="85" t="s">
        <v>986</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3</v>
      </c>
      <c r="BC123" s="78" t="str">
        <f>REPLACE(INDEX(GroupVertices[Group],MATCH(Edges25[[#This Row],[Vertex 2]],GroupVertices[Vertex],0)),1,1,"")</f>
        <v>2</v>
      </c>
      <c r="BD123" s="48">
        <v>0</v>
      </c>
      <c r="BE123" s="49">
        <v>0</v>
      </c>
      <c r="BF123" s="48">
        <v>0</v>
      </c>
      <c r="BG123" s="49">
        <v>0</v>
      </c>
      <c r="BH123" s="48">
        <v>0</v>
      </c>
      <c r="BI123" s="49">
        <v>0</v>
      </c>
      <c r="BJ123" s="48">
        <v>24</v>
      </c>
      <c r="BK123" s="49">
        <v>100</v>
      </c>
      <c r="BL123" s="48">
        <v>24</v>
      </c>
    </row>
    <row r="124" spans="1:64" ht="15">
      <c r="A124" s="64" t="s">
        <v>244</v>
      </c>
      <c r="B124" s="64" t="s">
        <v>238</v>
      </c>
      <c r="C124" s="65"/>
      <c r="D124" s="66"/>
      <c r="E124" s="67"/>
      <c r="F124" s="68"/>
      <c r="G124" s="65"/>
      <c r="H124" s="69"/>
      <c r="I124" s="70"/>
      <c r="J124" s="70"/>
      <c r="K124" s="34" t="s">
        <v>65</v>
      </c>
      <c r="L124" s="77">
        <v>221</v>
      </c>
      <c r="M124" s="77"/>
      <c r="N124" s="72"/>
      <c r="O124" s="79" t="s">
        <v>276</v>
      </c>
      <c r="P124" s="81">
        <v>43755.73116898148</v>
      </c>
      <c r="Q124" s="79" t="s">
        <v>377</v>
      </c>
      <c r="R124" s="79"/>
      <c r="S124" s="79"/>
      <c r="T124" s="79" t="s">
        <v>562</v>
      </c>
      <c r="U124" s="82" t="s">
        <v>585</v>
      </c>
      <c r="V124" s="82" t="s">
        <v>585</v>
      </c>
      <c r="W124" s="81">
        <v>43755.73116898148</v>
      </c>
      <c r="X124" s="82" t="s">
        <v>763</v>
      </c>
      <c r="Y124" s="79"/>
      <c r="Z124" s="79"/>
      <c r="AA124" s="85" t="s">
        <v>995</v>
      </c>
      <c r="AB124" s="79"/>
      <c r="AC124" s="79" t="b">
        <v>0</v>
      </c>
      <c r="AD124" s="79">
        <v>0</v>
      </c>
      <c r="AE124" s="85" t="s">
        <v>1113</v>
      </c>
      <c r="AF124" s="79" t="b">
        <v>0</v>
      </c>
      <c r="AG124" s="79" t="s">
        <v>1129</v>
      </c>
      <c r="AH124" s="79"/>
      <c r="AI124" s="85" t="s">
        <v>1113</v>
      </c>
      <c r="AJ124" s="79" t="b">
        <v>0</v>
      </c>
      <c r="AK124" s="79">
        <v>1</v>
      </c>
      <c r="AL124" s="85" t="s">
        <v>1076</v>
      </c>
      <c r="AM124" s="79" t="s">
        <v>1138</v>
      </c>
      <c r="AN124" s="79" t="b">
        <v>0</v>
      </c>
      <c r="AO124" s="85" t="s">
        <v>1076</v>
      </c>
      <c r="AP124" s="79" t="s">
        <v>176</v>
      </c>
      <c r="AQ124" s="79">
        <v>0</v>
      </c>
      <c r="AR124" s="79">
        <v>0</v>
      </c>
      <c r="AS124" s="79"/>
      <c r="AT124" s="79"/>
      <c r="AU124" s="79"/>
      <c r="AV124" s="79"/>
      <c r="AW124" s="79"/>
      <c r="AX124" s="79"/>
      <c r="AY124" s="79"/>
      <c r="AZ124" s="79"/>
      <c r="BA124">
        <v>10</v>
      </c>
      <c r="BB124" s="78" t="str">
        <f>REPLACE(INDEX(GroupVertices[Group],MATCH(Edges25[[#This Row],[Vertex 1]],GroupVertices[Vertex],0)),1,1,"")</f>
        <v>3</v>
      </c>
      <c r="BC124" s="78" t="str">
        <f>REPLACE(INDEX(GroupVertices[Group],MATCH(Edges25[[#This Row],[Vertex 2]],GroupVertices[Vertex],0)),1,1,"")</f>
        <v>3</v>
      </c>
      <c r="BD124" s="48">
        <v>1</v>
      </c>
      <c r="BE124" s="49">
        <v>6.666666666666667</v>
      </c>
      <c r="BF124" s="48">
        <v>0</v>
      </c>
      <c r="BG124" s="49">
        <v>0</v>
      </c>
      <c r="BH124" s="48">
        <v>0</v>
      </c>
      <c r="BI124" s="49">
        <v>0</v>
      </c>
      <c r="BJ124" s="48">
        <v>14</v>
      </c>
      <c r="BK124" s="49">
        <v>93.33333333333333</v>
      </c>
      <c r="BL124" s="48">
        <v>15</v>
      </c>
    </row>
    <row r="125" spans="1:64" ht="15">
      <c r="A125" s="64" t="s">
        <v>244</v>
      </c>
      <c r="B125" s="64" t="s">
        <v>244</v>
      </c>
      <c r="C125" s="65"/>
      <c r="D125" s="66"/>
      <c r="E125" s="67"/>
      <c r="F125" s="68"/>
      <c r="G125" s="65"/>
      <c r="H125" s="69"/>
      <c r="I125" s="70"/>
      <c r="J125" s="70"/>
      <c r="K125" s="34" t="s">
        <v>65</v>
      </c>
      <c r="L125" s="77">
        <v>222</v>
      </c>
      <c r="M125" s="77"/>
      <c r="N125" s="72"/>
      <c r="O125" s="79" t="s">
        <v>176</v>
      </c>
      <c r="P125" s="81">
        <v>43755.73228009259</v>
      </c>
      <c r="Q125" s="79" t="s">
        <v>378</v>
      </c>
      <c r="R125" s="79"/>
      <c r="S125" s="79"/>
      <c r="T125" s="79" t="s">
        <v>238</v>
      </c>
      <c r="U125" s="82" t="s">
        <v>586</v>
      </c>
      <c r="V125" s="82" t="s">
        <v>586</v>
      </c>
      <c r="W125" s="81">
        <v>43755.73228009259</v>
      </c>
      <c r="X125" s="82" t="s">
        <v>764</v>
      </c>
      <c r="Y125" s="79"/>
      <c r="Z125" s="79"/>
      <c r="AA125" s="85" t="s">
        <v>996</v>
      </c>
      <c r="AB125" s="79"/>
      <c r="AC125" s="79" t="b">
        <v>0</v>
      </c>
      <c r="AD125" s="79">
        <v>0</v>
      </c>
      <c r="AE125" s="85" t="s">
        <v>1113</v>
      </c>
      <c r="AF125" s="79" t="b">
        <v>0</v>
      </c>
      <c r="AG125" s="79" t="s">
        <v>1129</v>
      </c>
      <c r="AH125" s="79"/>
      <c r="AI125" s="85" t="s">
        <v>1113</v>
      </c>
      <c r="AJ125" s="79" t="b">
        <v>0</v>
      </c>
      <c r="AK125" s="79">
        <v>0</v>
      </c>
      <c r="AL125" s="85" t="s">
        <v>1113</v>
      </c>
      <c r="AM125" s="79" t="s">
        <v>1138</v>
      </c>
      <c r="AN125" s="79" t="b">
        <v>0</v>
      </c>
      <c r="AO125" s="85" t="s">
        <v>996</v>
      </c>
      <c r="AP125" s="79" t="s">
        <v>176</v>
      </c>
      <c r="AQ125" s="79">
        <v>0</v>
      </c>
      <c r="AR125" s="79">
        <v>0</v>
      </c>
      <c r="AS125" s="79"/>
      <c r="AT125" s="79"/>
      <c r="AU125" s="79"/>
      <c r="AV125" s="79"/>
      <c r="AW125" s="79"/>
      <c r="AX125" s="79"/>
      <c r="AY125" s="79"/>
      <c r="AZ125" s="79"/>
      <c r="BA125">
        <v>9</v>
      </c>
      <c r="BB125" s="78" t="str">
        <f>REPLACE(INDEX(GroupVertices[Group],MATCH(Edges25[[#This Row],[Vertex 1]],GroupVertices[Vertex],0)),1,1,"")</f>
        <v>3</v>
      </c>
      <c r="BC125" s="78" t="str">
        <f>REPLACE(INDEX(GroupVertices[Group],MATCH(Edges25[[#This Row],[Vertex 2]],GroupVertices[Vertex],0)),1,1,"")</f>
        <v>3</v>
      </c>
      <c r="BD125" s="48">
        <v>1</v>
      </c>
      <c r="BE125" s="49">
        <v>8.333333333333334</v>
      </c>
      <c r="BF125" s="48">
        <v>0</v>
      </c>
      <c r="BG125" s="49">
        <v>0</v>
      </c>
      <c r="BH125" s="48">
        <v>0</v>
      </c>
      <c r="BI125" s="49">
        <v>0</v>
      </c>
      <c r="BJ125" s="48">
        <v>11</v>
      </c>
      <c r="BK125" s="49">
        <v>91.66666666666667</v>
      </c>
      <c r="BL125" s="48">
        <v>12</v>
      </c>
    </row>
    <row r="126" spans="1:64" ht="15">
      <c r="A126" s="64" t="s">
        <v>244</v>
      </c>
      <c r="B126" s="64" t="s">
        <v>238</v>
      </c>
      <c r="C126" s="65"/>
      <c r="D126" s="66"/>
      <c r="E126" s="67"/>
      <c r="F126" s="68"/>
      <c r="G126" s="65"/>
      <c r="H126" s="69"/>
      <c r="I126" s="70"/>
      <c r="J126" s="70"/>
      <c r="K126" s="34" t="s">
        <v>65</v>
      </c>
      <c r="L126" s="77">
        <v>223</v>
      </c>
      <c r="M126" s="77"/>
      <c r="N126" s="72"/>
      <c r="O126" s="79" t="s">
        <v>276</v>
      </c>
      <c r="P126" s="81">
        <v>43755.75225694444</v>
      </c>
      <c r="Q126" s="79" t="s">
        <v>379</v>
      </c>
      <c r="R126" s="79"/>
      <c r="S126" s="79"/>
      <c r="T126" s="79" t="s">
        <v>562</v>
      </c>
      <c r="U126" s="82" t="s">
        <v>587</v>
      </c>
      <c r="V126" s="82" t="s">
        <v>587</v>
      </c>
      <c r="W126" s="81">
        <v>43755.75225694444</v>
      </c>
      <c r="X126" s="82" t="s">
        <v>765</v>
      </c>
      <c r="Y126" s="79"/>
      <c r="Z126" s="79"/>
      <c r="AA126" s="85" t="s">
        <v>997</v>
      </c>
      <c r="AB126" s="79"/>
      <c r="AC126" s="79" t="b">
        <v>0</v>
      </c>
      <c r="AD126" s="79">
        <v>0</v>
      </c>
      <c r="AE126" s="85" t="s">
        <v>1113</v>
      </c>
      <c r="AF126" s="79" t="b">
        <v>0</v>
      </c>
      <c r="AG126" s="79" t="s">
        <v>1129</v>
      </c>
      <c r="AH126" s="79"/>
      <c r="AI126" s="85" t="s">
        <v>1113</v>
      </c>
      <c r="AJ126" s="79" t="b">
        <v>0</v>
      </c>
      <c r="AK126" s="79">
        <v>1</v>
      </c>
      <c r="AL126" s="85" t="s">
        <v>1078</v>
      </c>
      <c r="AM126" s="79" t="s">
        <v>1138</v>
      </c>
      <c r="AN126" s="79" t="b">
        <v>0</v>
      </c>
      <c r="AO126" s="85" t="s">
        <v>1078</v>
      </c>
      <c r="AP126" s="79" t="s">
        <v>176</v>
      </c>
      <c r="AQ126" s="79">
        <v>0</v>
      </c>
      <c r="AR126" s="79">
        <v>0</v>
      </c>
      <c r="AS126" s="79"/>
      <c r="AT126" s="79"/>
      <c r="AU126" s="79"/>
      <c r="AV126" s="79"/>
      <c r="AW126" s="79"/>
      <c r="AX126" s="79"/>
      <c r="AY126" s="79"/>
      <c r="AZ126" s="79"/>
      <c r="BA126">
        <v>10</v>
      </c>
      <c r="BB126" s="78" t="str">
        <f>REPLACE(INDEX(GroupVertices[Group],MATCH(Edges25[[#This Row],[Vertex 1]],GroupVertices[Vertex],0)),1,1,"")</f>
        <v>3</v>
      </c>
      <c r="BC126" s="78" t="str">
        <f>REPLACE(INDEX(GroupVertices[Group],MATCH(Edges25[[#This Row],[Vertex 2]],GroupVertices[Vertex],0)),1,1,"")</f>
        <v>3</v>
      </c>
      <c r="BD126" s="48">
        <v>2</v>
      </c>
      <c r="BE126" s="49">
        <v>13.333333333333334</v>
      </c>
      <c r="BF126" s="48">
        <v>0</v>
      </c>
      <c r="BG126" s="49">
        <v>0</v>
      </c>
      <c r="BH126" s="48">
        <v>0</v>
      </c>
      <c r="BI126" s="49">
        <v>0</v>
      </c>
      <c r="BJ126" s="48">
        <v>13</v>
      </c>
      <c r="BK126" s="49">
        <v>86.66666666666667</v>
      </c>
      <c r="BL126" s="48">
        <v>15</v>
      </c>
    </row>
    <row r="127" spans="1:64" ht="15">
      <c r="A127" s="64" t="s">
        <v>244</v>
      </c>
      <c r="B127" s="64" t="s">
        <v>238</v>
      </c>
      <c r="C127" s="65"/>
      <c r="D127" s="66"/>
      <c r="E127" s="67"/>
      <c r="F127" s="68"/>
      <c r="G127" s="65"/>
      <c r="H127" s="69"/>
      <c r="I127" s="70"/>
      <c r="J127" s="70"/>
      <c r="K127" s="34" t="s">
        <v>65</v>
      </c>
      <c r="L127" s="77">
        <v>224</v>
      </c>
      <c r="M127" s="77"/>
      <c r="N127" s="72"/>
      <c r="O127" s="79" t="s">
        <v>277</v>
      </c>
      <c r="P127" s="81">
        <v>43755.75369212963</v>
      </c>
      <c r="Q127" s="79" t="s">
        <v>380</v>
      </c>
      <c r="R127" s="79"/>
      <c r="S127" s="79"/>
      <c r="T127" s="79" t="s">
        <v>238</v>
      </c>
      <c r="U127" s="79"/>
      <c r="V127" s="82" t="s">
        <v>633</v>
      </c>
      <c r="W127" s="81">
        <v>43755.75369212963</v>
      </c>
      <c r="X127" s="82" t="s">
        <v>766</v>
      </c>
      <c r="Y127" s="79"/>
      <c r="Z127" s="79"/>
      <c r="AA127" s="85" t="s">
        <v>998</v>
      </c>
      <c r="AB127" s="85" t="s">
        <v>1079</v>
      </c>
      <c r="AC127" s="79" t="b">
        <v>0</v>
      </c>
      <c r="AD127" s="79">
        <v>4</v>
      </c>
      <c r="AE127" s="85" t="s">
        <v>1116</v>
      </c>
      <c r="AF127" s="79" t="b">
        <v>0</v>
      </c>
      <c r="AG127" s="79" t="s">
        <v>1129</v>
      </c>
      <c r="AH127" s="79"/>
      <c r="AI127" s="85" t="s">
        <v>1113</v>
      </c>
      <c r="AJ127" s="79" t="b">
        <v>0</v>
      </c>
      <c r="AK127" s="79">
        <v>0</v>
      </c>
      <c r="AL127" s="85" t="s">
        <v>1113</v>
      </c>
      <c r="AM127" s="79" t="s">
        <v>1138</v>
      </c>
      <c r="AN127" s="79" t="b">
        <v>0</v>
      </c>
      <c r="AO127" s="85" t="s">
        <v>1079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v>3</v>
      </c>
      <c r="BE127" s="49">
        <v>8.108108108108109</v>
      </c>
      <c r="BF127" s="48">
        <v>0</v>
      </c>
      <c r="BG127" s="49">
        <v>0</v>
      </c>
      <c r="BH127" s="48">
        <v>0</v>
      </c>
      <c r="BI127" s="49">
        <v>0</v>
      </c>
      <c r="BJ127" s="48">
        <v>34</v>
      </c>
      <c r="BK127" s="49">
        <v>91.89189189189189</v>
      </c>
      <c r="BL127" s="48">
        <v>37</v>
      </c>
    </row>
    <row r="128" spans="1:64" ht="15">
      <c r="A128" s="64" t="s">
        <v>244</v>
      </c>
      <c r="B128" s="64" t="s">
        <v>238</v>
      </c>
      <c r="C128" s="65"/>
      <c r="D128" s="66"/>
      <c r="E128" s="67"/>
      <c r="F128" s="68"/>
      <c r="G128" s="65"/>
      <c r="H128" s="69"/>
      <c r="I128" s="70"/>
      <c r="J128" s="70"/>
      <c r="K128" s="34" t="s">
        <v>65</v>
      </c>
      <c r="L128" s="77">
        <v>225</v>
      </c>
      <c r="M128" s="77"/>
      <c r="N128" s="72"/>
      <c r="O128" s="79" t="s">
        <v>276</v>
      </c>
      <c r="P128" s="81">
        <v>43755.753958333335</v>
      </c>
      <c r="Q128" s="79" t="s">
        <v>381</v>
      </c>
      <c r="R128" s="79"/>
      <c r="S128" s="79"/>
      <c r="T128" s="79" t="s">
        <v>563</v>
      </c>
      <c r="U128" s="82" t="s">
        <v>588</v>
      </c>
      <c r="V128" s="82" t="s">
        <v>588</v>
      </c>
      <c r="W128" s="81">
        <v>43755.753958333335</v>
      </c>
      <c r="X128" s="82" t="s">
        <v>767</v>
      </c>
      <c r="Y128" s="79"/>
      <c r="Z128" s="79"/>
      <c r="AA128" s="85" t="s">
        <v>999</v>
      </c>
      <c r="AB128" s="79"/>
      <c r="AC128" s="79" t="b">
        <v>0</v>
      </c>
      <c r="AD128" s="79">
        <v>0</v>
      </c>
      <c r="AE128" s="85" t="s">
        <v>1113</v>
      </c>
      <c r="AF128" s="79" t="b">
        <v>0</v>
      </c>
      <c r="AG128" s="79" t="s">
        <v>1129</v>
      </c>
      <c r="AH128" s="79"/>
      <c r="AI128" s="85" t="s">
        <v>1113</v>
      </c>
      <c r="AJ128" s="79" t="b">
        <v>0</v>
      </c>
      <c r="AK128" s="79">
        <v>1</v>
      </c>
      <c r="AL128" s="85" t="s">
        <v>1082</v>
      </c>
      <c r="AM128" s="79" t="s">
        <v>1138</v>
      </c>
      <c r="AN128" s="79" t="b">
        <v>0</v>
      </c>
      <c r="AO128" s="85" t="s">
        <v>1082</v>
      </c>
      <c r="AP128" s="79" t="s">
        <v>176</v>
      </c>
      <c r="AQ128" s="79">
        <v>0</v>
      </c>
      <c r="AR128" s="79">
        <v>0</v>
      </c>
      <c r="AS128" s="79"/>
      <c r="AT128" s="79"/>
      <c r="AU128" s="79"/>
      <c r="AV128" s="79"/>
      <c r="AW128" s="79"/>
      <c r="AX128" s="79"/>
      <c r="AY128" s="79"/>
      <c r="AZ128" s="79"/>
      <c r="BA128">
        <v>10</v>
      </c>
      <c r="BB128" s="78" t="str">
        <f>REPLACE(INDEX(GroupVertices[Group],MATCH(Edges25[[#This Row],[Vertex 1]],GroupVertices[Vertex],0)),1,1,"")</f>
        <v>3</v>
      </c>
      <c r="BC128" s="78" t="str">
        <f>REPLACE(INDEX(GroupVertices[Group],MATCH(Edges25[[#This Row],[Vertex 2]],GroupVertices[Vertex],0)),1,1,"")</f>
        <v>3</v>
      </c>
      <c r="BD128" s="48">
        <v>1</v>
      </c>
      <c r="BE128" s="49">
        <v>7.142857142857143</v>
      </c>
      <c r="BF128" s="48">
        <v>0</v>
      </c>
      <c r="BG128" s="49">
        <v>0</v>
      </c>
      <c r="BH128" s="48">
        <v>0</v>
      </c>
      <c r="BI128" s="49">
        <v>0</v>
      </c>
      <c r="BJ128" s="48">
        <v>13</v>
      </c>
      <c r="BK128" s="49">
        <v>92.85714285714286</v>
      </c>
      <c r="BL128" s="48">
        <v>14</v>
      </c>
    </row>
    <row r="129" spans="1:64" ht="15">
      <c r="A129" s="64" t="s">
        <v>244</v>
      </c>
      <c r="B129" s="64" t="s">
        <v>244</v>
      </c>
      <c r="C129" s="65"/>
      <c r="D129" s="66"/>
      <c r="E129" s="67"/>
      <c r="F129" s="68"/>
      <c r="G129" s="65"/>
      <c r="H129" s="69"/>
      <c r="I129" s="70"/>
      <c r="J129" s="70"/>
      <c r="K129" s="34" t="s">
        <v>65</v>
      </c>
      <c r="L129" s="77">
        <v>226</v>
      </c>
      <c r="M129" s="77"/>
      <c r="N129" s="72"/>
      <c r="O129" s="79" t="s">
        <v>176</v>
      </c>
      <c r="P129" s="81">
        <v>43755.75513888889</v>
      </c>
      <c r="Q129" s="79" t="s">
        <v>382</v>
      </c>
      <c r="R129" s="79"/>
      <c r="S129" s="79"/>
      <c r="T129" s="79" t="s">
        <v>238</v>
      </c>
      <c r="U129" s="79"/>
      <c r="V129" s="82" t="s">
        <v>633</v>
      </c>
      <c r="W129" s="81">
        <v>43755.75513888889</v>
      </c>
      <c r="X129" s="82" t="s">
        <v>768</v>
      </c>
      <c r="Y129" s="79"/>
      <c r="Z129" s="79"/>
      <c r="AA129" s="85" t="s">
        <v>1000</v>
      </c>
      <c r="AB129" s="79"/>
      <c r="AC129" s="79" t="b">
        <v>0</v>
      </c>
      <c r="AD129" s="79">
        <v>1</v>
      </c>
      <c r="AE129" s="85" t="s">
        <v>1113</v>
      </c>
      <c r="AF129" s="79" t="b">
        <v>0</v>
      </c>
      <c r="AG129" s="79" t="s">
        <v>1129</v>
      </c>
      <c r="AH129" s="79"/>
      <c r="AI129" s="85" t="s">
        <v>1113</v>
      </c>
      <c r="AJ129" s="79" t="b">
        <v>0</v>
      </c>
      <c r="AK129" s="79">
        <v>0</v>
      </c>
      <c r="AL129" s="85" t="s">
        <v>1113</v>
      </c>
      <c r="AM129" s="79" t="s">
        <v>1138</v>
      </c>
      <c r="AN129" s="79" t="b">
        <v>0</v>
      </c>
      <c r="AO129" s="85" t="s">
        <v>1000</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3</v>
      </c>
      <c r="BC129" s="78" t="str">
        <f>REPLACE(INDEX(GroupVertices[Group],MATCH(Edges25[[#This Row],[Vertex 2]],GroupVertices[Vertex],0)),1,1,"")</f>
        <v>3</v>
      </c>
      <c r="BD129" s="48">
        <v>1</v>
      </c>
      <c r="BE129" s="49">
        <v>4</v>
      </c>
      <c r="BF129" s="48">
        <v>0</v>
      </c>
      <c r="BG129" s="49">
        <v>0</v>
      </c>
      <c r="BH129" s="48">
        <v>0</v>
      </c>
      <c r="BI129" s="49">
        <v>0</v>
      </c>
      <c r="BJ129" s="48">
        <v>24</v>
      </c>
      <c r="BK129" s="49">
        <v>96</v>
      </c>
      <c r="BL129" s="48">
        <v>25</v>
      </c>
    </row>
    <row r="130" spans="1:64" ht="15">
      <c r="A130" s="64" t="s">
        <v>244</v>
      </c>
      <c r="B130" s="64" t="s">
        <v>238</v>
      </c>
      <c r="C130" s="65"/>
      <c r="D130" s="66"/>
      <c r="E130" s="67"/>
      <c r="F130" s="68"/>
      <c r="G130" s="65"/>
      <c r="H130" s="69"/>
      <c r="I130" s="70"/>
      <c r="J130" s="70"/>
      <c r="K130" s="34" t="s">
        <v>65</v>
      </c>
      <c r="L130" s="77">
        <v>227</v>
      </c>
      <c r="M130" s="77"/>
      <c r="N130" s="72"/>
      <c r="O130" s="79" t="s">
        <v>276</v>
      </c>
      <c r="P130" s="81">
        <v>43755.76230324074</v>
      </c>
      <c r="Q130" s="79" t="s">
        <v>383</v>
      </c>
      <c r="R130" s="79"/>
      <c r="S130" s="79"/>
      <c r="T130" s="79" t="s">
        <v>563</v>
      </c>
      <c r="U130" s="82" t="s">
        <v>589</v>
      </c>
      <c r="V130" s="82" t="s">
        <v>589</v>
      </c>
      <c r="W130" s="81">
        <v>43755.76230324074</v>
      </c>
      <c r="X130" s="82" t="s">
        <v>769</v>
      </c>
      <c r="Y130" s="79"/>
      <c r="Z130" s="79"/>
      <c r="AA130" s="85" t="s">
        <v>1001</v>
      </c>
      <c r="AB130" s="79"/>
      <c r="AC130" s="79" t="b">
        <v>0</v>
      </c>
      <c r="AD130" s="79">
        <v>0</v>
      </c>
      <c r="AE130" s="85" t="s">
        <v>1113</v>
      </c>
      <c r="AF130" s="79" t="b">
        <v>0</v>
      </c>
      <c r="AG130" s="79" t="s">
        <v>1129</v>
      </c>
      <c r="AH130" s="79"/>
      <c r="AI130" s="85" t="s">
        <v>1113</v>
      </c>
      <c r="AJ130" s="79" t="b">
        <v>0</v>
      </c>
      <c r="AK130" s="79">
        <v>1</v>
      </c>
      <c r="AL130" s="85" t="s">
        <v>1084</v>
      </c>
      <c r="AM130" s="79" t="s">
        <v>1138</v>
      </c>
      <c r="AN130" s="79" t="b">
        <v>0</v>
      </c>
      <c r="AO130" s="85" t="s">
        <v>1084</v>
      </c>
      <c r="AP130" s="79" t="s">
        <v>176</v>
      </c>
      <c r="AQ130" s="79">
        <v>0</v>
      </c>
      <c r="AR130" s="79">
        <v>0</v>
      </c>
      <c r="AS130" s="79"/>
      <c r="AT130" s="79"/>
      <c r="AU130" s="79"/>
      <c r="AV130" s="79"/>
      <c r="AW130" s="79"/>
      <c r="AX130" s="79"/>
      <c r="AY130" s="79"/>
      <c r="AZ130" s="79"/>
      <c r="BA130">
        <v>10</v>
      </c>
      <c r="BB130" s="78" t="str">
        <f>REPLACE(INDEX(GroupVertices[Group],MATCH(Edges25[[#This Row],[Vertex 1]],GroupVertices[Vertex],0)),1,1,"")</f>
        <v>3</v>
      </c>
      <c r="BC130" s="78" t="str">
        <f>REPLACE(INDEX(GroupVertices[Group],MATCH(Edges25[[#This Row],[Vertex 2]],GroupVertices[Vertex],0)),1,1,"")</f>
        <v>3</v>
      </c>
      <c r="BD130" s="48">
        <v>1</v>
      </c>
      <c r="BE130" s="49">
        <v>8.333333333333334</v>
      </c>
      <c r="BF130" s="48">
        <v>0</v>
      </c>
      <c r="BG130" s="49">
        <v>0</v>
      </c>
      <c r="BH130" s="48">
        <v>0</v>
      </c>
      <c r="BI130" s="49">
        <v>0</v>
      </c>
      <c r="BJ130" s="48">
        <v>11</v>
      </c>
      <c r="BK130" s="49">
        <v>91.66666666666667</v>
      </c>
      <c r="BL130" s="48">
        <v>12</v>
      </c>
    </row>
    <row r="131" spans="1:64" ht="15">
      <c r="A131" s="64" t="s">
        <v>244</v>
      </c>
      <c r="B131" s="64" t="s">
        <v>244</v>
      </c>
      <c r="C131" s="65"/>
      <c r="D131" s="66"/>
      <c r="E131" s="67"/>
      <c r="F131" s="68"/>
      <c r="G131" s="65"/>
      <c r="H131" s="69"/>
      <c r="I131" s="70"/>
      <c r="J131" s="70"/>
      <c r="K131" s="34" t="s">
        <v>65</v>
      </c>
      <c r="L131" s="77">
        <v>228</v>
      </c>
      <c r="M131" s="77"/>
      <c r="N131" s="72"/>
      <c r="O131" s="79" t="s">
        <v>176</v>
      </c>
      <c r="P131" s="81">
        <v>43755.76326388889</v>
      </c>
      <c r="Q131" s="79" t="s">
        <v>384</v>
      </c>
      <c r="R131" s="79"/>
      <c r="S131" s="79"/>
      <c r="T131" s="79" t="s">
        <v>238</v>
      </c>
      <c r="U131" s="79"/>
      <c r="V131" s="82" t="s">
        <v>633</v>
      </c>
      <c r="W131" s="81">
        <v>43755.76326388889</v>
      </c>
      <c r="X131" s="82" t="s">
        <v>770</v>
      </c>
      <c r="Y131" s="79"/>
      <c r="Z131" s="79"/>
      <c r="AA131" s="85" t="s">
        <v>1002</v>
      </c>
      <c r="AB131" s="79"/>
      <c r="AC131" s="79" t="b">
        <v>0</v>
      </c>
      <c r="AD131" s="79">
        <v>1</v>
      </c>
      <c r="AE131" s="85" t="s">
        <v>1113</v>
      </c>
      <c r="AF131" s="79" t="b">
        <v>0</v>
      </c>
      <c r="AG131" s="79" t="s">
        <v>1129</v>
      </c>
      <c r="AH131" s="79"/>
      <c r="AI131" s="85" t="s">
        <v>1113</v>
      </c>
      <c r="AJ131" s="79" t="b">
        <v>0</v>
      </c>
      <c r="AK131" s="79">
        <v>0</v>
      </c>
      <c r="AL131" s="85" t="s">
        <v>1113</v>
      </c>
      <c r="AM131" s="79" t="s">
        <v>1138</v>
      </c>
      <c r="AN131" s="79" t="b">
        <v>0</v>
      </c>
      <c r="AO131" s="85" t="s">
        <v>1002</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3</v>
      </c>
      <c r="BC131" s="78" t="str">
        <f>REPLACE(INDEX(GroupVertices[Group],MATCH(Edges25[[#This Row],[Vertex 2]],GroupVertices[Vertex],0)),1,1,"")</f>
        <v>3</v>
      </c>
      <c r="BD131" s="48">
        <v>1</v>
      </c>
      <c r="BE131" s="49">
        <v>7.6923076923076925</v>
      </c>
      <c r="BF131" s="48">
        <v>0</v>
      </c>
      <c r="BG131" s="49">
        <v>0</v>
      </c>
      <c r="BH131" s="48">
        <v>0</v>
      </c>
      <c r="BI131" s="49">
        <v>0</v>
      </c>
      <c r="BJ131" s="48">
        <v>12</v>
      </c>
      <c r="BK131" s="49">
        <v>92.3076923076923</v>
      </c>
      <c r="BL131" s="48">
        <v>13</v>
      </c>
    </row>
    <row r="132" spans="1:64" ht="15">
      <c r="A132" s="64" t="s">
        <v>244</v>
      </c>
      <c r="B132" s="64" t="s">
        <v>238</v>
      </c>
      <c r="C132" s="65"/>
      <c r="D132" s="66"/>
      <c r="E132" s="67"/>
      <c r="F132" s="68"/>
      <c r="G132" s="65"/>
      <c r="H132" s="69"/>
      <c r="I132" s="70"/>
      <c r="J132" s="70"/>
      <c r="K132" s="34" t="s">
        <v>65</v>
      </c>
      <c r="L132" s="77">
        <v>229</v>
      </c>
      <c r="M132" s="77"/>
      <c r="N132" s="72"/>
      <c r="O132" s="79" t="s">
        <v>276</v>
      </c>
      <c r="P132" s="81">
        <v>43755.76881944444</v>
      </c>
      <c r="Q132" s="79" t="s">
        <v>385</v>
      </c>
      <c r="R132" s="79"/>
      <c r="S132" s="79"/>
      <c r="T132" s="79" t="s">
        <v>520</v>
      </c>
      <c r="U132" s="79"/>
      <c r="V132" s="82" t="s">
        <v>633</v>
      </c>
      <c r="W132" s="81">
        <v>43755.76881944444</v>
      </c>
      <c r="X132" s="82" t="s">
        <v>771</v>
      </c>
      <c r="Y132" s="79"/>
      <c r="Z132" s="79"/>
      <c r="AA132" s="85" t="s">
        <v>1003</v>
      </c>
      <c r="AB132" s="79"/>
      <c r="AC132" s="79" t="b">
        <v>0</v>
      </c>
      <c r="AD132" s="79">
        <v>0</v>
      </c>
      <c r="AE132" s="85" t="s">
        <v>1113</v>
      </c>
      <c r="AF132" s="79" t="b">
        <v>0</v>
      </c>
      <c r="AG132" s="79" t="s">
        <v>1129</v>
      </c>
      <c r="AH132" s="79"/>
      <c r="AI132" s="85" t="s">
        <v>1113</v>
      </c>
      <c r="AJ132" s="79" t="b">
        <v>0</v>
      </c>
      <c r="AK132" s="79">
        <v>1</v>
      </c>
      <c r="AL132" s="85" t="s">
        <v>1086</v>
      </c>
      <c r="AM132" s="79" t="s">
        <v>1138</v>
      </c>
      <c r="AN132" s="79" t="b">
        <v>0</v>
      </c>
      <c r="AO132" s="85" t="s">
        <v>1086</v>
      </c>
      <c r="AP132" s="79" t="s">
        <v>176</v>
      </c>
      <c r="AQ132" s="79">
        <v>0</v>
      </c>
      <c r="AR132" s="79">
        <v>0</v>
      </c>
      <c r="AS132" s="79"/>
      <c r="AT132" s="79"/>
      <c r="AU132" s="79"/>
      <c r="AV132" s="79"/>
      <c r="AW132" s="79"/>
      <c r="AX132" s="79"/>
      <c r="AY132" s="79"/>
      <c r="AZ132" s="79"/>
      <c r="BA132">
        <v>10</v>
      </c>
      <c r="BB132" s="78" t="str">
        <f>REPLACE(INDEX(GroupVertices[Group],MATCH(Edges25[[#This Row],[Vertex 1]],GroupVertices[Vertex],0)),1,1,"")</f>
        <v>3</v>
      </c>
      <c r="BC132" s="78" t="str">
        <f>REPLACE(INDEX(GroupVertices[Group],MATCH(Edges25[[#This Row],[Vertex 2]],GroupVertices[Vertex],0)),1,1,"")</f>
        <v>3</v>
      </c>
      <c r="BD132" s="48">
        <v>2</v>
      </c>
      <c r="BE132" s="49">
        <v>9.523809523809524</v>
      </c>
      <c r="BF132" s="48">
        <v>0</v>
      </c>
      <c r="BG132" s="49">
        <v>0</v>
      </c>
      <c r="BH132" s="48">
        <v>0</v>
      </c>
      <c r="BI132" s="49">
        <v>0</v>
      </c>
      <c r="BJ132" s="48">
        <v>19</v>
      </c>
      <c r="BK132" s="49">
        <v>90.47619047619048</v>
      </c>
      <c r="BL132" s="48">
        <v>21</v>
      </c>
    </row>
    <row r="133" spans="1:64" ht="15">
      <c r="A133" s="64" t="s">
        <v>244</v>
      </c>
      <c r="B133" s="64" t="s">
        <v>244</v>
      </c>
      <c r="C133" s="65"/>
      <c r="D133" s="66"/>
      <c r="E133" s="67"/>
      <c r="F133" s="68"/>
      <c r="G133" s="65"/>
      <c r="H133" s="69"/>
      <c r="I133" s="70"/>
      <c r="J133" s="70"/>
      <c r="K133" s="34" t="s">
        <v>65</v>
      </c>
      <c r="L133" s="77">
        <v>230</v>
      </c>
      <c r="M133" s="77"/>
      <c r="N133" s="72"/>
      <c r="O133" s="79" t="s">
        <v>176</v>
      </c>
      <c r="P133" s="81">
        <v>43755.770208333335</v>
      </c>
      <c r="Q133" s="79" t="s">
        <v>386</v>
      </c>
      <c r="R133" s="79"/>
      <c r="S133" s="79"/>
      <c r="T133" s="79" t="s">
        <v>535</v>
      </c>
      <c r="U133" s="79"/>
      <c r="V133" s="82" t="s">
        <v>633</v>
      </c>
      <c r="W133" s="81">
        <v>43755.770208333335</v>
      </c>
      <c r="X133" s="82" t="s">
        <v>772</v>
      </c>
      <c r="Y133" s="79"/>
      <c r="Z133" s="79"/>
      <c r="AA133" s="85" t="s">
        <v>1004</v>
      </c>
      <c r="AB133" s="79"/>
      <c r="AC133" s="79" t="b">
        <v>0</v>
      </c>
      <c r="AD133" s="79">
        <v>1</v>
      </c>
      <c r="AE133" s="85" t="s">
        <v>1113</v>
      </c>
      <c r="AF133" s="79" t="b">
        <v>0</v>
      </c>
      <c r="AG133" s="79" t="s">
        <v>1129</v>
      </c>
      <c r="AH133" s="79"/>
      <c r="AI133" s="85" t="s">
        <v>1113</v>
      </c>
      <c r="AJ133" s="79" t="b">
        <v>0</v>
      </c>
      <c r="AK133" s="79">
        <v>0</v>
      </c>
      <c r="AL133" s="85" t="s">
        <v>1113</v>
      </c>
      <c r="AM133" s="79" t="s">
        <v>1138</v>
      </c>
      <c r="AN133" s="79" t="b">
        <v>0</v>
      </c>
      <c r="AO133" s="85" t="s">
        <v>1004</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3</v>
      </c>
      <c r="BC133" s="78" t="str">
        <f>REPLACE(INDEX(GroupVertices[Group],MATCH(Edges25[[#This Row],[Vertex 2]],GroupVertices[Vertex],0)),1,1,"")</f>
        <v>3</v>
      </c>
      <c r="BD133" s="48">
        <v>2</v>
      </c>
      <c r="BE133" s="49">
        <v>5</v>
      </c>
      <c r="BF133" s="48">
        <v>0</v>
      </c>
      <c r="BG133" s="49">
        <v>0</v>
      </c>
      <c r="BH133" s="48">
        <v>0</v>
      </c>
      <c r="BI133" s="49">
        <v>0</v>
      </c>
      <c r="BJ133" s="48">
        <v>38</v>
      </c>
      <c r="BK133" s="49">
        <v>95</v>
      </c>
      <c r="BL133" s="48">
        <v>40</v>
      </c>
    </row>
    <row r="134" spans="1:64" ht="15">
      <c r="A134" s="64" t="s">
        <v>244</v>
      </c>
      <c r="B134" s="64" t="s">
        <v>244</v>
      </c>
      <c r="C134" s="65"/>
      <c r="D134" s="66"/>
      <c r="E134" s="67"/>
      <c r="F134" s="68"/>
      <c r="G134" s="65"/>
      <c r="H134" s="69"/>
      <c r="I134" s="70"/>
      <c r="J134" s="70"/>
      <c r="K134" s="34" t="s">
        <v>65</v>
      </c>
      <c r="L134" s="77">
        <v>231</v>
      </c>
      <c r="M134" s="77"/>
      <c r="N134" s="72"/>
      <c r="O134" s="79" t="s">
        <v>176</v>
      </c>
      <c r="P134" s="81">
        <v>43755.77119212963</v>
      </c>
      <c r="Q134" s="79" t="s">
        <v>387</v>
      </c>
      <c r="R134" s="79"/>
      <c r="S134" s="79"/>
      <c r="T134" s="79" t="s">
        <v>535</v>
      </c>
      <c r="U134" s="79"/>
      <c r="V134" s="82" t="s">
        <v>633</v>
      </c>
      <c r="W134" s="81">
        <v>43755.77119212963</v>
      </c>
      <c r="X134" s="82" t="s">
        <v>773</v>
      </c>
      <c r="Y134" s="79"/>
      <c r="Z134" s="79"/>
      <c r="AA134" s="85" t="s">
        <v>1005</v>
      </c>
      <c r="AB134" s="79"/>
      <c r="AC134" s="79" t="b">
        <v>0</v>
      </c>
      <c r="AD134" s="79">
        <v>1</v>
      </c>
      <c r="AE134" s="85" t="s">
        <v>1113</v>
      </c>
      <c r="AF134" s="79" t="b">
        <v>0</v>
      </c>
      <c r="AG134" s="79" t="s">
        <v>1129</v>
      </c>
      <c r="AH134" s="79"/>
      <c r="AI134" s="85" t="s">
        <v>1113</v>
      </c>
      <c r="AJ134" s="79" t="b">
        <v>0</v>
      </c>
      <c r="AK134" s="79">
        <v>0</v>
      </c>
      <c r="AL134" s="85" t="s">
        <v>1113</v>
      </c>
      <c r="AM134" s="79" t="s">
        <v>1138</v>
      </c>
      <c r="AN134" s="79" t="b">
        <v>0</v>
      </c>
      <c r="AO134" s="85" t="s">
        <v>1005</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3</v>
      </c>
      <c r="BC134" s="78" t="str">
        <f>REPLACE(INDEX(GroupVertices[Group],MATCH(Edges25[[#This Row],[Vertex 2]],GroupVertices[Vertex],0)),1,1,"")</f>
        <v>3</v>
      </c>
      <c r="BD134" s="48">
        <v>2</v>
      </c>
      <c r="BE134" s="49">
        <v>5</v>
      </c>
      <c r="BF134" s="48">
        <v>1</v>
      </c>
      <c r="BG134" s="49">
        <v>2.5</v>
      </c>
      <c r="BH134" s="48">
        <v>0</v>
      </c>
      <c r="BI134" s="49">
        <v>0</v>
      </c>
      <c r="BJ134" s="48">
        <v>37</v>
      </c>
      <c r="BK134" s="49">
        <v>92.5</v>
      </c>
      <c r="BL134" s="48">
        <v>40</v>
      </c>
    </row>
    <row r="135" spans="1:64" ht="15">
      <c r="A135" s="64" t="s">
        <v>244</v>
      </c>
      <c r="B135" s="64" t="s">
        <v>234</v>
      </c>
      <c r="C135" s="65"/>
      <c r="D135" s="66"/>
      <c r="E135" s="67"/>
      <c r="F135" s="68"/>
      <c r="G135" s="65"/>
      <c r="H135" s="69"/>
      <c r="I135" s="70"/>
      <c r="J135" s="70"/>
      <c r="K135" s="34" t="s">
        <v>66</v>
      </c>
      <c r="L135" s="77">
        <v>232</v>
      </c>
      <c r="M135" s="77"/>
      <c r="N135" s="72"/>
      <c r="O135" s="79" t="s">
        <v>277</v>
      </c>
      <c r="P135" s="81">
        <v>43755.77434027778</v>
      </c>
      <c r="Q135" s="79" t="s">
        <v>388</v>
      </c>
      <c r="R135" s="79"/>
      <c r="S135" s="79"/>
      <c r="T135" s="79" t="s">
        <v>238</v>
      </c>
      <c r="U135" s="79"/>
      <c r="V135" s="82" t="s">
        <v>633</v>
      </c>
      <c r="W135" s="81">
        <v>43755.77434027778</v>
      </c>
      <c r="X135" s="82" t="s">
        <v>774</v>
      </c>
      <c r="Y135" s="79"/>
      <c r="Z135" s="79"/>
      <c r="AA135" s="85" t="s">
        <v>1006</v>
      </c>
      <c r="AB135" s="85" t="s">
        <v>1018</v>
      </c>
      <c r="AC135" s="79" t="b">
        <v>0</v>
      </c>
      <c r="AD135" s="79">
        <v>1</v>
      </c>
      <c r="AE135" s="85" t="s">
        <v>1122</v>
      </c>
      <c r="AF135" s="79" t="b">
        <v>0</v>
      </c>
      <c r="AG135" s="79" t="s">
        <v>1129</v>
      </c>
      <c r="AH135" s="79"/>
      <c r="AI135" s="85" t="s">
        <v>1113</v>
      </c>
      <c r="AJ135" s="79" t="b">
        <v>0</v>
      </c>
      <c r="AK135" s="79">
        <v>0</v>
      </c>
      <c r="AL135" s="85" t="s">
        <v>1113</v>
      </c>
      <c r="AM135" s="79" t="s">
        <v>1139</v>
      </c>
      <c r="AN135" s="79" t="b">
        <v>0</v>
      </c>
      <c r="AO135" s="85" t="s">
        <v>1018</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3</v>
      </c>
      <c r="BC135" s="78" t="str">
        <f>REPLACE(INDEX(GroupVertices[Group],MATCH(Edges25[[#This Row],[Vertex 2]],GroupVertices[Vertex],0)),1,1,"")</f>
        <v>3</v>
      </c>
      <c r="BD135" s="48">
        <v>2</v>
      </c>
      <c r="BE135" s="49">
        <v>9.090909090909092</v>
      </c>
      <c r="BF135" s="48">
        <v>0</v>
      </c>
      <c r="BG135" s="49">
        <v>0</v>
      </c>
      <c r="BH135" s="48">
        <v>0</v>
      </c>
      <c r="BI135" s="49">
        <v>0</v>
      </c>
      <c r="BJ135" s="48">
        <v>20</v>
      </c>
      <c r="BK135" s="49">
        <v>90.9090909090909</v>
      </c>
      <c r="BL135" s="48">
        <v>22</v>
      </c>
    </row>
    <row r="136" spans="1:64" ht="15">
      <c r="A136" s="64" t="s">
        <v>244</v>
      </c>
      <c r="B136" s="64" t="s">
        <v>238</v>
      </c>
      <c r="C136" s="65"/>
      <c r="D136" s="66"/>
      <c r="E136" s="67"/>
      <c r="F136" s="68"/>
      <c r="G136" s="65"/>
      <c r="H136" s="69"/>
      <c r="I136" s="70"/>
      <c r="J136" s="70"/>
      <c r="K136" s="34" t="s">
        <v>65</v>
      </c>
      <c r="L136" s="77">
        <v>233</v>
      </c>
      <c r="M136" s="77"/>
      <c r="N136" s="72"/>
      <c r="O136" s="79" t="s">
        <v>276</v>
      </c>
      <c r="P136" s="81">
        <v>43755.77459490741</v>
      </c>
      <c r="Q136" s="79" t="s">
        <v>389</v>
      </c>
      <c r="R136" s="79"/>
      <c r="S136" s="79"/>
      <c r="T136" s="79" t="s">
        <v>564</v>
      </c>
      <c r="U136" s="82" t="s">
        <v>590</v>
      </c>
      <c r="V136" s="82" t="s">
        <v>590</v>
      </c>
      <c r="W136" s="81">
        <v>43755.77459490741</v>
      </c>
      <c r="X136" s="82" t="s">
        <v>775</v>
      </c>
      <c r="Y136" s="79"/>
      <c r="Z136" s="79"/>
      <c r="AA136" s="85" t="s">
        <v>1007</v>
      </c>
      <c r="AB136" s="79"/>
      <c r="AC136" s="79" t="b">
        <v>0</v>
      </c>
      <c r="AD136" s="79">
        <v>0</v>
      </c>
      <c r="AE136" s="85" t="s">
        <v>1113</v>
      </c>
      <c r="AF136" s="79" t="b">
        <v>0</v>
      </c>
      <c r="AG136" s="79" t="s">
        <v>1129</v>
      </c>
      <c r="AH136" s="79"/>
      <c r="AI136" s="85" t="s">
        <v>1113</v>
      </c>
      <c r="AJ136" s="79" t="b">
        <v>0</v>
      </c>
      <c r="AK136" s="79">
        <v>1</v>
      </c>
      <c r="AL136" s="85" t="s">
        <v>1088</v>
      </c>
      <c r="AM136" s="79" t="s">
        <v>1138</v>
      </c>
      <c r="AN136" s="79" t="b">
        <v>0</v>
      </c>
      <c r="AO136" s="85" t="s">
        <v>1088</v>
      </c>
      <c r="AP136" s="79" t="s">
        <v>176</v>
      </c>
      <c r="AQ136" s="79">
        <v>0</v>
      </c>
      <c r="AR136" s="79">
        <v>0</v>
      </c>
      <c r="AS136" s="79"/>
      <c r="AT136" s="79"/>
      <c r="AU136" s="79"/>
      <c r="AV136" s="79"/>
      <c r="AW136" s="79"/>
      <c r="AX136" s="79"/>
      <c r="AY136" s="79"/>
      <c r="AZ136" s="79"/>
      <c r="BA136">
        <v>10</v>
      </c>
      <c r="BB136" s="78" t="str">
        <f>REPLACE(INDEX(GroupVertices[Group],MATCH(Edges25[[#This Row],[Vertex 1]],GroupVertices[Vertex],0)),1,1,"")</f>
        <v>3</v>
      </c>
      <c r="BC136" s="78" t="str">
        <f>REPLACE(INDEX(GroupVertices[Group],MATCH(Edges25[[#This Row],[Vertex 2]],GroupVertices[Vertex],0)),1,1,"")</f>
        <v>3</v>
      </c>
      <c r="BD136" s="48">
        <v>2</v>
      </c>
      <c r="BE136" s="49">
        <v>12.5</v>
      </c>
      <c r="BF136" s="48">
        <v>0</v>
      </c>
      <c r="BG136" s="49">
        <v>0</v>
      </c>
      <c r="BH136" s="48">
        <v>0</v>
      </c>
      <c r="BI136" s="49">
        <v>0</v>
      </c>
      <c r="BJ136" s="48">
        <v>14</v>
      </c>
      <c r="BK136" s="49">
        <v>87.5</v>
      </c>
      <c r="BL136" s="48">
        <v>16</v>
      </c>
    </row>
    <row r="137" spans="1:64" ht="15">
      <c r="A137" s="64" t="s">
        <v>244</v>
      </c>
      <c r="B137" s="64" t="s">
        <v>244</v>
      </c>
      <c r="C137" s="65"/>
      <c r="D137" s="66"/>
      <c r="E137" s="67"/>
      <c r="F137" s="68"/>
      <c r="G137" s="65"/>
      <c r="H137" s="69"/>
      <c r="I137" s="70"/>
      <c r="J137" s="70"/>
      <c r="K137" s="34" t="s">
        <v>65</v>
      </c>
      <c r="L137" s="77">
        <v>234</v>
      </c>
      <c r="M137" s="77"/>
      <c r="N137" s="72"/>
      <c r="O137" s="79" t="s">
        <v>176</v>
      </c>
      <c r="P137" s="81">
        <v>43755.77704861111</v>
      </c>
      <c r="Q137" s="79" t="s">
        <v>390</v>
      </c>
      <c r="R137" s="79"/>
      <c r="S137" s="79"/>
      <c r="T137" s="79" t="s">
        <v>238</v>
      </c>
      <c r="U137" s="79"/>
      <c r="V137" s="82" t="s">
        <v>633</v>
      </c>
      <c r="W137" s="81">
        <v>43755.77704861111</v>
      </c>
      <c r="X137" s="82" t="s">
        <v>776</v>
      </c>
      <c r="Y137" s="79"/>
      <c r="Z137" s="79"/>
      <c r="AA137" s="85" t="s">
        <v>1008</v>
      </c>
      <c r="AB137" s="79"/>
      <c r="AC137" s="79" t="b">
        <v>0</v>
      </c>
      <c r="AD137" s="79">
        <v>1</v>
      </c>
      <c r="AE137" s="85" t="s">
        <v>1113</v>
      </c>
      <c r="AF137" s="79" t="b">
        <v>0</v>
      </c>
      <c r="AG137" s="79" t="s">
        <v>1129</v>
      </c>
      <c r="AH137" s="79"/>
      <c r="AI137" s="85" t="s">
        <v>1113</v>
      </c>
      <c r="AJ137" s="79" t="b">
        <v>0</v>
      </c>
      <c r="AK137" s="79">
        <v>0</v>
      </c>
      <c r="AL137" s="85" t="s">
        <v>1113</v>
      </c>
      <c r="AM137" s="79" t="s">
        <v>1138</v>
      </c>
      <c r="AN137" s="79" t="b">
        <v>0</v>
      </c>
      <c r="AO137" s="85" t="s">
        <v>1008</v>
      </c>
      <c r="AP137" s="79" t="s">
        <v>176</v>
      </c>
      <c r="AQ137" s="79">
        <v>0</v>
      </c>
      <c r="AR137" s="79">
        <v>0</v>
      </c>
      <c r="AS137" s="79"/>
      <c r="AT137" s="79"/>
      <c r="AU137" s="79"/>
      <c r="AV137" s="79"/>
      <c r="AW137" s="79"/>
      <c r="AX137" s="79"/>
      <c r="AY137" s="79"/>
      <c r="AZ137" s="79"/>
      <c r="BA137">
        <v>9</v>
      </c>
      <c r="BB137" s="78" t="str">
        <f>REPLACE(INDEX(GroupVertices[Group],MATCH(Edges25[[#This Row],[Vertex 1]],GroupVertices[Vertex],0)),1,1,"")</f>
        <v>3</v>
      </c>
      <c r="BC137" s="78" t="str">
        <f>REPLACE(INDEX(GroupVertices[Group],MATCH(Edges25[[#This Row],[Vertex 2]],GroupVertices[Vertex],0)),1,1,"")</f>
        <v>3</v>
      </c>
      <c r="BD137" s="48">
        <v>0</v>
      </c>
      <c r="BE137" s="49">
        <v>0</v>
      </c>
      <c r="BF137" s="48">
        <v>0</v>
      </c>
      <c r="BG137" s="49">
        <v>0</v>
      </c>
      <c r="BH137" s="48">
        <v>0</v>
      </c>
      <c r="BI137" s="49">
        <v>0</v>
      </c>
      <c r="BJ137" s="48">
        <v>14</v>
      </c>
      <c r="BK137" s="49">
        <v>100</v>
      </c>
      <c r="BL137" s="48">
        <v>14</v>
      </c>
    </row>
    <row r="138" spans="1:64" ht="15">
      <c r="A138" s="64" t="s">
        <v>244</v>
      </c>
      <c r="B138" s="64" t="s">
        <v>244</v>
      </c>
      <c r="C138" s="65"/>
      <c r="D138" s="66"/>
      <c r="E138" s="67"/>
      <c r="F138" s="68"/>
      <c r="G138" s="65"/>
      <c r="H138" s="69"/>
      <c r="I138" s="70"/>
      <c r="J138" s="70"/>
      <c r="K138" s="34" t="s">
        <v>65</v>
      </c>
      <c r="L138" s="77">
        <v>235</v>
      </c>
      <c r="M138" s="77"/>
      <c r="N138" s="72"/>
      <c r="O138" s="79" t="s">
        <v>176</v>
      </c>
      <c r="P138" s="81">
        <v>43755.77811342593</v>
      </c>
      <c r="Q138" s="79" t="s">
        <v>391</v>
      </c>
      <c r="R138" s="79"/>
      <c r="S138" s="79"/>
      <c r="T138" s="79" t="s">
        <v>238</v>
      </c>
      <c r="U138" s="79"/>
      <c r="V138" s="82" t="s">
        <v>633</v>
      </c>
      <c r="W138" s="81">
        <v>43755.77811342593</v>
      </c>
      <c r="X138" s="82" t="s">
        <v>777</v>
      </c>
      <c r="Y138" s="79"/>
      <c r="Z138" s="79"/>
      <c r="AA138" s="85" t="s">
        <v>1009</v>
      </c>
      <c r="AB138" s="79"/>
      <c r="AC138" s="79" t="b">
        <v>0</v>
      </c>
      <c r="AD138" s="79">
        <v>0</v>
      </c>
      <c r="AE138" s="85" t="s">
        <v>1113</v>
      </c>
      <c r="AF138" s="79" t="b">
        <v>0</v>
      </c>
      <c r="AG138" s="79" t="s">
        <v>1129</v>
      </c>
      <c r="AH138" s="79"/>
      <c r="AI138" s="85" t="s">
        <v>1113</v>
      </c>
      <c r="AJ138" s="79" t="b">
        <v>0</v>
      </c>
      <c r="AK138" s="79">
        <v>0</v>
      </c>
      <c r="AL138" s="85" t="s">
        <v>1113</v>
      </c>
      <c r="AM138" s="79" t="s">
        <v>1138</v>
      </c>
      <c r="AN138" s="79" t="b">
        <v>0</v>
      </c>
      <c r="AO138" s="85" t="s">
        <v>1009</v>
      </c>
      <c r="AP138" s="79" t="s">
        <v>176</v>
      </c>
      <c r="AQ138" s="79">
        <v>0</v>
      </c>
      <c r="AR138" s="79">
        <v>0</v>
      </c>
      <c r="AS138" s="79"/>
      <c r="AT138" s="79"/>
      <c r="AU138" s="79"/>
      <c r="AV138" s="79"/>
      <c r="AW138" s="79"/>
      <c r="AX138" s="79"/>
      <c r="AY138" s="79"/>
      <c r="AZ138" s="79"/>
      <c r="BA138">
        <v>9</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28</v>
      </c>
      <c r="BK138" s="49">
        <v>100</v>
      </c>
      <c r="BL138" s="48">
        <v>28</v>
      </c>
    </row>
    <row r="139" spans="1:64" ht="15">
      <c r="A139" s="64" t="s">
        <v>244</v>
      </c>
      <c r="B139" s="64" t="s">
        <v>244</v>
      </c>
      <c r="C139" s="65"/>
      <c r="D139" s="66"/>
      <c r="E139" s="67"/>
      <c r="F139" s="68"/>
      <c r="G139" s="65"/>
      <c r="H139" s="69"/>
      <c r="I139" s="70"/>
      <c r="J139" s="70"/>
      <c r="K139" s="34" t="s">
        <v>65</v>
      </c>
      <c r="L139" s="77">
        <v>236</v>
      </c>
      <c r="M139" s="77"/>
      <c r="N139" s="72"/>
      <c r="O139" s="79" t="s">
        <v>176</v>
      </c>
      <c r="P139" s="81">
        <v>43755.7827662037</v>
      </c>
      <c r="Q139" s="79" t="s">
        <v>392</v>
      </c>
      <c r="R139" s="79"/>
      <c r="S139" s="79"/>
      <c r="T139" s="79" t="s">
        <v>238</v>
      </c>
      <c r="U139" s="79"/>
      <c r="V139" s="82" t="s">
        <v>633</v>
      </c>
      <c r="W139" s="81">
        <v>43755.7827662037</v>
      </c>
      <c r="X139" s="82" t="s">
        <v>778</v>
      </c>
      <c r="Y139" s="79"/>
      <c r="Z139" s="79"/>
      <c r="AA139" s="85" t="s">
        <v>1010</v>
      </c>
      <c r="AB139" s="79"/>
      <c r="AC139" s="79" t="b">
        <v>0</v>
      </c>
      <c r="AD139" s="79">
        <v>1</v>
      </c>
      <c r="AE139" s="85" t="s">
        <v>1113</v>
      </c>
      <c r="AF139" s="79" t="b">
        <v>0</v>
      </c>
      <c r="AG139" s="79" t="s">
        <v>1129</v>
      </c>
      <c r="AH139" s="79"/>
      <c r="AI139" s="85" t="s">
        <v>1113</v>
      </c>
      <c r="AJ139" s="79" t="b">
        <v>0</v>
      </c>
      <c r="AK139" s="79">
        <v>0</v>
      </c>
      <c r="AL139" s="85" t="s">
        <v>1113</v>
      </c>
      <c r="AM139" s="79" t="s">
        <v>1138</v>
      </c>
      <c r="AN139" s="79" t="b">
        <v>0</v>
      </c>
      <c r="AO139" s="85" t="s">
        <v>1010</v>
      </c>
      <c r="AP139" s="79" t="s">
        <v>176</v>
      </c>
      <c r="AQ139" s="79">
        <v>0</v>
      </c>
      <c r="AR139" s="79">
        <v>0</v>
      </c>
      <c r="AS139" s="79"/>
      <c r="AT139" s="79"/>
      <c r="AU139" s="79"/>
      <c r="AV139" s="79"/>
      <c r="AW139" s="79"/>
      <c r="AX139" s="79"/>
      <c r="AY139" s="79"/>
      <c r="AZ139" s="79"/>
      <c r="BA139">
        <v>9</v>
      </c>
      <c r="BB139" s="78" t="str">
        <f>REPLACE(INDEX(GroupVertices[Group],MATCH(Edges25[[#This Row],[Vertex 1]],GroupVertices[Vertex],0)),1,1,"")</f>
        <v>3</v>
      </c>
      <c r="BC139" s="78" t="str">
        <f>REPLACE(INDEX(GroupVertices[Group],MATCH(Edges25[[#This Row],[Vertex 2]],GroupVertices[Vertex],0)),1,1,"")</f>
        <v>3</v>
      </c>
      <c r="BD139" s="48">
        <v>1</v>
      </c>
      <c r="BE139" s="49">
        <v>4.166666666666667</v>
      </c>
      <c r="BF139" s="48">
        <v>0</v>
      </c>
      <c r="BG139" s="49">
        <v>0</v>
      </c>
      <c r="BH139" s="48">
        <v>0</v>
      </c>
      <c r="BI139" s="49">
        <v>0</v>
      </c>
      <c r="BJ139" s="48">
        <v>23</v>
      </c>
      <c r="BK139" s="49">
        <v>95.83333333333333</v>
      </c>
      <c r="BL139" s="48">
        <v>24</v>
      </c>
    </row>
    <row r="140" spans="1:64" ht="15">
      <c r="A140" s="64" t="s">
        <v>244</v>
      </c>
      <c r="B140" s="64" t="s">
        <v>238</v>
      </c>
      <c r="C140" s="65"/>
      <c r="D140" s="66"/>
      <c r="E140" s="67"/>
      <c r="F140" s="68"/>
      <c r="G140" s="65"/>
      <c r="H140" s="69"/>
      <c r="I140" s="70"/>
      <c r="J140" s="70"/>
      <c r="K140" s="34" t="s">
        <v>65</v>
      </c>
      <c r="L140" s="77">
        <v>237</v>
      </c>
      <c r="M140" s="77"/>
      <c r="N140" s="72"/>
      <c r="O140" s="79" t="s">
        <v>276</v>
      </c>
      <c r="P140" s="81">
        <v>43755.78282407407</v>
      </c>
      <c r="Q140" s="79" t="s">
        <v>305</v>
      </c>
      <c r="R140" s="79"/>
      <c r="S140" s="79"/>
      <c r="T140" s="79" t="s">
        <v>537</v>
      </c>
      <c r="U140" s="82" t="s">
        <v>579</v>
      </c>
      <c r="V140" s="82" t="s">
        <v>579</v>
      </c>
      <c r="W140" s="81">
        <v>43755.78282407407</v>
      </c>
      <c r="X140" s="82" t="s">
        <v>779</v>
      </c>
      <c r="Y140" s="79"/>
      <c r="Z140" s="79"/>
      <c r="AA140" s="85" t="s">
        <v>1011</v>
      </c>
      <c r="AB140" s="79"/>
      <c r="AC140" s="79" t="b">
        <v>0</v>
      </c>
      <c r="AD140" s="79">
        <v>0</v>
      </c>
      <c r="AE140" s="85" t="s">
        <v>1113</v>
      </c>
      <c r="AF140" s="79" t="b">
        <v>0</v>
      </c>
      <c r="AG140" s="79" t="s">
        <v>1129</v>
      </c>
      <c r="AH140" s="79"/>
      <c r="AI140" s="85" t="s">
        <v>1113</v>
      </c>
      <c r="AJ140" s="79" t="b">
        <v>0</v>
      </c>
      <c r="AK140" s="79">
        <v>2</v>
      </c>
      <c r="AL140" s="85" t="s">
        <v>1090</v>
      </c>
      <c r="AM140" s="79" t="s">
        <v>1138</v>
      </c>
      <c r="AN140" s="79" t="b">
        <v>0</v>
      </c>
      <c r="AO140" s="85" t="s">
        <v>1090</v>
      </c>
      <c r="AP140" s="79" t="s">
        <v>176</v>
      </c>
      <c r="AQ140" s="79">
        <v>0</v>
      </c>
      <c r="AR140" s="79">
        <v>0</v>
      </c>
      <c r="AS140" s="79"/>
      <c r="AT140" s="79"/>
      <c r="AU140" s="79"/>
      <c r="AV140" s="79"/>
      <c r="AW140" s="79"/>
      <c r="AX140" s="79"/>
      <c r="AY140" s="79"/>
      <c r="AZ140" s="79"/>
      <c r="BA140">
        <v>10</v>
      </c>
      <c r="BB140" s="78" t="str">
        <f>REPLACE(INDEX(GroupVertices[Group],MATCH(Edges25[[#This Row],[Vertex 1]],GroupVertices[Vertex],0)),1,1,"")</f>
        <v>3</v>
      </c>
      <c r="BC140" s="78" t="str">
        <f>REPLACE(INDEX(GroupVertices[Group],MATCH(Edges25[[#This Row],[Vertex 2]],GroupVertices[Vertex],0)),1,1,"")</f>
        <v>3</v>
      </c>
      <c r="BD140" s="48">
        <v>3</v>
      </c>
      <c r="BE140" s="49">
        <v>25</v>
      </c>
      <c r="BF140" s="48">
        <v>0</v>
      </c>
      <c r="BG140" s="49">
        <v>0</v>
      </c>
      <c r="BH140" s="48">
        <v>0</v>
      </c>
      <c r="BI140" s="49">
        <v>0</v>
      </c>
      <c r="BJ140" s="48">
        <v>9</v>
      </c>
      <c r="BK140" s="49">
        <v>75</v>
      </c>
      <c r="BL140" s="48">
        <v>12</v>
      </c>
    </row>
    <row r="141" spans="1:64" ht="15">
      <c r="A141" s="64" t="s">
        <v>244</v>
      </c>
      <c r="B141" s="64" t="s">
        <v>238</v>
      </c>
      <c r="C141" s="65"/>
      <c r="D141" s="66"/>
      <c r="E141" s="67"/>
      <c r="F141" s="68"/>
      <c r="G141" s="65"/>
      <c r="H141" s="69"/>
      <c r="I141" s="70"/>
      <c r="J141" s="70"/>
      <c r="K141" s="34" t="s">
        <v>65</v>
      </c>
      <c r="L141" s="77">
        <v>238</v>
      </c>
      <c r="M141" s="77"/>
      <c r="N141" s="72"/>
      <c r="O141" s="79" t="s">
        <v>276</v>
      </c>
      <c r="P141" s="81">
        <v>43755.78376157407</v>
      </c>
      <c r="Q141" s="79" t="s">
        <v>393</v>
      </c>
      <c r="R141" s="79"/>
      <c r="S141" s="79"/>
      <c r="T141" s="79" t="s">
        <v>238</v>
      </c>
      <c r="U141" s="79"/>
      <c r="V141" s="82" t="s">
        <v>633</v>
      </c>
      <c r="W141" s="81">
        <v>43755.78376157407</v>
      </c>
      <c r="X141" s="82" t="s">
        <v>780</v>
      </c>
      <c r="Y141" s="79"/>
      <c r="Z141" s="79"/>
      <c r="AA141" s="85" t="s">
        <v>1012</v>
      </c>
      <c r="AB141" s="85" t="s">
        <v>1036</v>
      </c>
      <c r="AC141" s="79" t="b">
        <v>0</v>
      </c>
      <c r="AD141" s="79">
        <v>1</v>
      </c>
      <c r="AE141" s="85" t="s">
        <v>1122</v>
      </c>
      <c r="AF141" s="79" t="b">
        <v>0</v>
      </c>
      <c r="AG141" s="79" t="s">
        <v>1129</v>
      </c>
      <c r="AH141" s="79"/>
      <c r="AI141" s="85" t="s">
        <v>1113</v>
      </c>
      <c r="AJ141" s="79" t="b">
        <v>0</v>
      </c>
      <c r="AK141" s="79">
        <v>0</v>
      </c>
      <c r="AL141" s="85" t="s">
        <v>1113</v>
      </c>
      <c r="AM141" s="79" t="s">
        <v>1138</v>
      </c>
      <c r="AN141" s="79" t="b">
        <v>0</v>
      </c>
      <c r="AO141" s="85" t="s">
        <v>1036</v>
      </c>
      <c r="AP141" s="79" t="s">
        <v>176</v>
      </c>
      <c r="AQ141" s="79">
        <v>0</v>
      </c>
      <c r="AR141" s="79">
        <v>0</v>
      </c>
      <c r="AS141" s="79"/>
      <c r="AT141" s="79"/>
      <c r="AU141" s="79"/>
      <c r="AV141" s="79"/>
      <c r="AW141" s="79"/>
      <c r="AX141" s="79"/>
      <c r="AY141" s="79"/>
      <c r="AZ141" s="79"/>
      <c r="BA141">
        <v>10</v>
      </c>
      <c r="BB141" s="78" t="str">
        <f>REPLACE(INDEX(GroupVertices[Group],MATCH(Edges25[[#This Row],[Vertex 1]],GroupVertices[Vertex],0)),1,1,"")</f>
        <v>3</v>
      </c>
      <c r="BC141" s="78" t="str">
        <f>REPLACE(INDEX(GroupVertices[Group],MATCH(Edges25[[#This Row],[Vertex 2]],GroupVertices[Vertex],0)),1,1,"")</f>
        <v>3</v>
      </c>
      <c r="BD141" s="48"/>
      <c r="BE141" s="49"/>
      <c r="BF141" s="48"/>
      <c r="BG141" s="49"/>
      <c r="BH141" s="48"/>
      <c r="BI141" s="49"/>
      <c r="BJ141" s="48"/>
      <c r="BK141" s="49"/>
      <c r="BL141" s="48"/>
    </row>
    <row r="142" spans="1:64" ht="15">
      <c r="A142" s="64" t="s">
        <v>244</v>
      </c>
      <c r="B142" s="64" t="s">
        <v>234</v>
      </c>
      <c r="C142" s="65"/>
      <c r="D142" s="66"/>
      <c r="E142" s="67"/>
      <c r="F142" s="68"/>
      <c r="G142" s="65"/>
      <c r="H142" s="69"/>
      <c r="I142" s="70"/>
      <c r="J142" s="70"/>
      <c r="K142" s="34" t="s">
        <v>66</v>
      </c>
      <c r="L142" s="77">
        <v>240</v>
      </c>
      <c r="M142" s="77"/>
      <c r="N142" s="72"/>
      <c r="O142" s="79" t="s">
        <v>277</v>
      </c>
      <c r="P142" s="81">
        <v>43755.78693287037</v>
      </c>
      <c r="Q142" s="79" t="s">
        <v>394</v>
      </c>
      <c r="R142" s="79"/>
      <c r="S142" s="79"/>
      <c r="T142" s="79" t="s">
        <v>238</v>
      </c>
      <c r="U142" s="79"/>
      <c r="V142" s="82" t="s">
        <v>633</v>
      </c>
      <c r="W142" s="81">
        <v>43755.78693287037</v>
      </c>
      <c r="X142" s="82" t="s">
        <v>781</v>
      </c>
      <c r="Y142" s="79"/>
      <c r="Z142" s="79"/>
      <c r="AA142" s="85" t="s">
        <v>1013</v>
      </c>
      <c r="AB142" s="85" t="s">
        <v>1019</v>
      </c>
      <c r="AC142" s="79" t="b">
        <v>0</v>
      </c>
      <c r="AD142" s="79">
        <v>1</v>
      </c>
      <c r="AE142" s="85" t="s">
        <v>1122</v>
      </c>
      <c r="AF142" s="79" t="b">
        <v>0</v>
      </c>
      <c r="AG142" s="79" t="s">
        <v>1129</v>
      </c>
      <c r="AH142" s="79"/>
      <c r="AI142" s="85" t="s">
        <v>1113</v>
      </c>
      <c r="AJ142" s="79" t="b">
        <v>0</v>
      </c>
      <c r="AK142" s="79">
        <v>0</v>
      </c>
      <c r="AL142" s="85" t="s">
        <v>1113</v>
      </c>
      <c r="AM142" s="79" t="s">
        <v>1138</v>
      </c>
      <c r="AN142" s="79" t="b">
        <v>0</v>
      </c>
      <c r="AO142" s="85" t="s">
        <v>1019</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3</v>
      </c>
      <c r="BC142" s="78" t="str">
        <f>REPLACE(INDEX(GroupVertices[Group],MATCH(Edges25[[#This Row],[Vertex 2]],GroupVertices[Vertex],0)),1,1,"")</f>
        <v>3</v>
      </c>
      <c r="BD142" s="48">
        <v>1</v>
      </c>
      <c r="BE142" s="49">
        <v>3.7037037037037037</v>
      </c>
      <c r="BF142" s="48">
        <v>0</v>
      </c>
      <c r="BG142" s="49">
        <v>0</v>
      </c>
      <c r="BH142" s="48">
        <v>0</v>
      </c>
      <c r="BI142" s="49">
        <v>0</v>
      </c>
      <c r="BJ142" s="48">
        <v>26</v>
      </c>
      <c r="BK142" s="49">
        <v>96.29629629629629</v>
      </c>
      <c r="BL142" s="48">
        <v>27</v>
      </c>
    </row>
    <row r="143" spans="1:64" ht="15">
      <c r="A143" s="64" t="s">
        <v>244</v>
      </c>
      <c r="B143" s="64" t="s">
        <v>238</v>
      </c>
      <c r="C143" s="65"/>
      <c r="D143" s="66"/>
      <c r="E143" s="67"/>
      <c r="F143" s="68"/>
      <c r="G143" s="65"/>
      <c r="H143" s="69"/>
      <c r="I143" s="70"/>
      <c r="J143" s="70"/>
      <c r="K143" s="34" t="s">
        <v>65</v>
      </c>
      <c r="L143" s="77">
        <v>241</v>
      </c>
      <c r="M143" s="77"/>
      <c r="N143" s="72"/>
      <c r="O143" s="79" t="s">
        <v>276</v>
      </c>
      <c r="P143" s="81">
        <v>43755.78859953704</v>
      </c>
      <c r="Q143" s="79" t="s">
        <v>395</v>
      </c>
      <c r="R143" s="79"/>
      <c r="S143" s="79"/>
      <c r="T143" s="79" t="s">
        <v>563</v>
      </c>
      <c r="U143" s="82" t="s">
        <v>591</v>
      </c>
      <c r="V143" s="82" t="s">
        <v>591</v>
      </c>
      <c r="W143" s="81">
        <v>43755.78859953704</v>
      </c>
      <c r="X143" s="82" t="s">
        <v>782</v>
      </c>
      <c r="Y143" s="79"/>
      <c r="Z143" s="79"/>
      <c r="AA143" s="85" t="s">
        <v>1014</v>
      </c>
      <c r="AB143" s="79"/>
      <c r="AC143" s="79" t="b">
        <v>0</v>
      </c>
      <c r="AD143" s="79">
        <v>0</v>
      </c>
      <c r="AE143" s="85" t="s">
        <v>1113</v>
      </c>
      <c r="AF143" s="79" t="b">
        <v>0</v>
      </c>
      <c r="AG143" s="79" t="s">
        <v>1129</v>
      </c>
      <c r="AH143" s="79"/>
      <c r="AI143" s="85" t="s">
        <v>1113</v>
      </c>
      <c r="AJ143" s="79" t="b">
        <v>0</v>
      </c>
      <c r="AK143" s="79">
        <v>1</v>
      </c>
      <c r="AL143" s="85" t="s">
        <v>1092</v>
      </c>
      <c r="AM143" s="79" t="s">
        <v>1138</v>
      </c>
      <c r="AN143" s="79" t="b">
        <v>0</v>
      </c>
      <c r="AO143" s="85" t="s">
        <v>1092</v>
      </c>
      <c r="AP143" s="79" t="s">
        <v>176</v>
      </c>
      <c r="AQ143" s="79">
        <v>0</v>
      </c>
      <c r="AR143" s="79">
        <v>0</v>
      </c>
      <c r="AS143" s="79"/>
      <c r="AT143" s="79"/>
      <c r="AU143" s="79"/>
      <c r="AV143" s="79"/>
      <c r="AW143" s="79"/>
      <c r="AX143" s="79"/>
      <c r="AY143" s="79"/>
      <c r="AZ143" s="79"/>
      <c r="BA143">
        <v>10</v>
      </c>
      <c r="BB143" s="78" t="str">
        <f>REPLACE(INDEX(GroupVertices[Group],MATCH(Edges25[[#This Row],[Vertex 1]],GroupVertices[Vertex],0)),1,1,"")</f>
        <v>3</v>
      </c>
      <c r="BC143" s="78" t="str">
        <f>REPLACE(INDEX(GroupVertices[Group],MATCH(Edges25[[#This Row],[Vertex 2]],GroupVertices[Vertex],0)),1,1,"")</f>
        <v>3</v>
      </c>
      <c r="BD143" s="48">
        <v>2</v>
      </c>
      <c r="BE143" s="49">
        <v>22.22222222222222</v>
      </c>
      <c r="BF143" s="48">
        <v>0</v>
      </c>
      <c r="BG143" s="49">
        <v>0</v>
      </c>
      <c r="BH143" s="48">
        <v>0</v>
      </c>
      <c r="BI143" s="49">
        <v>0</v>
      </c>
      <c r="BJ143" s="48">
        <v>7</v>
      </c>
      <c r="BK143" s="49">
        <v>77.77777777777777</v>
      </c>
      <c r="BL143" s="48">
        <v>9</v>
      </c>
    </row>
    <row r="144" spans="1:64" ht="15">
      <c r="A144" s="64" t="s">
        <v>244</v>
      </c>
      <c r="B144" s="64" t="s">
        <v>244</v>
      </c>
      <c r="C144" s="65"/>
      <c r="D144" s="66"/>
      <c r="E144" s="67"/>
      <c r="F144" s="68"/>
      <c r="G144" s="65"/>
      <c r="H144" s="69"/>
      <c r="I144" s="70"/>
      <c r="J144" s="70"/>
      <c r="K144" s="34" t="s">
        <v>65</v>
      </c>
      <c r="L144" s="77">
        <v>242</v>
      </c>
      <c r="M144" s="77"/>
      <c r="N144" s="72"/>
      <c r="O144" s="79" t="s">
        <v>176</v>
      </c>
      <c r="P144" s="81">
        <v>43755.79011574074</v>
      </c>
      <c r="Q144" s="79" t="s">
        <v>396</v>
      </c>
      <c r="R144" s="79"/>
      <c r="S144" s="79"/>
      <c r="T144" s="79" t="s">
        <v>238</v>
      </c>
      <c r="U144" s="79"/>
      <c r="V144" s="82" t="s">
        <v>633</v>
      </c>
      <c r="W144" s="81">
        <v>43755.79011574074</v>
      </c>
      <c r="X144" s="82" t="s">
        <v>783</v>
      </c>
      <c r="Y144" s="79"/>
      <c r="Z144" s="79"/>
      <c r="AA144" s="85" t="s">
        <v>1015</v>
      </c>
      <c r="AB144" s="79"/>
      <c r="AC144" s="79" t="b">
        <v>0</v>
      </c>
      <c r="AD144" s="79">
        <v>2</v>
      </c>
      <c r="AE144" s="85" t="s">
        <v>1113</v>
      </c>
      <c r="AF144" s="79" t="b">
        <v>0</v>
      </c>
      <c r="AG144" s="79" t="s">
        <v>1129</v>
      </c>
      <c r="AH144" s="79"/>
      <c r="AI144" s="85" t="s">
        <v>1113</v>
      </c>
      <c r="AJ144" s="79" t="b">
        <v>0</v>
      </c>
      <c r="AK144" s="79">
        <v>0</v>
      </c>
      <c r="AL144" s="85" t="s">
        <v>1113</v>
      </c>
      <c r="AM144" s="79" t="s">
        <v>1138</v>
      </c>
      <c r="AN144" s="79" t="b">
        <v>0</v>
      </c>
      <c r="AO144" s="85" t="s">
        <v>1015</v>
      </c>
      <c r="AP144" s="79" t="s">
        <v>176</v>
      </c>
      <c r="AQ144" s="79">
        <v>0</v>
      </c>
      <c r="AR144" s="79">
        <v>0</v>
      </c>
      <c r="AS144" s="79"/>
      <c r="AT144" s="79"/>
      <c r="AU144" s="79"/>
      <c r="AV144" s="79"/>
      <c r="AW144" s="79"/>
      <c r="AX144" s="79"/>
      <c r="AY144" s="79"/>
      <c r="AZ144" s="79"/>
      <c r="BA144">
        <v>9</v>
      </c>
      <c r="BB144" s="78" t="str">
        <f>REPLACE(INDEX(GroupVertices[Group],MATCH(Edges25[[#This Row],[Vertex 1]],GroupVertices[Vertex],0)),1,1,"")</f>
        <v>3</v>
      </c>
      <c r="BC144" s="78" t="str">
        <f>REPLACE(INDEX(GroupVertices[Group],MATCH(Edges25[[#This Row],[Vertex 2]],GroupVertices[Vertex],0)),1,1,"")</f>
        <v>3</v>
      </c>
      <c r="BD144" s="48">
        <v>6</v>
      </c>
      <c r="BE144" s="49">
        <v>20</v>
      </c>
      <c r="BF144" s="48">
        <v>0</v>
      </c>
      <c r="BG144" s="49">
        <v>0</v>
      </c>
      <c r="BH144" s="48">
        <v>0</v>
      </c>
      <c r="BI144" s="49">
        <v>0</v>
      </c>
      <c r="BJ144" s="48">
        <v>24</v>
      </c>
      <c r="BK144" s="49">
        <v>80</v>
      </c>
      <c r="BL144" s="48">
        <v>30</v>
      </c>
    </row>
    <row r="145" spans="1:64" ht="15">
      <c r="A145" s="64" t="s">
        <v>244</v>
      </c>
      <c r="B145" s="64" t="s">
        <v>238</v>
      </c>
      <c r="C145" s="65"/>
      <c r="D145" s="66"/>
      <c r="E145" s="67"/>
      <c r="F145" s="68"/>
      <c r="G145" s="65"/>
      <c r="H145" s="69"/>
      <c r="I145" s="70"/>
      <c r="J145" s="70"/>
      <c r="K145" s="34" t="s">
        <v>65</v>
      </c>
      <c r="L145" s="77">
        <v>243</v>
      </c>
      <c r="M145" s="77"/>
      <c r="N145" s="72"/>
      <c r="O145" s="79" t="s">
        <v>276</v>
      </c>
      <c r="P145" s="81">
        <v>43755.792025462964</v>
      </c>
      <c r="Q145" s="79" t="s">
        <v>397</v>
      </c>
      <c r="R145" s="79"/>
      <c r="S145" s="79"/>
      <c r="T145" s="79"/>
      <c r="U145" s="79"/>
      <c r="V145" s="82" t="s">
        <v>633</v>
      </c>
      <c r="W145" s="81">
        <v>43755.792025462964</v>
      </c>
      <c r="X145" s="82" t="s">
        <v>784</v>
      </c>
      <c r="Y145" s="79"/>
      <c r="Z145" s="79"/>
      <c r="AA145" s="85" t="s">
        <v>1016</v>
      </c>
      <c r="AB145" s="79"/>
      <c r="AC145" s="79" t="b">
        <v>0</v>
      </c>
      <c r="AD145" s="79">
        <v>0</v>
      </c>
      <c r="AE145" s="85" t="s">
        <v>1113</v>
      </c>
      <c r="AF145" s="79" t="b">
        <v>0</v>
      </c>
      <c r="AG145" s="79" t="s">
        <v>1129</v>
      </c>
      <c r="AH145" s="79"/>
      <c r="AI145" s="85" t="s">
        <v>1113</v>
      </c>
      <c r="AJ145" s="79" t="b">
        <v>0</v>
      </c>
      <c r="AK145" s="79">
        <v>1</v>
      </c>
      <c r="AL145" s="85" t="s">
        <v>1094</v>
      </c>
      <c r="AM145" s="79" t="s">
        <v>1138</v>
      </c>
      <c r="AN145" s="79" t="b">
        <v>0</v>
      </c>
      <c r="AO145" s="85" t="s">
        <v>1094</v>
      </c>
      <c r="AP145" s="79" t="s">
        <v>176</v>
      </c>
      <c r="AQ145" s="79">
        <v>0</v>
      </c>
      <c r="AR145" s="79">
        <v>0</v>
      </c>
      <c r="AS145" s="79"/>
      <c r="AT145" s="79"/>
      <c r="AU145" s="79"/>
      <c r="AV145" s="79"/>
      <c r="AW145" s="79"/>
      <c r="AX145" s="79"/>
      <c r="AY145" s="79"/>
      <c r="AZ145" s="79"/>
      <c r="BA145">
        <v>10</v>
      </c>
      <c r="BB145" s="78" t="str">
        <f>REPLACE(INDEX(GroupVertices[Group],MATCH(Edges25[[#This Row],[Vertex 1]],GroupVertices[Vertex],0)),1,1,"")</f>
        <v>3</v>
      </c>
      <c r="BC145" s="78" t="str">
        <f>REPLACE(INDEX(GroupVertices[Group],MATCH(Edges25[[#This Row],[Vertex 2]],GroupVertices[Vertex],0)),1,1,"")</f>
        <v>3</v>
      </c>
      <c r="BD145" s="48">
        <v>1</v>
      </c>
      <c r="BE145" s="49">
        <v>4.545454545454546</v>
      </c>
      <c r="BF145" s="48">
        <v>0</v>
      </c>
      <c r="BG145" s="49">
        <v>0</v>
      </c>
      <c r="BH145" s="48">
        <v>0</v>
      </c>
      <c r="BI145" s="49">
        <v>0</v>
      </c>
      <c r="BJ145" s="48">
        <v>21</v>
      </c>
      <c r="BK145" s="49">
        <v>95.45454545454545</v>
      </c>
      <c r="BL145" s="48">
        <v>22</v>
      </c>
    </row>
    <row r="146" spans="1:64" ht="15">
      <c r="A146" s="64" t="s">
        <v>234</v>
      </c>
      <c r="B146" s="64" t="s">
        <v>244</v>
      </c>
      <c r="C146" s="65"/>
      <c r="D146" s="66"/>
      <c r="E146" s="67"/>
      <c r="F146" s="68"/>
      <c r="G146" s="65"/>
      <c r="H146" s="69"/>
      <c r="I146" s="70"/>
      <c r="J146" s="70"/>
      <c r="K146" s="34" t="s">
        <v>66</v>
      </c>
      <c r="L146" s="77">
        <v>244</v>
      </c>
      <c r="M146" s="77"/>
      <c r="N146" s="72"/>
      <c r="O146" s="79" t="s">
        <v>277</v>
      </c>
      <c r="P146" s="81">
        <v>43755.764965277776</v>
      </c>
      <c r="Q146" s="79" t="s">
        <v>398</v>
      </c>
      <c r="R146" s="79"/>
      <c r="S146" s="79"/>
      <c r="T146" s="79" t="s">
        <v>238</v>
      </c>
      <c r="U146" s="79"/>
      <c r="V146" s="82" t="s">
        <v>625</v>
      </c>
      <c r="W146" s="81">
        <v>43755.764965277776</v>
      </c>
      <c r="X146" s="82" t="s">
        <v>785</v>
      </c>
      <c r="Y146" s="79"/>
      <c r="Z146" s="79"/>
      <c r="AA146" s="85" t="s">
        <v>1017</v>
      </c>
      <c r="AB146" s="85" t="s">
        <v>1002</v>
      </c>
      <c r="AC146" s="79" t="b">
        <v>0</v>
      </c>
      <c r="AD146" s="79">
        <v>1</v>
      </c>
      <c r="AE146" s="85" t="s">
        <v>1126</v>
      </c>
      <c r="AF146" s="79" t="b">
        <v>0</v>
      </c>
      <c r="AG146" s="79" t="s">
        <v>1129</v>
      </c>
      <c r="AH146" s="79"/>
      <c r="AI146" s="85" t="s">
        <v>1113</v>
      </c>
      <c r="AJ146" s="79" t="b">
        <v>0</v>
      </c>
      <c r="AK146" s="79">
        <v>0</v>
      </c>
      <c r="AL146" s="85" t="s">
        <v>1113</v>
      </c>
      <c r="AM146" s="79" t="s">
        <v>1136</v>
      </c>
      <c r="AN146" s="79" t="b">
        <v>0</v>
      </c>
      <c r="AO146" s="85" t="s">
        <v>1002</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3</v>
      </c>
      <c r="BC146" s="78" t="str">
        <f>REPLACE(INDEX(GroupVertices[Group],MATCH(Edges25[[#This Row],[Vertex 2]],GroupVertices[Vertex],0)),1,1,"")</f>
        <v>3</v>
      </c>
      <c r="BD146" s="48">
        <v>1</v>
      </c>
      <c r="BE146" s="49">
        <v>14.285714285714286</v>
      </c>
      <c r="BF146" s="48">
        <v>0</v>
      </c>
      <c r="BG146" s="49">
        <v>0</v>
      </c>
      <c r="BH146" s="48">
        <v>0</v>
      </c>
      <c r="BI146" s="49">
        <v>0</v>
      </c>
      <c r="BJ146" s="48">
        <v>6</v>
      </c>
      <c r="BK146" s="49">
        <v>85.71428571428571</v>
      </c>
      <c r="BL146" s="48">
        <v>7</v>
      </c>
    </row>
    <row r="147" spans="1:64" ht="15">
      <c r="A147" s="64" t="s">
        <v>234</v>
      </c>
      <c r="B147" s="64" t="s">
        <v>244</v>
      </c>
      <c r="C147" s="65"/>
      <c r="D147" s="66"/>
      <c r="E147" s="67"/>
      <c r="F147" s="68"/>
      <c r="G147" s="65"/>
      <c r="H147" s="69"/>
      <c r="I147" s="70"/>
      <c r="J147" s="70"/>
      <c r="K147" s="34" t="s">
        <v>66</v>
      </c>
      <c r="L147" s="77">
        <v>245</v>
      </c>
      <c r="M147" s="77"/>
      <c r="N147" s="72"/>
      <c r="O147" s="79" t="s">
        <v>277</v>
      </c>
      <c r="P147" s="81">
        <v>43755.772314814814</v>
      </c>
      <c r="Q147" s="79" t="s">
        <v>399</v>
      </c>
      <c r="R147" s="79"/>
      <c r="S147" s="79"/>
      <c r="T147" s="79" t="s">
        <v>238</v>
      </c>
      <c r="U147" s="79"/>
      <c r="V147" s="82" t="s">
        <v>625</v>
      </c>
      <c r="W147" s="81">
        <v>43755.772314814814</v>
      </c>
      <c r="X147" s="82" t="s">
        <v>786</v>
      </c>
      <c r="Y147" s="79"/>
      <c r="Z147" s="79"/>
      <c r="AA147" s="85" t="s">
        <v>1018</v>
      </c>
      <c r="AB147" s="85" t="s">
        <v>1004</v>
      </c>
      <c r="AC147" s="79" t="b">
        <v>0</v>
      </c>
      <c r="AD147" s="79">
        <v>1</v>
      </c>
      <c r="AE147" s="85" t="s">
        <v>1126</v>
      </c>
      <c r="AF147" s="79" t="b">
        <v>0</v>
      </c>
      <c r="AG147" s="79" t="s">
        <v>1129</v>
      </c>
      <c r="AH147" s="79"/>
      <c r="AI147" s="85" t="s">
        <v>1113</v>
      </c>
      <c r="AJ147" s="79" t="b">
        <v>0</v>
      </c>
      <c r="AK147" s="79">
        <v>0</v>
      </c>
      <c r="AL147" s="85" t="s">
        <v>1113</v>
      </c>
      <c r="AM147" s="79" t="s">
        <v>1136</v>
      </c>
      <c r="AN147" s="79" t="b">
        <v>0</v>
      </c>
      <c r="AO147" s="85" t="s">
        <v>1004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3</v>
      </c>
      <c r="BC147" s="78" t="str">
        <f>REPLACE(INDEX(GroupVertices[Group],MATCH(Edges25[[#This Row],[Vertex 2]],GroupVertices[Vertex],0)),1,1,"")</f>
        <v>3</v>
      </c>
      <c r="BD147" s="48">
        <v>7</v>
      </c>
      <c r="BE147" s="49">
        <v>19.444444444444443</v>
      </c>
      <c r="BF147" s="48">
        <v>0</v>
      </c>
      <c r="BG147" s="49">
        <v>0</v>
      </c>
      <c r="BH147" s="48">
        <v>0</v>
      </c>
      <c r="BI147" s="49">
        <v>0</v>
      </c>
      <c r="BJ147" s="48">
        <v>29</v>
      </c>
      <c r="BK147" s="49">
        <v>80.55555555555556</v>
      </c>
      <c r="BL147" s="48">
        <v>36</v>
      </c>
    </row>
    <row r="148" spans="1:64" ht="15">
      <c r="A148" s="64" t="s">
        <v>234</v>
      </c>
      <c r="B148" s="64" t="s">
        <v>244</v>
      </c>
      <c r="C148" s="65"/>
      <c r="D148" s="66"/>
      <c r="E148" s="67"/>
      <c r="F148" s="68"/>
      <c r="G148" s="65"/>
      <c r="H148" s="69"/>
      <c r="I148" s="70"/>
      <c r="J148" s="70"/>
      <c r="K148" s="34" t="s">
        <v>66</v>
      </c>
      <c r="L148" s="77">
        <v>246</v>
      </c>
      <c r="M148" s="77"/>
      <c r="N148" s="72"/>
      <c r="O148" s="79" t="s">
        <v>277</v>
      </c>
      <c r="P148" s="81">
        <v>43755.78496527778</v>
      </c>
      <c r="Q148" s="79" t="s">
        <v>400</v>
      </c>
      <c r="R148" s="79"/>
      <c r="S148" s="79"/>
      <c r="T148" s="79" t="s">
        <v>555</v>
      </c>
      <c r="U148" s="79"/>
      <c r="V148" s="82" t="s">
        <v>625</v>
      </c>
      <c r="W148" s="81">
        <v>43755.78496527778</v>
      </c>
      <c r="X148" s="82" t="s">
        <v>787</v>
      </c>
      <c r="Y148" s="79"/>
      <c r="Z148" s="79"/>
      <c r="AA148" s="85" t="s">
        <v>1019</v>
      </c>
      <c r="AB148" s="85" t="s">
        <v>1010</v>
      </c>
      <c r="AC148" s="79" t="b">
        <v>0</v>
      </c>
      <c r="AD148" s="79">
        <v>3</v>
      </c>
      <c r="AE148" s="85" t="s">
        <v>1126</v>
      </c>
      <c r="AF148" s="79" t="b">
        <v>0</v>
      </c>
      <c r="AG148" s="79" t="s">
        <v>1129</v>
      </c>
      <c r="AH148" s="79"/>
      <c r="AI148" s="85" t="s">
        <v>1113</v>
      </c>
      <c r="AJ148" s="79" t="b">
        <v>0</v>
      </c>
      <c r="AK148" s="79">
        <v>0</v>
      </c>
      <c r="AL148" s="85" t="s">
        <v>1113</v>
      </c>
      <c r="AM148" s="79" t="s">
        <v>1136</v>
      </c>
      <c r="AN148" s="79" t="b">
        <v>0</v>
      </c>
      <c r="AO148" s="85" t="s">
        <v>1010</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3</v>
      </c>
      <c r="BC148" s="78" t="str">
        <f>REPLACE(INDEX(GroupVertices[Group],MATCH(Edges25[[#This Row],[Vertex 2]],GroupVertices[Vertex],0)),1,1,"")</f>
        <v>3</v>
      </c>
      <c r="BD148" s="48">
        <v>1</v>
      </c>
      <c r="BE148" s="49">
        <v>3.3333333333333335</v>
      </c>
      <c r="BF148" s="48">
        <v>0</v>
      </c>
      <c r="BG148" s="49">
        <v>0</v>
      </c>
      <c r="BH148" s="48">
        <v>0</v>
      </c>
      <c r="BI148" s="49">
        <v>0</v>
      </c>
      <c r="BJ148" s="48">
        <v>29</v>
      </c>
      <c r="BK148" s="49">
        <v>96.66666666666667</v>
      </c>
      <c r="BL148" s="48">
        <v>30</v>
      </c>
    </row>
    <row r="149" spans="1:64" ht="15">
      <c r="A149" s="64" t="s">
        <v>243</v>
      </c>
      <c r="B149" s="64" t="s">
        <v>244</v>
      </c>
      <c r="C149" s="65"/>
      <c r="D149" s="66"/>
      <c r="E149" s="67"/>
      <c r="F149" s="68"/>
      <c r="G149" s="65"/>
      <c r="H149" s="69"/>
      <c r="I149" s="70"/>
      <c r="J149" s="70"/>
      <c r="K149" s="34" t="s">
        <v>65</v>
      </c>
      <c r="L149" s="77">
        <v>247</v>
      </c>
      <c r="M149" s="77"/>
      <c r="N149" s="72"/>
      <c r="O149" s="79" t="s">
        <v>276</v>
      </c>
      <c r="P149" s="81">
        <v>43757.17586805556</v>
      </c>
      <c r="Q149" s="79" t="s">
        <v>401</v>
      </c>
      <c r="R149" s="79"/>
      <c r="S149" s="79"/>
      <c r="T149" s="79" t="s">
        <v>556</v>
      </c>
      <c r="U149" s="79"/>
      <c r="V149" s="82" t="s">
        <v>632</v>
      </c>
      <c r="W149" s="81">
        <v>43757.17586805556</v>
      </c>
      <c r="X149" s="82" t="s">
        <v>788</v>
      </c>
      <c r="Y149" s="79"/>
      <c r="Z149" s="79"/>
      <c r="AA149" s="85" t="s">
        <v>1020</v>
      </c>
      <c r="AB149" s="79"/>
      <c r="AC149" s="79" t="b">
        <v>0</v>
      </c>
      <c r="AD149" s="79">
        <v>0</v>
      </c>
      <c r="AE149" s="85" t="s">
        <v>1113</v>
      </c>
      <c r="AF149" s="79" t="b">
        <v>0</v>
      </c>
      <c r="AG149" s="79" t="s">
        <v>1129</v>
      </c>
      <c r="AH149" s="79"/>
      <c r="AI149" s="85" t="s">
        <v>1113</v>
      </c>
      <c r="AJ149" s="79" t="b">
        <v>0</v>
      </c>
      <c r="AK149" s="79">
        <v>1</v>
      </c>
      <c r="AL149" s="85" t="s">
        <v>1019</v>
      </c>
      <c r="AM149" s="79" t="s">
        <v>1139</v>
      </c>
      <c r="AN149" s="79" t="b">
        <v>0</v>
      </c>
      <c r="AO149" s="85" t="s">
        <v>1019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1</v>
      </c>
      <c r="BE149" s="49">
        <v>4.545454545454546</v>
      </c>
      <c r="BF149" s="48">
        <v>0</v>
      </c>
      <c r="BG149" s="49">
        <v>0</v>
      </c>
      <c r="BH149" s="48">
        <v>0</v>
      </c>
      <c r="BI149" s="49">
        <v>0</v>
      </c>
      <c r="BJ149" s="48">
        <v>21</v>
      </c>
      <c r="BK149" s="49">
        <v>95.45454545454545</v>
      </c>
      <c r="BL149" s="48">
        <v>22</v>
      </c>
    </row>
    <row r="150" spans="1:64" ht="15">
      <c r="A150" s="64" t="s">
        <v>233</v>
      </c>
      <c r="B150" s="64" t="s">
        <v>234</v>
      </c>
      <c r="C150" s="65"/>
      <c r="D150" s="66"/>
      <c r="E150" s="67"/>
      <c r="F150" s="68"/>
      <c r="G150" s="65"/>
      <c r="H150" s="69"/>
      <c r="I150" s="70"/>
      <c r="J150" s="70"/>
      <c r="K150" s="34" t="s">
        <v>66</v>
      </c>
      <c r="L150" s="77">
        <v>248</v>
      </c>
      <c r="M150" s="77"/>
      <c r="N150" s="72"/>
      <c r="O150" s="79" t="s">
        <v>277</v>
      </c>
      <c r="P150" s="81">
        <v>43755.77378472222</v>
      </c>
      <c r="Q150" s="79" t="s">
        <v>402</v>
      </c>
      <c r="R150" s="82" t="s">
        <v>492</v>
      </c>
      <c r="S150" s="79" t="s">
        <v>512</v>
      </c>
      <c r="T150" s="79" t="s">
        <v>238</v>
      </c>
      <c r="U150" s="79"/>
      <c r="V150" s="82" t="s">
        <v>624</v>
      </c>
      <c r="W150" s="81">
        <v>43755.77378472222</v>
      </c>
      <c r="X150" s="82" t="s">
        <v>789</v>
      </c>
      <c r="Y150" s="79"/>
      <c r="Z150" s="79"/>
      <c r="AA150" s="85" t="s">
        <v>1021</v>
      </c>
      <c r="AB150" s="85" t="s">
        <v>1032</v>
      </c>
      <c r="AC150" s="79" t="b">
        <v>0</v>
      </c>
      <c r="AD150" s="79">
        <v>2</v>
      </c>
      <c r="AE150" s="85" t="s">
        <v>1122</v>
      </c>
      <c r="AF150" s="79" t="b">
        <v>0</v>
      </c>
      <c r="AG150" s="79" t="s">
        <v>1129</v>
      </c>
      <c r="AH150" s="79"/>
      <c r="AI150" s="85" t="s">
        <v>1113</v>
      </c>
      <c r="AJ150" s="79" t="b">
        <v>0</v>
      </c>
      <c r="AK150" s="79">
        <v>0</v>
      </c>
      <c r="AL150" s="85" t="s">
        <v>1113</v>
      </c>
      <c r="AM150" s="79" t="s">
        <v>1136</v>
      </c>
      <c r="AN150" s="79" t="b">
        <v>0</v>
      </c>
      <c r="AO150" s="85" t="s">
        <v>1032</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39</v>
      </c>
      <c r="BK150" s="49">
        <v>100</v>
      </c>
      <c r="BL150" s="48">
        <v>39</v>
      </c>
    </row>
    <row r="151" spans="1:64" ht="15">
      <c r="A151" s="64" t="s">
        <v>233</v>
      </c>
      <c r="B151" s="64" t="s">
        <v>234</v>
      </c>
      <c r="C151" s="65"/>
      <c r="D151" s="66"/>
      <c r="E151" s="67"/>
      <c r="F151" s="68"/>
      <c r="G151" s="65"/>
      <c r="H151" s="69"/>
      <c r="I151" s="70"/>
      <c r="J151" s="70"/>
      <c r="K151" s="34" t="s">
        <v>66</v>
      </c>
      <c r="L151" s="77">
        <v>249</v>
      </c>
      <c r="M151" s="77"/>
      <c r="N151" s="72"/>
      <c r="O151" s="79" t="s">
        <v>277</v>
      </c>
      <c r="P151" s="81">
        <v>43755.79278935185</v>
      </c>
      <c r="Q151" s="79" t="s">
        <v>403</v>
      </c>
      <c r="R151" s="79"/>
      <c r="S151" s="79"/>
      <c r="T151" s="79" t="s">
        <v>543</v>
      </c>
      <c r="U151" s="79"/>
      <c r="V151" s="82" t="s">
        <v>624</v>
      </c>
      <c r="W151" s="81">
        <v>43755.79278935185</v>
      </c>
      <c r="X151" s="82" t="s">
        <v>790</v>
      </c>
      <c r="Y151" s="79"/>
      <c r="Z151" s="79"/>
      <c r="AA151" s="85" t="s">
        <v>1022</v>
      </c>
      <c r="AB151" s="85" t="s">
        <v>1037</v>
      </c>
      <c r="AC151" s="79" t="b">
        <v>0</v>
      </c>
      <c r="AD151" s="79">
        <v>1</v>
      </c>
      <c r="AE151" s="85" t="s">
        <v>1122</v>
      </c>
      <c r="AF151" s="79" t="b">
        <v>0</v>
      </c>
      <c r="AG151" s="79" t="s">
        <v>1129</v>
      </c>
      <c r="AH151" s="79"/>
      <c r="AI151" s="85" t="s">
        <v>1113</v>
      </c>
      <c r="AJ151" s="79" t="b">
        <v>0</v>
      </c>
      <c r="AK151" s="79">
        <v>0</v>
      </c>
      <c r="AL151" s="85" t="s">
        <v>1113</v>
      </c>
      <c r="AM151" s="79" t="s">
        <v>1136</v>
      </c>
      <c r="AN151" s="79" t="b">
        <v>0</v>
      </c>
      <c r="AO151" s="85" t="s">
        <v>1037</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3</v>
      </c>
      <c r="BD151" s="48">
        <v>2</v>
      </c>
      <c r="BE151" s="49">
        <v>4.3478260869565215</v>
      </c>
      <c r="BF151" s="48">
        <v>0</v>
      </c>
      <c r="BG151" s="49">
        <v>0</v>
      </c>
      <c r="BH151" s="48">
        <v>0</v>
      </c>
      <c r="BI151" s="49">
        <v>0</v>
      </c>
      <c r="BJ151" s="48">
        <v>44</v>
      </c>
      <c r="BK151" s="49">
        <v>95.65217391304348</v>
      </c>
      <c r="BL151" s="48">
        <v>46</v>
      </c>
    </row>
    <row r="152" spans="1:64" ht="15">
      <c r="A152" s="64" t="s">
        <v>234</v>
      </c>
      <c r="B152" s="64" t="s">
        <v>234</v>
      </c>
      <c r="C152" s="65"/>
      <c r="D152" s="66"/>
      <c r="E152" s="67"/>
      <c r="F152" s="68"/>
      <c r="G152" s="65"/>
      <c r="H152" s="69"/>
      <c r="I152" s="70"/>
      <c r="J152" s="70"/>
      <c r="K152" s="34" t="s">
        <v>65</v>
      </c>
      <c r="L152" s="77">
        <v>250</v>
      </c>
      <c r="M152" s="77"/>
      <c r="N152" s="72"/>
      <c r="O152" s="79" t="s">
        <v>176</v>
      </c>
      <c r="P152" s="81">
        <v>43755.688368055555</v>
      </c>
      <c r="Q152" s="79" t="s">
        <v>404</v>
      </c>
      <c r="R152" s="79" t="s">
        <v>493</v>
      </c>
      <c r="S152" s="79" t="s">
        <v>513</v>
      </c>
      <c r="T152" s="79" t="s">
        <v>565</v>
      </c>
      <c r="U152" s="79"/>
      <c r="V152" s="82" t="s">
        <v>625</v>
      </c>
      <c r="W152" s="81">
        <v>43755.688368055555</v>
      </c>
      <c r="X152" s="82" t="s">
        <v>791</v>
      </c>
      <c r="Y152" s="79"/>
      <c r="Z152" s="79"/>
      <c r="AA152" s="85" t="s">
        <v>1023</v>
      </c>
      <c r="AB152" s="79"/>
      <c r="AC152" s="79" t="b">
        <v>0</v>
      </c>
      <c r="AD152" s="79">
        <v>0</v>
      </c>
      <c r="AE152" s="85" t="s">
        <v>1113</v>
      </c>
      <c r="AF152" s="79" t="b">
        <v>1</v>
      </c>
      <c r="AG152" s="79" t="s">
        <v>1129</v>
      </c>
      <c r="AH152" s="79"/>
      <c r="AI152" s="85" t="s">
        <v>1075</v>
      </c>
      <c r="AJ152" s="79" t="b">
        <v>0</v>
      </c>
      <c r="AK152" s="79">
        <v>0</v>
      </c>
      <c r="AL152" s="85" t="s">
        <v>1113</v>
      </c>
      <c r="AM152" s="79" t="s">
        <v>1136</v>
      </c>
      <c r="AN152" s="79" t="b">
        <v>0</v>
      </c>
      <c r="AO152" s="85" t="s">
        <v>1023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v>2</v>
      </c>
      <c r="BE152" s="49">
        <v>8</v>
      </c>
      <c r="BF152" s="48">
        <v>0</v>
      </c>
      <c r="BG152" s="49">
        <v>0</v>
      </c>
      <c r="BH152" s="48">
        <v>0</v>
      </c>
      <c r="BI152" s="49">
        <v>0</v>
      </c>
      <c r="BJ152" s="48">
        <v>23</v>
      </c>
      <c r="BK152" s="49">
        <v>92</v>
      </c>
      <c r="BL152" s="48">
        <v>25</v>
      </c>
    </row>
    <row r="153" spans="1:64" ht="15">
      <c r="A153" s="64" t="s">
        <v>234</v>
      </c>
      <c r="B153" s="64" t="s">
        <v>238</v>
      </c>
      <c r="C153" s="65"/>
      <c r="D153" s="66"/>
      <c r="E153" s="67"/>
      <c r="F153" s="68"/>
      <c r="G153" s="65"/>
      <c r="H153" s="69"/>
      <c r="I153" s="70"/>
      <c r="J153" s="70"/>
      <c r="K153" s="34" t="s">
        <v>65</v>
      </c>
      <c r="L153" s="77">
        <v>251</v>
      </c>
      <c r="M153" s="77"/>
      <c r="N153" s="72"/>
      <c r="O153" s="79" t="s">
        <v>277</v>
      </c>
      <c r="P153" s="81">
        <v>43755.753217592595</v>
      </c>
      <c r="Q153" s="79" t="s">
        <v>405</v>
      </c>
      <c r="R153" s="82" t="s">
        <v>494</v>
      </c>
      <c r="S153" s="79" t="s">
        <v>501</v>
      </c>
      <c r="T153" s="79" t="s">
        <v>566</v>
      </c>
      <c r="U153" s="79"/>
      <c r="V153" s="82" t="s">
        <v>625</v>
      </c>
      <c r="W153" s="81">
        <v>43755.753217592595</v>
      </c>
      <c r="X153" s="82" t="s">
        <v>792</v>
      </c>
      <c r="Y153" s="79"/>
      <c r="Z153" s="79"/>
      <c r="AA153" s="85" t="s">
        <v>1024</v>
      </c>
      <c r="AB153" s="85" t="s">
        <v>1079</v>
      </c>
      <c r="AC153" s="79" t="b">
        <v>0</v>
      </c>
      <c r="AD153" s="79">
        <v>2</v>
      </c>
      <c r="AE153" s="85" t="s">
        <v>1116</v>
      </c>
      <c r="AF153" s="79" t="b">
        <v>1</v>
      </c>
      <c r="AG153" s="79" t="s">
        <v>1129</v>
      </c>
      <c r="AH153" s="79"/>
      <c r="AI153" s="85" t="s">
        <v>1133</v>
      </c>
      <c r="AJ153" s="79" t="b">
        <v>0</v>
      </c>
      <c r="AK153" s="79">
        <v>0</v>
      </c>
      <c r="AL153" s="85" t="s">
        <v>1113</v>
      </c>
      <c r="AM153" s="79" t="s">
        <v>1136</v>
      </c>
      <c r="AN153" s="79" t="b">
        <v>0</v>
      </c>
      <c r="AO153" s="85" t="s">
        <v>1079</v>
      </c>
      <c r="AP153" s="79" t="s">
        <v>176</v>
      </c>
      <c r="AQ153" s="79">
        <v>0</v>
      </c>
      <c r="AR153" s="79">
        <v>0</v>
      </c>
      <c r="AS153" s="79"/>
      <c r="AT153" s="79"/>
      <c r="AU153" s="79"/>
      <c r="AV153" s="79"/>
      <c r="AW153" s="79"/>
      <c r="AX153" s="79"/>
      <c r="AY153" s="79"/>
      <c r="AZ153" s="79"/>
      <c r="BA153">
        <v>11</v>
      </c>
      <c r="BB153" s="78" t="str">
        <f>REPLACE(INDEX(GroupVertices[Group],MATCH(Edges25[[#This Row],[Vertex 1]],GroupVertices[Vertex],0)),1,1,"")</f>
        <v>3</v>
      </c>
      <c r="BC153" s="78" t="str">
        <f>REPLACE(INDEX(GroupVertices[Group],MATCH(Edges25[[#This Row],[Vertex 2]],GroupVertices[Vertex],0)),1,1,"")</f>
        <v>3</v>
      </c>
      <c r="BD153" s="48">
        <v>2</v>
      </c>
      <c r="BE153" s="49">
        <v>6.451612903225806</v>
      </c>
      <c r="BF153" s="48">
        <v>0</v>
      </c>
      <c r="BG153" s="49">
        <v>0</v>
      </c>
      <c r="BH153" s="48">
        <v>0</v>
      </c>
      <c r="BI153" s="49">
        <v>0</v>
      </c>
      <c r="BJ153" s="48">
        <v>29</v>
      </c>
      <c r="BK153" s="49">
        <v>93.54838709677419</v>
      </c>
      <c r="BL153" s="48">
        <v>31</v>
      </c>
    </row>
    <row r="154" spans="1:64" ht="15">
      <c r="A154" s="64" t="s">
        <v>234</v>
      </c>
      <c r="B154" s="64" t="s">
        <v>238</v>
      </c>
      <c r="C154" s="65"/>
      <c r="D154" s="66"/>
      <c r="E154" s="67"/>
      <c r="F154" s="68"/>
      <c r="G154" s="65"/>
      <c r="H154" s="69"/>
      <c r="I154" s="70"/>
      <c r="J154" s="70"/>
      <c r="K154" s="34" t="s">
        <v>65</v>
      </c>
      <c r="L154" s="77">
        <v>252</v>
      </c>
      <c r="M154" s="77"/>
      <c r="N154" s="72"/>
      <c r="O154" s="79" t="s">
        <v>277</v>
      </c>
      <c r="P154" s="81">
        <v>43755.756064814814</v>
      </c>
      <c r="Q154" s="79" t="s">
        <v>406</v>
      </c>
      <c r="R154" s="79"/>
      <c r="S154" s="79"/>
      <c r="T154" s="79" t="s">
        <v>238</v>
      </c>
      <c r="U154" s="79"/>
      <c r="V154" s="82" t="s">
        <v>625</v>
      </c>
      <c r="W154" s="81">
        <v>43755.756064814814</v>
      </c>
      <c r="X154" s="82" t="s">
        <v>793</v>
      </c>
      <c r="Y154" s="79"/>
      <c r="Z154" s="79"/>
      <c r="AA154" s="85" t="s">
        <v>1025</v>
      </c>
      <c r="AB154" s="85" t="s">
        <v>1082</v>
      </c>
      <c r="AC154" s="79" t="b">
        <v>0</v>
      </c>
      <c r="AD154" s="79">
        <v>2</v>
      </c>
      <c r="AE154" s="85" t="s">
        <v>1116</v>
      </c>
      <c r="AF154" s="79" t="b">
        <v>0</v>
      </c>
      <c r="AG154" s="79" t="s">
        <v>1129</v>
      </c>
      <c r="AH154" s="79"/>
      <c r="AI154" s="85" t="s">
        <v>1113</v>
      </c>
      <c r="AJ154" s="79" t="b">
        <v>0</v>
      </c>
      <c r="AK154" s="79">
        <v>0</v>
      </c>
      <c r="AL154" s="85" t="s">
        <v>1113</v>
      </c>
      <c r="AM154" s="79" t="s">
        <v>1136</v>
      </c>
      <c r="AN154" s="79" t="b">
        <v>0</v>
      </c>
      <c r="AO154" s="85" t="s">
        <v>1082</v>
      </c>
      <c r="AP154" s="79" t="s">
        <v>176</v>
      </c>
      <c r="AQ154" s="79">
        <v>0</v>
      </c>
      <c r="AR154" s="79">
        <v>0</v>
      </c>
      <c r="AS154" s="79"/>
      <c r="AT154" s="79"/>
      <c r="AU154" s="79"/>
      <c r="AV154" s="79"/>
      <c r="AW154" s="79"/>
      <c r="AX154" s="79"/>
      <c r="AY154" s="79"/>
      <c r="AZ154" s="79"/>
      <c r="BA154">
        <v>11</v>
      </c>
      <c r="BB154" s="78" t="str">
        <f>REPLACE(INDEX(GroupVertices[Group],MATCH(Edges25[[#This Row],[Vertex 1]],GroupVertices[Vertex],0)),1,1,"")</f>
        <v>3</v>
      </c>
      <c r="BC154" s="78" t="str">
        <f>REPLACE(INDEX(GroupVertices[Group],MATCH(Edges25[[#This Row],[Vertex 2]],GroupVertices[Vertex],0)),1,1,"")</f>
        <v>3</v>
      </c>
      <c r="BD154" s="48">
        <v>3</v>
      </c>
      <c r="BE154" s="49">
        <v>8.108108108108109</v>
      </c>
      <c r="BF154" s="48">
        <v>0</v>
      </c>
      <c r="BG154" s="49">
        <v>0</v>
      </c>
      <c r="BH154" s="48">
        <v>0</v>
      </c>
      <c r="BI154" s="49">
        <v>0</v>
      </c>
      <c r="BJ154" s="48">
        <v>34</v>
      </c>
      <c r="BK154" s="49">
        <v>91.89189189189189</v>
      </c>
      <c r="BL154" s="48">
        <v>37</v>
      </c>
    </row>
    <row r="155" spans="1:64" ht="15">
      <c r="A155" s="64" t="s">
        <v>234</v>
      </c>
      <c r="B155" s="64" t="s">
        <v>238</v>
      </c>
      <c r="C155" s="65"/>
      <c r="D155" s="66"/>
      <c r="E155" s="67"/>
      <c r="F155" s="68"/>
      <c r="G155" s="65"/>
      <c r="H155" s="69"/>
      <c r="I155" s="70"/>
      <c r="J155" s="70"/>
      <c r="K155" s="34" t="s">
        <v>65</v>
      </c>
      <c r="L155" s="77">
        <v>253</v>
      </c>
      <c r="M155" s="77"/>
      <c r="N155" s="72"/>
      <c r="O155" s="79" t="s">
        <v>277</v>
      </c>
      <c r="P155" s="81">
        <v>43755.757939814815</v>
      </c>
      <c r="Q155" s="79" t="s">
        <v>407</v>
      </c>
      <c r="R155" s="79"/>
      <c r="S155" s="79"/>
      <c r="T155" s="79" t="s">
        <v>543</v>
      </c>
      <c r="U155" s="79"/>
      <c r="V155" s="82" t="s">
        <v>625</v>
      </c>
      <c r="W155" s="81">
        <v>43755.757939814815</v>
      </c>
      <c r="X155" s="82" t="s">
        <v>794</v>
      </c>
      <c r="Y155" s="79"/>
      <c r="Z155" s="79"/>
      <c r="AA155" s="85" t="s">
        <v>1026</v>
      </c>
      <c r="AB155" s="85" t="s">
        <v>1025</v>
      </c>
      <c r="AC155" s="79" t="b">
        <v>0</v>
      </c>
      <c r="AD155" s="79">
        <v>2</v>
      </c>
      <c r="AE155" s="85" t="s">
        <v>1122</v>
      </c>
      <c r="AF155" s="79" t="b">
        <v>0</v>
      </c>
      <c r="AG155" s="79" t="s">
        <v>1129</v>
      </c>
      <c r="AH155" s="79"/>
      <c r="AI155" s="85" t="s">
        <v>1113</v>
      </c>
      <c r="AJ155" s="79" t="b">
        <v>0</v>
      </c>
      <c r="AK155" s="79">
        <v>0</v>
      </c>
      <c r="AL155" s="85" t="s">
        <v>1113</v>
      </c>
      <c r="AM155" s="79" t="s">
        <v>1136</v>
      </c>
      <c r="AN155" s="79" t="b">
        <v>0</v>
      </c>
      <c r="AO155" s="85" t="s">
        <v>1025</v>
      </c>
      <c r="AP155" s="79" t="s">
        <v>176</v>
      </c>
      <c r="AQ155" s="79">
        <v>0</v>
      </c>
      <c r="AR155" s="79">
        <v>0</v>
      </c>
      <c r="AS155" s="79"/>
      <c r="AT155" s="79"/>
      <c r="AU155" s="79"/>
      <c r="AV155" s="79"/>
      <c r="AW155" s="79"/>
      <c r="AX155" s="79"/>
      <c r="AY155" s="79"/>
      <c r="AZ155" s="79"/>
      <c r="BA155">
        <v>11</v>
      </c>
      <c r="BB155" s="78" t="str">
        <f>REPLACE(INDEX(GroupVertices[Group],MATCH(Edges25[[#This Row],[Vertex 1]],GroupVertices[Vertex],0)),1,1,"")</f>
        <v>3</v>
      </c>
      <c r="BC155" s="78" t="str">
        <f>REPLACE(INDEX(GroupVertices[Group],MATCH(Edges25[[#This Row],[Vertex 2]],GroupVertices[Vertex],0)),1,1,"")</f>
        <v>3</v>
      </c>
      <c r="BD155" s="48">
        <v>0</v>
      </c>
      <c r="BE155" s="49">
        <v>0</v>
      </c>
      <c r="BF155" s="48">
        <v>0</v>
      </c>
      <c r="BG155" s="49">
        <v>0</v>
      </c>
      <c r="BH155" s="48">
        <v>0</v>
      </c>
      <c r="BI155" s="49">
        <v>0</v>
      </c>
      <c r="BJ155" s="48">
        <v>37</v>
      </c>
      <c r="BK155" s="49">
        <v>100</v>
      </c>
      <c r="BL155" s="48">
        <v>37</v>
      </c>
    </row>
    <row r="156" spans="1:64" ht="15">
      <c r="A156" s="64" t="s">
        <v>234</v>
      </c>
      <c r="B156" s="64" t="s">
        <v>238</v>
      </c>
      <c r="C156" s="65"/>
      <c r="D156" s="66"/>
      <c r="E156" s="67"/>
      <c r="F156" s="68"/>
      <c r="G156" s="65"/>
      <c r="H156" s="69"/>
      <c r="I156" s="70"/>
      <c r="J156" s="70"/>
      <c r="K156" s="34" t="s">
        <v>65</v>
      </c>
      <c r="L156" s="77">
        <v>254</v>
      </c>
      <c r="M156" s="77"/>
      <c r="N156" s="72"/>
      <c r="O156" s="79" t="s">
        <v>277</v>
      </c>
      <c r="P156" s="81">
        <v>43755.76016203704</v>
      </c>
      <c r="Q156" s="79" t="s">
        <v>408</v>
      </c>
      <c r="R156" s="79"/>
      <c r="S156" s="79"/>
      <c r="T156" s="79" t="s">
        <v>543</v>
      </c>
      <c r="U156" s="79"/>
      <c r="V156" s="82" t="s">
        <v>625</v>
      </c>
      <c r="W156" s="81">
        <v>43755.76016203704</v>
      </c>
      <c r="X156" s="82" t="s">
        <v>795</v>
      </c>
      <c r="Y156" s="79"/>
      <c r="Z156" s="79"/>
      <c r="AA156" s="85" t="s">
        <v>1027</v>
      </c>
      <c r="AB156" s="85" t="s">
        <v>1025</v>
      </c>
      <c r="AC156" s="79" t="b">
        <v>0</v>
      </c>
      <c r="AD156" s="79">
        <v>1</v>
      </c>
      <c r="AE156" s="85" t="s">
        <v>1122</v>
      </c>
      <c r="AF156" s="79" t="b">
        <v>0</v>
      </c>
      <c r="AG156" s="79" t="s">
        <v>1129</v>
      </c>
      <c r="AH156" s="79"/>
      <c r="AI156" s="85" t="s">
        <v>1113</v>
      </c>
      <c r="AJ156" s="79" t="b">
        <v>0</v>
      </c>
      <c r="AK156" s="79">
        <v>0</v>
      </c>
      <c r="AL156" s="85" t="s">
        <v>1113</v>
      </c>
      <c r="AM156" s="79" t="s">
        <v>1136</v>
      </c>
      <c r="AN156" s="79" t="b">
        <v>0</v>
      </c>
      <c r="AO156" s="85" t="s">
        <v>1025</v>
      </c>
      <c r="AP156" s="79" t="s">
        <v>176</v>
      </c>
      <c r="AQ156" s="79">
        <v>0</v>
      </c>
      <c r="AR156" s="79">
        <v>0</v>
      </c>
      <c r="AS156" s="79"/>
      <c r="AT156" s="79"/>
      <c r="AU156" s="79"/>
      <c r="AV156" s="79"/>
      <c r="AW156" s="79"/>
      <c r="AX156" s="79"/>
      <c r="AY156" s="79"/>
      <c r="AZ156" s="79"/>
      <c r="BA156">
        <v>11</v>
      </c>
      <c r="BB156" s="78" t="str">
        <f>REPLACE(INDEX(GroupVertices[Group],MATCH(Edges25[[#This Row],[Vertex 1]],GroupVertices[Vertex],0)),1,1,"")</f>
        <v>3</v>
      </c>
      <c r="BC156" s="78" t="str">
        <f>REPLACE(INDEX(GroupVertices[Group],MATCH(Edges25[[#This Row],[Vertex 2]],GroupVertices[Vertex],0)),1,1,"")</f>
        <v>3</v>
      </c>
      <c r="BD156" s="48">
        <v>0</v>
      </c>
      <c r="BE156" s="49">
        <v>0</v>
      </c>
      <c r="BF156" s="48">
        <v>0</v>
      </c>
      <c r="BG156" s="49">
        <v>0</v>
      </c>
      <c r="BH156" s="48">
        <v>0</v>
      </c>
      <c r="BI156" s="49">
        <v>0</v>
      </c>
      <c r="BJ156" s="48">
        <v>31</v>
      </c>
      <c r="BK156" s="49">
        <v>100</v>
      </c>
      <c r="BL156" s="48">
        <v>31</v>
      </c>
    </row>
    <row r="157" spans="1:64" ht="15">
      <c r="A157" s="64" t="s">
        <v>234</v>
      </c>
      <c r="B157" s="64" t="s">
        <v>238</v>
      </c>
      <c r="C157" s="65"/>
      <c r="D157" s="66"/>
      <c r="E157" s="67"/>
      <c r="F157" s="68"/>
      <c r="G157" s="65"/>
      <c r="H157" s="69"/>
      <c r="I157" s="70"/>
      <c r="J157" s="70"/>
      <c r="K157" s="34" t="s">
        <v>65</v>
      </c>
      <c r="L157" s="77">
        <v>255</v>
      </c>
      <c r="M157" s="77"/>
      <c r="N157" s="72"/>
      <c r="O157" s="79" t="s">
        <v>277</v>
      </c>
      <c r="P157" s="81">
        <v>43755.762511574074</v>
      </c>
      <c r="Q157" s="79" t="s">
        <v>409</v>
      </c>
      <c r="R157" s="79"/>
      <c r="S157" s="79"/>
      <c r="T157" s="79" t="s">
        <v>238</v>
      </c>
      <c r="U157" s="79"/>
      <c r="V157" s="82" t="s">
        <v>625</v>
      </c>
      <c r="W157" s="81">
        <v>43755.762511574074</v>
      </c>
      <c r="X157" s="82" t="s">
        <v>796</v>
      </c>
      <c r="Y157" s="79"/>
      <c r="Z157" s="79"/>
      <c r="AA157" s="85" t="s">
        <v>1028</v>
      </c>
      <c r="AB157" s="85" t="s">
        <v>1084</v>
      </c>
      <c r="AC157" s="79" t="b">
        <v>0</v>
      </c>
      <c r="AD157" s="79">
        <v>2</v>
      </c>
      <c r="AE157" s="85" t="s">
        <v>1116</v>
      </c>
      <c r="AF157" s="79" t="b">
        <v>0</v>
      </c>
      <c r="AG157" s="79" t="s">
        <v>1129</v>
      </c>
      <c r="AH157" s="79"/>
      <c r="AI157" s="85" t="s">
        <v>1113</v>
      </c>
      <c r="AJ157" s="79" t="b">
        <v>0</v>
      </c>
      <c r="AK157" s="79">
        <v>0</v>
      </c>
      <c r="AL157" s="85" t="s">
        <v>1113</v>
      </c>
      <c r="AM157" s="79" t="s">
        <v>1136</v>
      </c>
      <c r="AN157" s="79" t="b">
        <v>0</v>
      </c>
      <c r="AO157" s="85" t="s">
        <v>1084</v>
      </c>
      <c r="AP157" s="79" t="s">
        <v>176</v>
      </c>
      <c r="AQ157" s="79">
        <v>0</v>
      </c>
      <c r="AR157" s="79">
        <v>0</v>
      </c>
      <c r="AS157" s="79"/>
      <c r="AT157" s="79"/>
      <c r="AU157" s="79"/>
      <c r="AV157" s="79"/>
      <c r="AW157" s="79"/>
      <c r="AX157" s="79"/>
      <c r="AY157" s="79"/>
      <c r="AZ157" s="79"/>
      <c r="BA157">
        <v>11</v>
      </c>
      <c r="BB157" s="78" t="str">
        <f>REPLACE(INDEX(GroupVertices[Group],MATCH(Edges25[[#This Row],[Vertex 1]],GroupVertices[Vertex],0)),1,1,"")</f>
        <v>3</v>
      </c>
      <c r="BC157" s="78" t="str">
        <f>REPLACE(INDEX(GroupVertices[Group],MATCH(Edges25[[#This Row],[Vertex 2]],GroupVertices[Vertex],0)),1,1,"")</f>
        <v>3</v>
      </c>
      <c r="BD157" s="48">
        <v>1</v>
      </c>
      <c r="BE157" s="49">
        <v>2.857142857142857</v>
      </c>
      <c r="BF157" s="48">
        <v>0</v>
      </c>
      <c r="BG157" s="49">
        <v>0</v>
      </c>
      <c r="BH157" s="48">
        <v>0</v>
      </c>
      <c r="BI157" s="49">
        <v>0</v>
      </c>
      <c r="BJ157" s="48">
        <v>34</v>
      </c>
      <c r="BK157" s="49">
        <v>97.14285714285714</v>
      </c>
      <c r="BL157" s="48">
        <v>35</v>
      </c>
    </row>
    <row r="158" spans="1:64" ht="15">
      <c r="A158" s="64" t="s">
        <v>234</v>
      </c>
      <c r="B158" s="64" t="s">
        <v>233</v>
      </c>
      <c r="C158" s="65"/>
      <c r="D158" s="66"/>
      <c r="E158" s="67"/>
      <c r="F158" s="68"/>
      <c r="G158" s="65"/>
      <c r="H158" s="69"/>
      <c r="I158" s="70"/>
      <c r="J158" s="70"/>
      <c r="K158" s="34" t="s">
        <v>66</v>
      </c>
      <c r="L158" s="77">
        <v>256</v>
      </c>
      <c r="M158" s="77"/>
      <c r="N158" s="72"/>
      <c r="O158" s="79" t="s">
        <v>277</v>
      </c>
      <c r="P158" s="81">
        <v>43755.763761574075</v>
      </c>
      <c r="Q158" s="79" t="s">
        <v>410</v>
      </c>
      <c r="R158" s="79"/>
      <c r="S158" s="79"/>
      <c r="T158" s="79" t="s">
        <v>238</v>
      </c>
      <c r="U158" s="79"/>
      <c r="V158" s="82" t="s">
        <v>625</v>
      </c>
      <c r="W158" s="81">
        <v>43755.763761574075</v>
      </c>
      <c r="X158" s="82" t="s">
        <v>797</v>
      </c>
      <c r="Y158" s="79"/>
      <c r="Z158" s="79"/>
      <c r="AA158" s="85" t="s">
        <v>1029</v>
      </c>
      <c r="AB158" s="85" t="s">
        <v>1048</v>
      </c>
      <c r="AC158" s="79" t="b">
        <v>0</v>
      </c>
      <c r="AD158" s="79">
        <v>2</v>
      </c>
      <c r="AE158" s="85" t="s">
        <v>1127</v>
      </c>
      <c r="AF158" s="79" t="b">
        <v>0</v>
      </c>
      <c r="AG158" s="79" t="s">
        <v>1129</v>
      </c>
      <c r="AH158" s="79"/>
      <c r="AI158" s="85" t="s">
        <v>1113</v>
      </c>
      <c r="AJ158" s="79" t="b">
        <v>0</v>
      </c>
      <c r="AK158" s="79">
        <v>0</v>
      </c>
      <c r="AL158" s="85" t="s">
        <v>1113</v>
      </c>
      <c r="AM158" s="79" t="s">
        <v>1136</v>
      </c>
      <c r="AN158" s="79" t="b">
        <v>0</v>
      </c>
      <c r="AO158" s="85" t="s">
        <v>1048</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3</v>
      </c>
      <c r="BC158" s="78" t="str">
        <f>REPLACE(INDEX(GroupVertices[Group],MATCH(Edges25[[#This Row],[Vertex 2]],GroupVertices[Vertex],0)),1,1,"")</f>
        <v>3</v>
      </c>
      <c r="BD158" s="48">
        <v>0</v>
      </c>
      <c r="BE158" s="49">
        <v>0</v>
      </c>
      <c r="BF158" s="48">
        <v>0</v>
      </c>
      <c r="BG158" s="49">
        <v>0</v>
      </c>
      <c r="BH158" s="48">
        <v>0</v>
      </c>
      <c r="BI158" s="49">
        <v>0</v>
      </c>
      <c r="BJ158" s="48">
        <v>12</v>
      </c>
      <c r="BK158" s="49">
        <v>100</v>
      </c>
      <c r="BL158" s="48">
        <v>12</v>
      </c>
    </row>
    <row r="159" spans="1:64" ht="15">
      <c r="A159" s="64" t="s">
        <v>234</v>
      </c>
      <c r="B159" s="64" t="s">
        <v>233</v>
      </c>
      <c r="C159" s="65"/>
      <c r="D159" s="66"/>
      <c r="E159" s="67"/>
      <c r="F159" s="68"/>
      <c r="G159" s="65"/>
      <c r="H159" s="69"/>
      <c r="I159" s="70"/>
      <c r="J159" s="70"/>
      <c r="K159" s="34" t="s">
        <v>66</v>
      </c>
      <c r="L159" s="77">
        <v>257</v>
      </c>
      <c r="M159" s="77"/>
      <c r="N159" s="72"/>
      <c r="O159" s="79" t="s">
        <v>277</v>
      </c>
      <c r="P159" s="81">
        <v>43755.767476851855</v>
      </c>
      <c r="Q159" s="79" t="s">
        <v>411</v>
      </c>
      <c r="R159" s="79"/>
      <c r="S159" s="79"/>
      <c r="T159" s="79" t="s">
        <v>543</v>
      </c>
      <c r="U159" s="79"/>
      <c r="V159" s="82" t="s">
        <v>625</v>
      </c>
      <c r="W159" s="81">
        <v>43755.767476851855</v>
      </c>
      <c r="X159" s="82" t="s">
        <v>798</v>
      </c>
      <c r="Y159" s="79"/>
      <c r="Z159" s="79"/>
      <c r="AA159" s="85" t="s">
        <v>1030</v>
      </c>
      <c r="AB159" s="85" t="s">
        <v>1049</v>
      </c>
      <c r="AC159" s="79" t="b">
        <v>0</v>
      </c>
      <c r="AD159" s="79">
        <v>2</v>
      </c>
      <c r="AE159" s="85" t="s">
        <v>1127</v>
      </c>
      <c r="AF159" s="79" t="b">
        <v>0</v>
      </c>
      <c r="AG159" s="79" t="s">
        <v>1129</v>
      </c>
      <c r="AH159" s="79"/>
      <c r="AI159" s="85" t="s">
        <v>1113</v>
      </c>
      <c r="AJ159" s="79" t="b">
        <v>0</v>
      </c>
      <c r="AK159" s="79">
        <v>0</v>
      </c>
      <c r="AL159" s="85" t="s">
        <v>1113</v>
      </c>
      <c r="AM159" s="79" t="s">
        <v>1136</v>
      </c>
      <c r="AN159" s="79" t="b">
        <v>0</v>
      </c>
      <c r="AO159" s="85" t="s">
        <v>1049</v>
      </c>
      <c r="AP159" s="79" t="s">
        <v>176</v>
      </c>
      <c r="AQ159" s="79">
        <v>0</v>
      </c>
      <c r="AR159" s="79">
        <v>0</v>
      </c>
      <c r="AS159" s="79"/>
      <c r="AT159" s="79"/>
      <c r="AU159" s="79"/>
      <c r="AV159" s="79"/>
      <c r="AW159" s="79"/>
      <c r="AX159" s="79"/>
      <c r="AY159" s="79"/>
      <c r="AZ159" s="79"/>
      <c r="BA159">
        <v>5</v>
      </c>
      <c r="BB159" s="78" t="str">
        <f>REPLACE(INDEX(GroupVertices[Group],MATCH(Edges25[[#This Row],[Vertex 1]],GroupVertices[Vertex],0)),1,1,"")</f>
        <v>3</v>
      </c>
      <c r="BC159" s="78" t="str">
        <f>REPLACE(INDEX(GroupVertices[Group],MATCH(Edges25[[#This Row],[Vertex 2]],GroupVertices[Vertex],0)),1,1,"")</f>
        <v>3</v>
      </c>
      <c r="BD159" s="48">
        <v>4</v>
      </c>
      <c r="BE159" s="49">
        <v>12.903225806451612</v>
      </c>
      <c r="BF159" s="48">
        <v>0</v>
      </c>
      <c r="BG159" s="49">
        <v>0</v>
      </c>
      <c r="BH159" s="48">
        <v>0</v>
      </c>
      <c r="BI159" s="49">
        <v>0</v>
      </c>
      <c r="BJ159" s="48">
        <v>27</v>
      </c>
      <c r="BK159" s="49">
        <v>87.09677419354838</v>
      </c>
      <c r="BL159" s="48">
        <v>31</v>
      </c>
    </row>
    <row r="160" spans="1:64" ht="15">
      <c r="A160" s="64" t="s">
        <v>234</v>
      </c>
      <c r="B160" s="64" t="s">
        <v>238</v>
      </c>
      <c r="C160" s="65"/>
      <c r="D160" s="66"/>
      <c r="E160" s="67"/>
      <c r="F160" s="68"/>
      <c r="G160" s="65"/>
      <c r="H160" s="69"/>
      <c r="I160" s="70"/>
      <c r="J160" s="70"/>
      <c r="K160" s="34" t="s">
        <v>65</v>
      </c>
      <c r="L160" s="77">
        <v>258</v>
      </c>
      <c r="M160" s="77"/>
      <c r="N160" s="72"/>
      <c r="O160" s="79" t="s">
        <v>277</v>
      </c>
      <c r="P160" s="81">
        <v>43755.76966435185</v>
      </c>
      <c r="Q160" s="79" t="s">
        <v>412</v>
      </c>
      <c r="R160" s="79"/>
      <c r="S160" s="79"/>
      <c r="T160" s="79" t="s">
        <v>543</v>
      </c>
      <c r="U160" s="79"/>
      <c r="V160" s="82" t="s">
        <v>625</v>
      </c>
      <c r="W160" s="81">
        <v>43755.76966435185</v>
      </c>
      <c r="X160" s="82" t="s">
        <v>799</v>
      </c>
      <c r="Y160" s="79"/>
      <c r="Z160" s="79"/>
      <c r="AA160" s="85" t="s">
        <v>1031</v>
      </c>
      <c r="AB160" s="85" t="s">
        <v>1086</v>
      </c>
      <c r="AC160" s="79" t="b">
        <v>0</v>
      </c>
      <c r="AD160" s="79">
        <v>2</v>
      </c>
      <c r="AE160" s="85" t="s">
        <v>1116</v>
      </c>
      <c r="AF160" s="79" t="b">
        <v>0</v>
      </c>
      <c r="AG160" s="79" t="s">
        <v>1129</v>
      </c>
      <c r="AH160" s="79"/>
      <c r="AI160" s="85" t="s">
        <v>1113</v>
      </c>
      <c r="AJ160" s="79" t="b">
        <v>0</v>
      </c>
      <c r="AK160" s="79">
        <v>0</v>
      </c>
      <c r="AL160" s="85" t="s">
        <v>1113</v>
      </c>
      <c r="AM160" s="79" t="s">
        <v>1136</v>
      </c>
      <c r="AN160" s="79" t="b">
        <v>0</v>
      </c>
      <c r="AO160" s="85" t="s">
        <v>1086</v>
      </c>
      <c r="AP160" s="79" t="s">
        <v>176</v>
      </c>
      <c r="AQ160" s="79">
        <v>0</v>
      </c>
      <c r="AR160" s="79">
        <v>0</v>
      </c>
      <c r="AS160" s="79"/>
      <c r="AT160" s="79"/>
      <c r="AU160" s="79"/>
      <c r="AV160" s="79"/>
      <c r="AW160" s="79"/>
      <c r="AX160" s="79"/>
      <c r="AY160" s="79"/>
      <c r="AZ160" s="79"/>
      <c r="BA160">
        <v>11</v>
      </c>
      <c r="BB160" s="78" t="str">
        <f>REPLACE(INDEX(GroupVertices[Group],MATCH(Edges25[[#This Row],[Vertex 1]],GroupVertices[Vertex],0)),1,1,"")</f>
        <v>3</v>
      </c>
      <c r="BC160" s="78" t="str">
        <f>REPLACE(INDEX(GroupVertices[Group],MATCH(Edges25[[#This Row],[Vertex 2]],GroupVertices[Vertex],0)),1,1,"")</f>
        <v>3</v>
      </c>
      <c r="BD160" s="48">
        <v>4</v>
      </c>
      <c r="BE160" s="49">
        <v>10.256410256410257</v>
      </c>
      <c r="BF160" s="48">
        <v>0</v>
      </c>
      <c r="BG160" s="49">
        <v>0</v>
      </c>
      <c r="BH160" s="48">
        <v>0</v>
      </c>
      <c r="BI160" s="49">
        <v>0</v>
      </c>
      <c r="BJ160" s="48">
        <v>35</v>
      </c>
      <c r="BK160" s="49">
        <v>89.74358974358974</v>
      </c>
      <c r="BL160" s="48">
        <v>39</v>
      </c>
    </row>
    <row r="161" spans="1:64" ht="15">
      <c r="A161" s="64" t="s">
        <v>234</v>
      </c>
      <c r="B161" s="64" t="s">
        <v>233</v>
      </c>
      <c r="C161" s="65"/>
      <c r="D161" s="66"/>
      <c r="E161" s="67"/>
      <c r="F161" s="68"/>
      <c r="G161" s="65"/>
      <c r="H161" s="69"/>
      <c r="I161" s="70"/>
      <c r="J161" s="70"/>
      <c r="K161" s="34" t="s">
        <v>66</v>
      </c>
      <c r="L161" s="77">
        <v>259</v>
      </c>
      <c r="M161" s="77"/>
      <c r="N161" s="72"/>
      <c r="O161" s="79" t="s">
        <v>277</v>
      </c>
      <c r="P161" s="81">
        <v>43755.77086805556</v>
      </c>
      <c r="Q161" s="79" t="s">
        <v>413</v>
      </c>
      <c r="R161" s="82" t="s">
        <v>495</v>
      </c>
      <c r="S161" s="79" t="s">
        <v>501</v>
      </c>
      <c r="T161" s="79" t="s">
        <v>238</v>
      </c>
      <c r="U161" s="79"/>
      <c r="V161" s="82" t="s">
        <v>625</v>
      </c>
      <c r="W161" s="81">
        <v>43755.77086805556</v>
      </c>
      <c r="X161" s="82" t="s">
        <v>800</v>
      </c>
      <c r="Y161" s="79"/>
      <c r="Z161" s="79"/>
      <c r="AA161" s="85" t="s">
        <v>1032</v>
      </c>
      <c r="AB161" s="85" t="s">
        <v>1050</v>
      </c>
      <c r="AC161" s="79" t="b">
        <v>0</v>
      </c>
      <c r="AD161" s="79">
        <v>2</v>
      </c>
      <c r="AE161" s="85" t="s">
        <v>1127</v>
      </c>
      <c r="AF161" s="79" t="b">
        <v>1</v>
      </c>
      <c r="AG161" s="79" t="s">
        <v>1129</v>
      </c>
      <c r="AH161" s="79"/>
      <c r="AI161" s="85" t="s">
        <v>1031</v>
      </c>
      <c r="AJ161" s="79" t="b">
        <v>0</v>
      </c>
      <c r="AK161" s="79">
        <v>0</v>
      </c>
      <c r="AL161" s="85" t="s">
        <v>1113</v>
      </c>
      <c r="AM161" s="79" t="s">
        <v>1136</v>
      </c>
      <c r="AN161" s="79" t="b">
        <v>0</v>
      </c>
      <c r="AO161" s="85" t="s">
        <v>1050</v>
      </c>
      <c r="AP161" s="79" t="s">
        <v>176</v>
      </c>
      <c r="AQ161" s="79">
        <v>0</v>
      </c>
      <c r="AR161" s="79">
        <v>0</v>
      </c>
      <c r="AS161" s="79"/>
      <c r="AT161" s="79"/>
      <c r="AU161" s="79"/>
      <c r="AV161" s="79"/>
      <c r="AW161" s="79"/>
      <c r="AX161" s="79"/>
      <c r="AY161" s="79"/>
      <c r="AZ161" s="79"/>
      <c r="BA161">
        <v>5</v>
      </c>
      <c r="BB161" s="78" t="str">
        <f>REPLACE(INDEX(GroupVertices[Group],MATCH(Edges25[[#This Row],[Vertex 1]],GroupVertices[Vertex],0)),1,1,"")</f>
        <v>3</v>
      </c>
      <c r="BC161" s="78" t="str">
        <f>REPLACE(INDEX(GroupVertices[Group],MATCH(Edges25[[#This Row],[Vertex 2]],GroupVertices[Vertex],0)),1,1,"")</f>
        <v>3</v>
      </c>
      <c r="BD161" s="48">
        <v>1</v>
      </c>
      <c r="BE161" s="49">
        <v>5.555555555555555</v>
      </c>
      <c r="BF161" s="48">
        <v>0</v>
      </c>
      <c r="BG161" s="49">
        <v>0</v>
      </c>
      <c r="BH161" s="48">
        <v>0</v>
      </c>
      <c r="BI161" s="49">
        <v>0</v>
      </c>
      <c r="BJ161" s="48">
        <v>17</v>
      </c>
      <c r="BK161" s="49">
        <v>94.44444444444444</v>
      </c>
      <c r="BL161" s="48">
        <v>18</v>
      </c>
    </row>
    <row r="162" spans="1:64" ht="15">
      <c r="A162" s="64" t="s">
        <v>234</v>
      </c>
      <c r="B162" s="64" t="s">
        <v>238</v>
      </c>
      <c r="C162" s="65"/>
      <c r="D162" s="66"/>
      <c r="E162" s="67"/>
      <c r="F162" s="68"/>
      <c r="G162" s="65"/>
      <c r="H162" s="69"/>
      <c r="I162" s="70"/>
      <c r="J162" s="70"/>
      <c r="K162" s="34" t="s">
        <v>65</v>
      </c>
      <c r="L162" s="77">
        <v>260</v>
      </c>
      <c r="M162" s="77"/>
      <c r="N162" s="72"/>
      <c r="O162" s="79" t="s">
        <v>277</v>
      </c>
      <c r="P162" s="81">
        <v>43755.773564814815</v>
      </c>
      <c r="Q162" s="79" t="s">
        <v>414</v>
      </c>
      <c r="R162" s="79"/>
      <c r="S162" s="79"/>
      <c r="T162" s="79" t="s">
        <v>238</v>
      </c>
      <c r="U162" s="79"/>
      <c r="V162" s="82" t="s">
        <v>625</v>
      </c>
      <c r="W162" s="81">
        <v>43755.773564814815</v>
      </c>
      <c r="X162" s="82" t="s">
        <v>801</v>
      </c>
      <c r="Y162" s="79"/>
      <c r="Z162" s="79"/>
      <c r="AA162" s="85" t="s">
        <v>1033</v>
      </c>
      <c r="AB162" s="85" t="s">
        <v>1088</v>
      </c>
      <c r="AC162" s="79" t="b">
        <v>0</v>
      </c>
      <c r="AD162" s="79">
        <v>2</v>
      </c>
      <c r="AE162" s="85" t="s">
        <v>1116</v>
      </c>
      <c r="AF162" s="79" t="b">
        <v>0</v>
      </c>
      <c r="AG162" s="79" t="s">
        <v>1129</v>
      </c>
      <c r="AH162" s="79"/>
      <c r="AI162" s="85" t="s">
        <v>1113</v>
      </c>
      <c r="AJ162" s="79" t="b">
        <v>0</v>
      </c>
      <c r="AK162" s="79">
        <v>0</v>
      </c>
      <c r="AL162" s="85" t="s">
        <v>1113</v>
      </c>
      <c r="AM162" s="79" t="s">
        <v>1136</v>
      </c>
      <c r="AN162" s="79" t="b">
        <v>0</v>
      </c>
      <c r="AO162" s="85" t="s">
        <v>1088</v>
      </c>
      <c r="AP162" s="79" t="s">
        <v>176</v>
      </c>
      <c r="AQ162" s="79">
        <v>0</v>
      </c>
      <c r="AR162" s="79">
        <v>0</v>
      </c>
      <c r="AS162" s="79"/>
      <c r="AT162" s="79"/>
      <c r="AU162" s="79"/>
      <c r="AV162" s="79"/>
      <c r="AW162" s="79"/>
      <c r="AX162" s="79"/>
      <c r="AY162" s="79"/>
      <c r="AZ162" s="79"/>
      <c r="BA162">
        <v>11</v>
      </c>
      <c r="BB162" s="78" t="str">
        <f>REPLACE(INDEX(GroupVertices[Group],MATCH(Edges25[[#This Row],[Vertex 1]],GroupVertices[Vertex],0)),1,1,"")</f>
        <v>3</v>
      </c>
      <c r="BC162" s="78" t="str">
        <f>REPLACE(INDEX(GroupVertices[Group],MATCH(Edges25[[#This Row],[Vertex 2]],GroupVertices[Vertex],0)),1,1,"")</f>
        <v>3</v>
      </c>
      <c r="BD162" s="48">
        <v>3</v>
      </c>
      <c r="BE162" s="49">
        <v>9.090909090909092</v>
      </c>
      <c r="BF162" s="48">
        <v>1</v>
      </c>
      <c r="BG162" s="49">
        <v>3.0303030303030303</v>
      </c>
      <c r="BH162" s="48">
        <v>0</v>
      </c>
      <c r="BI162" s="49">
        <v>0</v>
      </c>
      <c r="BJ162" s="48">
        <v>29</v>
      </c>
      <c r="BK162" s="49">
        <v>87.87878787878788</v>
      </c>
      <c r="BL162" s="48">
        <v>33</v>
      </c>
    </row>
    <row r="163" spans="1:64" ht="15">
      <c r="A163" s="64" t="s">
        <v>234</v>
      </c>
      <c r="B163" s="64" t="s">
        <v>238</v>
      </c>
      <c r="C163" s="65"/>
      <c r="D163" s="66"/>
      <c r="E163" s="67"/>
      <c r="F163" s="68"/>
      <c r="G163" s="65"/>
      <c r="H163" s="69"/>
      <c r="I163" s="70"/>
      <c r="J163" s="70"/>
      <c r="K163" s="34" t="s">
        <v>65</v>
      </c>
      <c r="L163" s="77">
        <v>261</v>
      </c>
      <c r="M163" s="77"/>
      <c r="N163" s="72"/>
      <c r="O163" s="79" t="s">
        <v>277</v>
      </c>
      <c r="P163" s="81">
        <v>43755.77736111111</v>
      </c>
      <c r="Q163" s="79" t="s">
        <v>415</v>
      </c>
      <c r="R163" s="79"/>
      <c r="S163" s="79"/>
      <c r="T163" s="79" t="s">
        <v>238</v>
      </c>
      <c r="U163" s="79"/>
      <c r="V163" s="82" t="s">
        <v>625</v>
      </c>
      <c r="W163" s="81">
        <v>43755.77736111111</v>
      </c>
      <c r="X163" s="82" t="s">
        <v>802</v>
      </c>
      <c r="Y163" s="79"/>
      <c r="Z163" s="79"/>
      <c r="AA163" s="85" t="s">
        <v>1034</v>
      </c>
      <c r="AB163" s="85" t="s">
        <v>1033</v>
      </c>
      <c r="AC163" s="79" t="b">
        <v>0</v>
      </c>
      <c r="AD163" s="79">
        <v>3</v>
      </c>
      <c r="AE163" s="85" t="s">
        <v>1122</v>
      </c>
      <c r="AF163" s="79" t="b">
        <v>0</v>
      </c>
      <c r="AG163" s="79" t="s">
        <v>1129</v>
      </c>
      <c r="AH163" s="79"/>
      <c r="AI163" s="85" t="s">
        <v>1113</v>
      </c>
      <c r="AJ163" s="79" t="b">
        <v>0</v>
      </c>
      <c r="AK163" s="79">
        <v>0</v>
      </c>
      <c r="AL163" s="85" t="s">
        <v>1113</v>
      </c>
      <c r="AM163" s="79" t="s">
        <v>1136</v>
      </c>
      <c r="AN163" s="79" t="b">
        <v>0</v>
      </c>
      <c r="AO163" s="85" t="s">
        <v>1033</v>
      </c>
      <c r="AP163" s="79" t="s">
        <v>176</v>
      </c>
      <c r="AQ163" s="79">
        <v>0</v>
      </c>
      <c r="AR163" s="79">
        <v>0</v>
      </c>
      <c r="AS163" s="79"/>
      <c r="AT163" s="79"/>
      <c r="AU163" s="79"/>
      <c r="AV163" s="79"/>
      <c r="AW163" s="79"/>
      <c r="AX163" s="79"/>
      <c r="AY163" s="79"/>
      <c r="AZ163" s="79"/>
      <c r="BA163">
        <v>11</v>
      </c>
      <c r="BB163" s="78" t="str">
        <f>REPLACE(INDEX(GroupVertices[Group],MATCH(Edges25[[#This Row],[Vertex 1]],GroupVertices[Vertex],0)),1,1,"")</f>
        <v>3</v>
      </c>
      <c r="BC163" s="78" t="str">
        <f>REPLACE(INDEX(GroupVertices[Group],MATCH(Edges25[[#This Row],[Vertex 2]],GroupVertices[Vertex],0)),1,1,"")</f>
        <v>3</v>
      </c>
      <c r="BD163" s="48">
        <v>1</v>
      </c>
      <c r="BE163" s="49">
        <v>2.6315789473684212</v>
      </c>
      <c r="BF163" s="48">
        <v>0</v>
      </c>
      <c r="BG163" s="49">
        <v>0</v>
      </c>
      <c r="BH163" s="48">
        <v>0</v>
      </c>
      <c r="BI163" s="49">
        <v>0</v>
      </c>
      <c r="BJ163" s="48">
        <v>37</v>
      </c>
      <c r="BK163" s="49">
        <v>97.36842105263158</v>
      </c>
      <c r="BL163" s="48">
        <v>38</v>
      </c>
    </row>
    <row r="164" spans="1:64" ht="15">
      <c r="A164" s="64" t="s">
        <v>234</v>
      </c>
      <c r="B164" s="64" t="s">
        <v>238</v>
      </c>
      <c r="C164" s="65"/>
      <c r="D164" s="66"/>
      <c r="E164" s="67"/>
      <c r="F164" s="68"/>
      <c r="G164" s="65"/>
      <c r="H164" s="69"/>
      <c r="I164" s="70"/>
      <c r="J164" s="70"/>
      <c r="K164" s="34" t="s">
        <v>65</v>
      </c>
      <c r="L164" s="77">
        <v>262</v>
      </c>
      <c r="M164" s="77"/>
      <c r="N164" s="72"/>
      <c r="O164" s="79" t="s">
        <v>276</v>
      </c>
      <c r="P164" s="81">
        <v>43755.77826388889</v>
      </c>
      <c r="Q164" s="79" t="s">
        <v>416</v>
      </c>
      <c r="R164" s="79"/>
      <c r="S164" s="79"/>
      <c r="T164" s="79" t="s">
        <v>238</v>
      </c>
      <c r="U164" s="79"/>
      <c r="V164" s="82" t="s">
        <v>625</v>
      </c>
      <c r="W164" s="81">
        <v>43755.77826388889</v>
      </c>
      <c r="X164" s="82" t="s">
        <v>803</v>
      </c>
      <c r="Y164" s="79"/>
      <c r="Z164" s="79"/>
      <c r="AA164" s="85" t="s">
        <v>1035</v>
      </c>
      <c r="AB164" s="85" t="s">
        <v>1112</v>
      </c>
      <c r="AC164" s="79" t="b">
        <v>0</v>
      </c>
      <c r="AD164" s="79">
        <v>0</v>
      </c>
      <c r="AE164" s="85" t="s">
        <v>1127</v>
      </c>
      <c r="AF164" s="79" t="b">
        <v>0</v>
      </c>
      <c r="AG164" s="79" t="s">
        <v>1130</v>
      </c>
      <c r="AH164" s="79"/>
      <c r="AI164" s="85" t="s">
        <v>1113</v>
      </c>
      <c r="AJ164" s="79" t="b">
        <v>0</v>
      </c>
      <c r="AK164" s="79">
        <v>0</v>
      </c>
      <c r="AL164" s="85" t="s">
        <v>1113</v>
      </c>
      <c r="AM164" s="79" t="s">
        <v>1136</v>
      </c>
      <c r="AN164" s="79" t="b">
        <v>0</v>
      </c>
      <c r="AO164" s="85" t="s">
        <v>1112</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3</v>
      </c>
      <c r="BC164" s="78" t="str">
        <f>REPLACE(INDEX(GroupVertices[Group],MATCH(Edges25[[#This Row],[Vertex 2]],GroupVertices[Vertex],0)),1,1,"")</f>
        <v>3</v>
      </c>
      <c r="BD164" s="48"/>
      <c r="BE164" s="49"/>
      <c r="BF164" s="48"/>
      <c r="BG164" s="49"/>
      <c r="BH164" s="48"/>
      <c r="BI164" s="49"/>
      <c r="BJ164" s="48"/>
      <c r="BK164" s="49"/>
      <c r="BL164" s="48"/>
    </row>
    <row r="165" spans="1:64" ht="15">
      <c r="A165" s="64" t="s">
        <v>234</v>
      </c>
      <c r="B165" s="64" t="s">
        <v>238</v>
      </c>
      <c r="C165" s="65"/>
      <c r="D165" s="66"/>
      <c r="E165" s="67"/>
      <c r="F165" s="68"/>
      <c r="G165" s="65"/>
      <c r="H165" s="69"/>
      <c r="I165" s="70"/>
      <c r="J165" s="70"/>
      <c r="K165" s="34" t="s">
        <v>65</v>
      </c>
      <c r="L165" s="77">
        <v>264</v>
      </c>
      <c r="M165" s="77"/>
      <c r="N165" s="72"/>
      <c r="O165" s="79" t="s">
        <v>277</v>
      </c>
      <c r="P165" s="81">
        <v>43755.78141203704</v>
      </c>
      <c r="Q165" s="79" t="s">
        <v>417</v>
      </c>
      <c r="R165" s="79"/>
      <c r="S165" s="79"/>
      <c r="T165" s="79" t="s">
        <v>555</v>
      </c>
      <c r="U165" s="79"/>
      <c r="V165" s="82" t="s">
        <v>625</v>
      </c>
      <c r="W165" s="81">
        <v>43755.78141203704</v>
      </c>
      <c r="X165" s="82" t="s">
        <v>804</v>
      </c>
      <c r="Y165" s="79"/>
      <c r="Z165" s="79"/>
      <c r="AA165" s="85" t="s">
        <v>1036</v>
      </c>
      <c r="AB165" s="85" t="s">
        <v>1090</v>
      </c>
      <c r="AC165" s="79" t="b">
        <v>0</v>
      </c>
      <c r="AD165" s="79">
        <v>1</v>
      </c>
      <c r="AE165" s="85" t="s">
        <v>1116</v>
      </c>
      <c r="AF165" s="79" t="b">
        <v>0</v>
      </c>
      <c r="AG165" s="79" t="s">
        <v>1129</v>
      </c>
      <c r="AH165" s="79"/>
      <c r="AI165" s="85" t="s">
        <v>1113</v>
      </c>
      <c r="AJ165" s="79" t="b">
        <v>0</v>
      </c>
      <c r="AK165" s="79">
        <v>0</v>
      </c>
      <c r="AL165" s="85" t="s">
        <v>1113</v>
      </c>
      <c r="AM165" s="79" t="s">
        <v>1136</v>
      </c>
      <c r="AN165" s="79" t="b">
        <v>0</v>
      </c>
      <c r="AO165" s="85" t="s">
        <v>1090</v>
      </c>
      <c r="AP165" s="79" t="s">
        <v>176</v>
      </c>
      <c r="AQ165" s="79">
        <v>0</v>
      </c>
      <c r="AR165" s="79">
        <v>0</v>
      </c>
      <c r="AS165" s="79"/>
      <c r="AT165" s="79"/>
      <c r="AU165" s="79"/>
      <c r="AV165" s="79"/>
      <c r="AW165" s="79"/>
      <c r="AX165" s="79"/>
      <c r="AY165" s="79"/>
      <c r="AZ165" s="79"/>
      <c r="BA165">
        <v>11</v>
      </c>
      <c r="BB165" s="78" t="str">
        <f>REPLACE(INDEX(GroupVertices[Group],MATCH(Edges25[[#This Row],[Vertex 1]],GroupVertices[Vertex],0)),1,1,"")</f>
        <v>3</v>
      </c>
      <c r="BC165" s="78" t="str">
        <f>REPLACE(INDEX(GroupVertices[Group],MATCH(Edges25[[#This Row],[Vertex 2]],GroupVertices[Vertex],0)),1,1,"")</f>
        <v>3</v>
      </c>
      <c r="BD165" s="48">
        <v>1</v>
      </c>
      <c r="BE165" s="49">
        <v>2.7027027027027026</v>
      </c>
      <c r="BF165" s="48">
        <v>0</v>
      </c>
      <c r="BG165" s="49">
        <v>0</v>
      </c>
      <c r="BH165" s="48">
        <v>0</v>
      </c>
      <c r="BI165" s="49">
        <v>0</v>
      </c>
      <c r="BJ165" s="48">
        <v>36</v>
      </c>
      <c r="BK165" s="49">
        <v>97.29729729729729</v>
      </c>
      <c r="BL165" s="48">
        <v>37</v>
      </c>
    </row>
    <row r="166" spans="1:64" ht="15">
      <c r="A166" s="64" t="s">
        <v>234</v>
      </c>
      <c r="B166" s="64" t="s">
        <v>238</v>
      </c>
      <c r="C166" s="65"/>
      <c r="D166" s="66"/>
      <c r="E166" s="67"/>
      <c r="F166" s="68"/>
      <c r="G166" s="65"/>
      <c r="H166" s="69"/>
      <c r="I166" s="70"/>
      <c r="J166" s="70"/>
      <c r="K166" s="34" t="s">
        <v>65</v>
      </c>
      <c r="L166" s="77">
        <v>265</v>
      </c>
      <c r="M166" s="77"/>
      <c r="N166" s="72"/>
      <c r="O166" s="79" t="s">
        <v>277</v>
      </c>
      <c r="P166" s="81">
        <v>43755.790555555555</v>
      </c>
      <c r="Q166" s="79" t="s">
        <v>418</v>
      </c>
      <c r="R166" s="79"/>
      <c r="S166" s="79"/>
      <c r="T166" s="79" t="s">
        <v>238</v>
      </c>
      <c r="U166" s="79"/>
      <c r="V166" s="82" t="s">
        <v>625</v>
      </c>
      <c r="W166" s="81">
        <v>43755.790555555555</v>
      </c>
      <c r="X166" s="82" t="s">
        <v>805</v>
      </c>
      <c r="Y166" s="79"/>
      <c r="Z166" s="79"/>
      <c r="AA166" s="85" t="s">
        <v>1037</v>
      </c>
      <c r="AB166" s="85" t="s">
        <v>1092</v>
      </c>
      <c r="AC166" s="79" t="b">
        <v>0</v>
      </c>
      <c r="AD166" s="79">
        <v>2</v>
      </c>
      <c r="AE166" s="85" t="s">
        <v>1116</v>
      </c>
      <c r="AF166" s="79" t="b">
        <v>0</v>
      </c>
      <c r="AG166" s="79" t="s">
        <v>1129</v>
      </c>
      <c r="AH166" s="79"/>
      <c r="AI166" s="85" t="s">
        <v>1113</v>
      </c>
      <c r="AJ166" s="79" t="b">
        <v>0</v>
      </c>
      <c r="AK166" s="79">
        <v>0</v>
      </c>
      <c r="AL166" s="85" t="s">
        <v>1113</v>
      </c>
      <c r="AM166" s="79" t="s">
        <v>1136</v>
      </c>
      <c r="AN166" s="79" t="b">
        <v>0</v>
      </c>
      <c r="AO166" s="85" t="s">
        <v>1092</v>
      </c>
      <c r="AP166" s="79" t="s">
        <v>176</v>
      </c>
      <c r="AQ166" s="79">
        <v>0</v>
      </c>
      <c r="AR166" s="79">
        <v>0</v>
      </c>
      <c r="AS166" s="79"/>
      <c r="AT166" s="79"/>
      <c r="AU166" s="79"/>
      <c r="AV166" s="79"/>
      <c r="AW166" s="79"/>
      <c r="AX166" s="79"/>
      <c r="AY166" s="79"/>
      <c r="AZ166" s="79"/>
      <c r="BA166">
        <v>11</v>
      </c>
      <c r="BB166" s="78" t="str">
        <f>REPLACE(INDEX(GroupVertices[Group],MATCH(Edges25[[#This Row],[Vertex 1]],GroupVertices[Vertex],0)),1,1,"")</f>
        <v>3</v>
      </c>
      <c r="BC166" s="78" t="str">
        <f>REPLACE(INDEX(GroupVertices[Group],MATCH(Edges25[[#This Row],[Vertex 2]],GroupVertices[Vertex],0)),1,1,"")</f>
        <v>3</v>
      </c>
      <c r="BD166" s="48">
        <v>6</v>
      </c>
      <c r="BE166" s="49">
        <v>12</v>
      </c>
      <c r="BF166" s="48">
        <v>1</v>
      </c>
      <c r="BG166" s="49">
        <v>2</v>
      </c>
      <c r="BH166" s="48">
        <v>0</v>
      </c>
      <c r="BI166" s="49">
        <v>0</v>
      </c>
      <c r="BJ166" s="48">
        <v>43</v>
      </c>
      <c r="BK166" s="49">
        <v>86</v>
      </c>
      <c r="BL166" s="48">
        <v>50</v>
      </c>
    </row>
    <row r="167" spans="1:64" ht="15">
      <c r="A167" s="64" t="s">
        <v>234</v>
      </c>
      <c r="B167" s="64" t="s">
        <v>238</v>
      </c>
      <c r="C167" s="65"/>
      <c r="D167" s="66"/>
      <c r="E167" s="67"/>
      <c r="F167" s="68"/>
      <c r="G167" s="65"/>
      <c r="H167" s="69"/>
      <c r="I167" s="70"/>
      <c r="J167" s="70"/>
      <c r="K167" s="34" t="s">
        <v>65</v>
      </c>
      <c r="L167" s="77">
        <v>266</v>
      </c>
      <c r="M167" s="77"/>
      <c r="N167" s="72"/>
      <c r="O167" s="79" t="s">
        <v>277</v>
      </c>
      <c r="P167" s="81">
        <v>43755.791909722226</v>
      </c>
      <c r="Q167" s="79" t="s">
        <v>419</v>
      </c>
      <c r="R167" s="79"/>
      <c r="S167" s="79"/>
      <c r="T167" s="79" t="s">
        <v>238</v>
      </c>
      <c r="U167" s="79"/>
      <c r="V167" s="82" t="s">
        <v>625</v>
      </c>
      <c r="W167" s="81">
        <v>43755.791909722226</v>
      </c>
      <c r="X167" s="82" t="s">
        <v>806</v>
      </c>
      <c r="Y167" s="79"/>
      <c r="Z167" s="79"/>
      <c r="AA167" s="85" t="s">
        <v>1038</v>
      </c>
      <c r="AB167" s="85" t="s">
        <v>1093</v>
      </c>
      <c r="AC167" s="79" t="b">
        <v>0</v>
      </c>
      <c r="AD167" s="79">
        <v>2</v>
      </c>
      <c r="AE167" s="85" t="s">
        <v>1116</v>
      </c>
      <c r="AF167" s="79" t="b">
        <v>0</v>
      </c>
      <c r="AG167" s="79" t="s">
        <v>1129</v>
      </c>
      <c r="AH167" s="79"/>
      <c r="AI167" s="85" t="s">
        <v>1113</v>
      </c>
      <c r="AJ167" s="79" t="b">
        <v>0</v>
      </c>
      <c r="AK167" s="79">
        <v>0</v>
      </c>
      <c r="AL167" s="85" t="s">
        <v>1113</v>
      </c>
      <c r="AM167" s="79" t="s">
        <v>1136</v>
      </c>
      <c r="AN167" s="79" t="b">
        <v>0</v>
      </c>
      <c r="AO167" s="85" t="s">
        <v>1093</v>
      </c>
      <c r="AP167" s="79" t="s">
        <v>176</v>
      </c>
      <c r="AQ167" s="79">
        <v>0</v>
      </c>
      <c r="AR167" s="79">
        <v>0</v>
      </c>
      <c r="AS167" s="79"/>
      <c r="AT167" s="79"/>
      <c r="AU167" s="79"/>
      <c r="AV167" s="79"/>
      <c r="AW167" s="79"/>
      <c r="AX167" s="79"/>
      <c r="AY167" s="79"/>
      <c r="AZ167" s="79"/>
      <c r="BA167">
        <v>11</v>
      </c>
      <c r="BB167" s="78" t="str">
        <f>REPLACE(INDEX(GroupVertices[Group],MATCH(Edges25[[#This Row],[Vertex 1]],GroupVertices[Vertex],0)),1,1,"")</f>
        <v>3</v>
      </c>
      <c r="BC167" s="78" t="str">
        <f>REPLACE(INDEX(GroupVertices[Group],MATCH(Edges25[[#This Row],[Vertex 2]],GroupVertices[Vertex],0)),1,1,"")</f>
        <v>3</v>
      </c>
      <c r="BD167" s="48">
        <v>1</v>
      </c>
      <c r="BE167" s="49">
        <v>14.285714285714286</v>
      </c>
      <c r="BF167" s="48">
        <v>0</v>
      </c>
      <c r="BG167" s="49">
        <v>0</v>
      </c>
      <c r="BH167" s="48">
        <v>0</v>
      </c>
      <c r="BI167" s="49">
        <v>0</v>
      </c>
      <c r="BJ167" s="48">
        <v>6</v>
      </c>
      <c r="BK167" s="49">
        <v>85.71428571428571</v>
      </c>
      <c r="BL167" s="48">
        <v>7</v>
      </c>
    </row>
    <row r="168" spans="1:64" ht="15">
      <c r="A168" s="64" t="s">
        <v>234</v>
      </c>
      <c r="B168" s="64" t="s">
        <v>238</v>
      </c>
      <c r="C168" s="65"/>
      <c r="D168" s="66"/>
      <c r="E168" s="67"/>
      <c r="F168" s="68"/>
      <c r="G168" s="65"/>
      <c r="H168" s="69"/>
      <c r="I168" s="70"/>
      <c r="J168" s="70"/>
      <c r="K168" s="34" t="s">
        <v>65</v>
      </c>
      <c r="L168" s="77">
        <v>268</v>
      </c>
      <c r="M168" s="77"/>
      <c r="N168" s="72"/>
      <c r="O168" s="79" t="s">
        <v>276</v>
      </c>
      <c r="P168" s="81">
        <v>43755.794583333336</v>
      </c>
      <c r="Q168" s="79" t="s">
        <v>420</v>
      </c>
      <c r="R168" s="79"/>
      <c r="S168" s="79"/>
      <c r="T168" s="79" t="s">
        <v>238</v>
      </c>
      <c r="U168" s="79"/>
      <c r="V168" s="82" t="s">
        <v>625</v>
      </c>
      <c r="W168" s="81">
        <v>43755.794583333336</v>
      </c>
      <c r="X168" s="82" t="s">
        <v>807</v>
      </c>
      <c r="Y168" s="79"/>
      <c r="Z168" s="79"/>
      <c r="AA168" s="85" t="s">
        <v>1039</v>
      </c>
      <c r="AB168" s="85" t="s">
        <v>1022</v>
      </c>
      <c r="AC168" s="79" t="b">
        <v>0</v>
      </c>
      <c r="AD168" s="79">
        <v>0</v>
      </c>
      <c r="AE168" s="85" t="s">
        <v>1127</v>
      </c>
      <c r="AF168" s="79" t="b">
        <v>0</v>
      </c>
      <c r="AG168" s="79" t="s">
        <v>1129</v>
      </c>
      <c r="AH168" s="79"/>
      <c r="AI168" s="85" t="s">
        <v>1113</v>
      </c>
      <c r="AJ168" s="79" t="b">
        <v>0</v>
      </c>
      <c r="AK168" s="79">
        <v>0</v>
      </c>
      <c r="AL168" s="85" t="s">
        <v>1113</v>
      </c>
      <c r="AM168" s="79" t="s">
        <v>1136</v>
      </c>
      <c r="AN168" s="79" t="b">
        <v>0</v>
      </c>
      <c r="AO168" s="85" t="s">
        <v>1022</v>
      </c>
      <c r="AP168" s="79" t="s">
        <v>176</v>
      </c>
      <c r="AQ168" s="79">
        <v>0</v>
      </c>
      <c r="AR168" s="79">
        <v>0</v>
      </c>
      <c r="AS168" s="79"/>
      <c r="AT168" s="79"/>
      <c r="AU168" s="79"/>
      <c r="AV168" s="79"/>
      <c r="AW168" s="79"/>
      <c r="AX168" s="79"/>
      <c r="AY168" s="79"/>
      <c r="AZ168" s="79"/>
      <c r="BA168">
        <v>3</v>
      </c>
      <c r="BB168" s="78" t="str">
        <f>REPLACE(INDEX(GroupVertices[Group],MATCH(Edges25[[#This Row],[Vertex 1]],GroupVertices[Vertex],0)),1,1,"")</f>
        <v>3</v>
      </c>
      <c r="BC168" s="78" t="str">
        <f>REPLACE(INDEX(GroupVertices[Group],MATCH(Edges25[[#This Row],[Vertex 2]],GroupVertices[Vertex],0)),1,1,"")</f>
        <v>3</v>
      </c>
      <c r="BD168" s="48"/>
      <c r="BE168" s="49"/>
      <c r="BF168" s="48"/>
      <c r="BG168" s="49"/>
      <c r="BH168" s="48"/>
      <c r="BI168" s="49"/>
      <c r="BJ168" s="48"/>
      <c r="BK168" s="49"/>
      <c r="BL168" s="48"/>
    </row>
    <row r="169" spans="1:64" ht="15">
      <c r="A169" s="64" t="s">
        <v>243</v>
      </c>
      <c r="B169" s="64" t="s">
        <v>234</v>
      </c>
      <c r="C169" s="65"/>
      <c r="D169" s="66"/>
      <c r="E169" s="67"/>
      <c r="F169" s="68"/>
      <c r="G169" s="65"/>
      <c r="H169" s="69"/>
      <c r="I169" s="70"/>
      <c r="J169" s="70"/>
      <c r="K169" s="34" t="s">
        <v>65</v>
      </c>
      <c r="L169" s="77">
        <v>270</v>
      </c>
      <c r="M169" s="77"/>
      <c r="N169" s="72"/>
      <c r="O169" s="79" t="s">
        <v>276</v>
      </c>
      <c r="P169" s="81">
        <v>43757.17480324074</v>
      </c>
      <c r="Q169" s="79" t="s">
        <v>421</v>
      </c>
      <c r="R169" s="79"/>
      <c r="S169" s="79"/>
      <c r="T169" s="79"/>
      <c r="U169" s="79"/>
      <c r="V169" s="82" t="s">
        <v>632</v>
      </c>
      <c r="W169" s="81">
        <v>43757.17480324074</v>
      </c>
      <c r="X169" s="82" t="s">
        <v>808</v>
      </c>
      <c r="Y169" s="79"/>
      <c r="Z169" s="79"/>
      <c r="AA169" s="85" t="s">
        <v>1040</v>
      </c>
      <c r="AB169" s="79"/>
      <c r="AC169" s="79" t="b">
        <v>0</v>
      </c>
      <c r="AD169" s="79">
        <v>0</v>
      </c>
      <c r="AE169" s="85" t="s">
        <v>1113</v>
      </c>
      <c r="AF169" s="79" t="b">
        <v>0</v>
      </c>
      <c r="AG169" s="79" t="s">
        <v>1129</v>
      </c>
      <c r="AH169" s="79"/>
      <c r="AI169" s="85" t="s">
        <v>1113</v>
      </c>
      <c r="AJ169" s="79" t="b">
        <v>0</v>
      </c>
      <c r="AK169" s="79">
        <v>1</v>
      </c>
      <c r="AL169" s="85" t="s">
        <v>1022</v>
      </c>
      <c r="AM169" s="79" t="s">
        <v>1139</v>
      </c>
      <c r="AN169" s="79" t="b">
        <v>0</v>
      </c>
      <c r="AO169" s="85" t="s">
        <v>1022</v>
      </c>
      <c r="AP169" s="79" t="s">
        <v>176</v>
      </c>
      <c r="AQ169" s="79">
        <v>0</v>
      </c>
      <c r="AR169" s="79">
        <v>0</v>
      </c>
      <c r="AS169" s="79"/>
      <c r="AT169" s="79"/>
      <c r="AU169" s="79"/>
      <c r="AV169" s="79"/>
      <c r="AW169" s="79"/>
      <c r="AX169" s="79"/>
      <c r="AY169" s="79"/>
      <c r="AZ169" s="79"/>
      <c r="BA169">
        <v>5</v>
      </c>
      <c r="BB169" s="78" t="str">
        <f>REPLACE(INDEX(GroupVertices[Group],MATCH(Edges25[[#This Row],[Vertex 1]],GroupVertices[Vertex],0)),1,1,"")</f>
        <v>3</v>
      </c>
      <c r="BC169" s="78" t="str">
        <f>REPLACE(INDEX(GroupVertices[Group],MATCH(Edges25[[#This Row],[Vertex 2]],GroupVertices[Vertex],0)),1,1,"")</f>
        <v>3</v>
      </c>
      <c r="BD169" s="48"/>
      <c r="BE169" s="49"/>
      <c r="BF169" s="48"/>
      <c r="BG169" s="49"/>
      <c r="BH169" s="48"/>
      <c r="BI169" s="49"/>
      <c r="BJ169" s="48"/>
      <c r="BK169" s="49"/>
      <c r="BL169" s="48"/>
    </row>
    <row r="170" spans="1:64" ht="15">
      <c r="A170" s="64" t="s">
        <v>243</v>
      </c>
      <c r="B170" s="64" t="s">
        <v>234</v>
      </c>
      <c r="C170" s="65"/>
      <c r="D170" s="66"/>
      <c r="E170" s="67"/>
      <c r="F170" s="68"/>
      <c r="G170" s="65"/>
      <c r="H170" s="69"/>
      <c r="I170" s="70"/>
      <c r="J170" s="70"/>
      <c r="K170" s="34" t="s">
        <v>65</v>
      </c>
      <c r="L170" s="77">
        <v>271</v>
      </c>
      <c r="M170" s="77"/>
      <c r="N170" s="72"/>
      <c r="O170" s="79" t="s">
        <v>276</v>
      </c>
      <c r="P170" s="81">
        <v>43757.17496527778</v>
      </c>
      <c r="Q170" s="79" t="s">
        <v>422</v>
      </c>
      <c r="R170" s="79"/>
      <c r="S170" s="79"/>
      <c r="T170" s="79"/>
      <c r="U170" s="79"/>
      <c r="V170" s="82" t="s">
        <v>632</v>
      </c>
      <c r="W170" s="81">
        <v>43757.17496527778</v>
      </c>
      <c r="X170" s="82" t="s">
        <v>809</v>
      </c>
      <c r="Y170" s="79"/>
      <c r="Z170" s="79"/>
      <c r="AA170" s="85" t="s">
        <v>1041</v>
      </c>
      <c r="AB170" s="79"/>
      <c r="AC170" s="79" t="b">
        <v>0</v>
      </c>
      <c r="AD170" s="79">
        <v>0</v>
      </c>
      <c r="AE170" s="85" t="s">
        <v>1113</v>
      </c>
      <c r="AF170" s="79" t="b">
        <v>0</v>
      </c>
      <c r="AG170" s="79" t="s">
        <v>1129</v>
      </c>
      <c r="AH170" s="79"/>
      <c r="AI170" s="85" t="s">
        <v>1113</v>
      </c>
      <c r="AJ170" s="79" t="b">
        <v>0</v>
      </c>
      <c r="AK170" s="79">
        <v>1</v>
      </c>
      <c r="AL170" s="85" t="s">
        <v>1037</v>
      </c>
      <c r="AM170" s="79" t="s">
        <v>1139</v>
      </c>
      <c r="AN170" s="79" t="b">
        <v>0</v>
      </c>
      <c r="AO170" s="85" t="s">
        <v>1037</v>
      </c>
      <c r="AP170" s="79" t="s">
        <v>176</v>
      </c>
      <c r="AQ170" s="79">
        <v>0</v>
      </c>
      <c r="AR170" s="79">
        <v>0</v>
      </c>
      <c r="AS170" s="79"/>
      <c r="AT170" s="79"/>
      <c r="AU170" s="79"/>
      <c r="AV170" s="79"/>
      <c r="AW170" s="79"/>
      <c r="AX170" s="79"/>
      <c r="AY170" s="79"/>
      <c r="AZ170" s="79"/>
      <c r="BA170">
        <v>5</v>
      </c>
      <c r="BB170" s="78" t="str">
        <f>REPLACE(INDEX(GroupVertices[Group],MATCH(Edges25[[#This Row],[Vertex 1]],GroupVertices[Vertex],0)),1,1,"")</f>
        <v>3</v>
      </c>
      <c r="BC170" s="78" t="str">
        <f>REPLACE(INDEX(GroupVertices[Group],MATCH(Edges25[[#This Row],[Vertex 2]],GroupVertices[Vertex],0)),1,1,"")</f>
        <v>3</v>
      </c>
      <c r="BD170" s="48"/>
      <c r="BE170" s="49"/>
      <c r="BF170" s="48"/>
      <c r="BG170" s="49"/>
      <c r="BH170" s="48"/>
      <c r="BI170" s="49"/>
      <c r="BJ170" s="48"/>
      <c r="BK170" s="49"/>
      <c r="BL170" s="48"/>
    </row>
    <row r="171" spans="1:64" ht="15">
      <c r="A171" s="64" t="s">
        <v>243</v>
      </c>
      <c r="B171" s="64" t="s">
        <v>234</v>
      </c>
      <c r="C171" s="65"/>
      <c r="D171" s="66"/>
      <c r="E171" s="67"/>
      <c r="F171" s="68"/>
      <c r="G171" s="65"/>
      <c r="H171" s="69"/>
      <c r="I171" s="70"/>
      <c r="J171" s="70"/>
      <c r="K171" s="34" t="s">
        <v>65</v>
      </c>
      <c r="L171" s="77">
        <v>273</v>
      </c>
      <c r="M171" s="77"/>
      <c r="N171" s="72"/>
      <c r="O171" s="79" t="s">
        <v>276</v>
      </c>
      <c r="P171" s="81">
        <v>43757.17658564815</v>
      </c>
      <c r="Q171" s="79" t="s">
        <v>423</v>
      </c>
      <c r="R171" s="79"/>
      <c r="S171" s="79"/>
      <c r="T171" s="79"/>
      <c r="U171" s="79"/>
      <c r="V171" s="82" t="s">
        <v>632</v>
      </c>
      <c r="W171" s="81">
        <v>43757.17658564815</v>
      </c>
      <c r="X171" s="82" t="s">
        <v>810</v>
      </c>
      <c r="Y171" s="79"/>
      <c r="Z171" s="79"/>
      <c r="AA171" s="85" t="s">
        <v>1042</v>
      </c>
      <c r="AB171" s="79"/>
      <c r="AC171" s="79" t="b">
        <v>0</v>
      </c>
      <c r="AD171" s="79">
        <v>0</v>
      </c>
      <c r="AE171" s="85" t="s">
        <v>1113</v>
      </c>
      <c r="AF171" s="79" t="b">
        <v>0</v>
      </c>
      <c r="AG171" s="79" t="s">
        <v>1129</v>
      </c>
      <c r="AH171" s="79"/>
      <c r="AI171" s="85" t="s">
        <v>1113</v>
      </c>
      <c r="AJ171" s="79" t="b">
        <v>0</v>
      </c>
      <c r="AK171" s="79">
        <v>1</v>
      </c>
      <c r="AL171" s="85" t="s">
        <v>1033</v>
      </c>
      <c r="AM171" s="79" t="s">
        <v>1139</v>
      </c>
      <c r="AN171" s="79" t="b">
        <v>0</v>
      </c>
      <c r="AO171" s="85" t="s">
        <v>1033</v>
      </c>
      <c r="AP171" s="79" t="s">
        <v>176</v>
      </c>
      <c r="AQ171" s="79">
        <v>0</v>
      </c>
      <c r="AR171" s="79">
        <v>0</v>
      </c>
      <c r="AS171" s="79"/>
      <c r="AT171" s="79"/>
      <c r="AU171" s="79"/>
      <c r="AV171" s="79"/>
      <c r="AW171" s="79"/>
      <c r="AX171" s="79"/>
      <c r="AY171" s="79"/>
      <c r="AZ171" s="79"/>
      <c r="BA171">
        <v>5</v>
      </c>
      <c r="BB171" s="78" t="str">
        <f>REPLACE(INDEX(GroupVertices[Group],MATCH(Edges25[[#This Row],[Vertex 1]],GroupVertices[Vertex],0)),1,1,"")</f>
        <v>3</v>
      </c>
      <c r="BC171" s="78" t="str">
        <f>REPLACE(INDEX(GroupVertices[Group],MATCH(Edges25[[#This Row],[Vertex 2]],GroupVertices[Vertex],0)),1,1,"")</f>
        <v>3</v>
      </c>
      <c r="BD171" s="48"/>
      <c r="BE171" s="49"/>
      <c r="BF171" s="48"/>
      <c r="BG171" s="49"/>
      <c r="BH171" s="48"/>
      <c r="BI171" s="49"/>
      <c r="BJ171" s="48"/>
      <c r="BK171" s="49"/>
      <c r="BL171" s="48"/>
    </row>
    <row r="172" spans="1:64" ht="15">
      <c r="A172" s="64" t="s">
        <v>243</v>
      </c>
      <c r="B172" s="64" t="s">
        <v>234</v>
      </c>
      <c r="C172" s="65"/>
      <c r="D172" s="66"/>
      <c r="E172" s="67"/>
      <c r="F172" s="68"/>
      <c r="G172" s="65"/>
      <c r="H172" s="69"/>
      <c r="I172" s="70"/>
      <c r="J172" s="70"/>
      <c r="K172" s="34" t="s">
        <v>65</v>
      </c>
      <c r="L172" s="77">
        <v>274</v>
      </c>
      <c r="M172" s="77"/>
      <c r="N172" s="72"/>
      <c r="O172" s="79" t="s">
        <v>276</v>
      </c>
      <c r="P172" s="81">
        <v>43757.17696759259</v>
      </c>
      <c r="Q172" s="79" t="s">
        <v>424</v>
      </c>
      <c r="R172" s="79"/>
      <c r="S172" s="79"/>
      <c r="T172" s="79" t="s">
        <v>518</v>
      </c>
      <c r="U172" s="79"/>
      <c r="V172" s="82" t="s">
        <v>632</v>
      </c>
      <c r="W172" s="81">
        <v>43757.17696759259</v>
      </c>
      <c r="X172" s="82" t="s">
        <v>811</v>
      </c>
      <c r="Y172" s="79"/>
      <c r="Z172" s="79"/>
      <c r="AA172" s="85" t="s">
        <v>1043</v>
      </c>
      <c r="AB172" s="79"/>
      <c r="AC172" s="79" t="b">
        <v>0</v>
      </c>
      <c r="AD172" s="79">
        <v>0</v>
      </c>
      <c r="AE172" s="85" t="s">
        <v>1113</v>
      </c>
      <c r="AF172" s="79" t="b">
        <v>0</v>
      </c>
      <c r="AG172" s="79" t="s">
        <v>1129</v>
      </c>
      <c r="AH172" s="79"/>
      <c r="AI172" s="85" t="s">
        <v>1113</v>
      </c>
      <c r="AJ172" s="79" t="b">
        <v>0</v>
      </c>
      <c r="AK172" s="79">
        <v>1</v>
      </c>
      <c r="AL172" s="85" t="s">
        <v>1031</v>
      </c>
      <c r="AM172" s="79" t="s">
        <v>1139</v>
      </c>
      <c r="AN172" s="79" t="b">
        <v>0</v>
      </c>
      <c r="AO172" s="85" t="s">
        <v>1031</v>
      </c>
      <c r="AP172" s="79" t="s">
        <v>176</v>
      </c>
      <c r="AQ172" s="79">
        <v>0</v>
      </c>
      <c r="AR172" s="79">
        <v>0</v>
      </c>
      <c r="AS172" s="79"/>
      <c r="AT172" s="79"/>
      <c r="AU172" s="79"/>
      <c r="AV172" s="79"/>
      <c r="AW172" s="79"/>
      <c r="AX172" s="79"/>
      <c r="AY172" s="79"/>
      <c r="AZ172" s="79"/>
      <c r="BA172">
        <v>5</v>
      </c>
      <c r="BB172" s="78" t="str">
        <f>REPLACE(INDEX(GroupVertices[Group],MATCH(Edges25[[#This Row],[Vertex 1]],GroupVertices[Vertex],0)),1,1,"")</f>
        <v>3</v>
      </c>
      <c r="BC172" s="78" t="str">
        <f>REPLACE(INDEX(GroupVertices[Group],MATCH(Edges25[[#This Row],[Vertex 2]],GroupVertices[Vertex],0)),1,1,"")</f>
        <v>3</v>
      </c>
      <c r="BD172" s="48"/>
      <c r="BE172" s="49"/>
      <c r="BF172" s="48"/>
      <c r="BG172" s="49"/>
      <c r="BH172" s="48"/>
      <c r="BI172" s="49"/>
      <c r="BJ172" s="48"/>
      <c r="BK172" s="49"/>
      <c r="BL172" s="48"/>
    </row>
    <row r="173" spans="1:64" ht="15">
      <c r="A173" s="64" t="s">
        <v>233</v>
      </c>
      <c r="B173" s="64" t="s">
        <v>238</v>
      </c>
      <c r="C173" s="65"/>
      <c r="D173" s="66"/>
      <c r="E173" s="67"/>
      <c r="F173" s="68"/>
      <c r="G173" s="65"/>
      <c r="H173" s="69"/>
      <c r="I173" s="70"/>
      <c r="J173" s="70"/>
      <c r="K173" s="34" t="s">
        <v>66</v>
      </c>
      <c r="L173" s="77">
        <v>277</v>
      </c>
      <c r="M173" s="77"/>
      <c r="N173" s="72"/>
      <c r="O173" s="79" t="s">
        <v>276</v>
      </c>
      <c r="P173" s="81">
        <v>43752.531435185185</v>
      </c>
      <c r="Q173" s="79" t="s">
        <v>280</v>
      </c>
      <c r="R173" s="79"/>
      <c r="S173" s="79"/>
      <c r="T173" s="79" t="s">
        <v>519</v>
      </c>
      <c r="U173" s="79"/>
      <c r="V173" s="82" t="s">
        <v>624</v>
      </c>
      <c r="W173" s="81">
        <v>43752.531435185185</v>
      </c>
      <c r="X173" s="82" t="s">
        <v>812</v>
      </c>
      <c r="Y173" s="79"/>
      <c r="Z173" s="79"/>
      <c r="AA173" s="85" t="s">
        <v>1044</v>
      </c>
      <c r="AB173" s="79"/>
      <c r="AC173" s="79" t="b">
        <v>0</v>
      </c>
      <c r="AD173" s="79">
        <v>0</v>
      </c>
      <c r="AE173" s="85" t="s">
        <v>1113</v>
      </c>
      <c r="AF173" s="79" t="b">
        <v>0</v>
      </c>
      <c r="AG173" s="79" t="s">
        <v>1129</v>
      </c>
      <c r="AH173" s="79"/>
      <c r="AI173" s="85" t="s">
        <v>1113</v>
      </c>
      <c r="AJ173" s="79" t="b">
        <v>0</v>
      </c>
      <c r="AK173" s="79">
        <v>3</v>
      </c>
      <c r="AL173" s="85" t="s">
        <v>1075</v>
      </c>
      <c r="AM173" s="79" t="s">
        <v>1139</v>
      </c>
      <c r="AN173" s="79" t="b">
        <v>0</v>
      </c>
      <c r="AO173" s="85" t="s">
        <v>1075</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3</v>
      </c>
      <c r="BC173" s="78" t="str">
        <f>REPLACE(INDEX(GroupVertices[Group],MATCH(Edges25[[#This Row],[Vertex 2]],GroupVertices[Vertex],0)),1,1,"")</f>
        <v>3</v>
      </c>
      <c r="BD173" s="48">
        <v>2</v>
      </c>
      <c r="BE173" s="49">
        <v>7.6923076923076925</v>
      </c>
      <c r="BF173" s="48">
        <v>1</v>
      </c>
      <c r="BG173" s="49">
        <v>3.8461538461538463</v>
      </c>
      <c r="BH173" s="48">
        <v>0</v>
      </c>
      <c r="BI173" s="49">
        <v>0</v>
      </c>
      <c r="BJ173" s="48">
        <v>23</v>
      </c>
      <c r="BK173" s="49">
        <v>88.46153846153847</v>
      </c>
      <c r="BL173" s="48">
        <v>26</v>
      </c>
    </row>
    <row r="174" spans="1:64" ht="15">
      <c r="A174" s="64" t="s">
        <v>233</v>
      </c>
      <c r="B174" s="64" t="s">
        <v>233</v>
      </c>
      <c r="C174" s="65"/>
      <c r="D174" s="66"/>
      <c r="E174" s="67"/>
      <c r="F174" s="68"/>
      <c r="G174" s="65"/>
      <c r="H174" s="69"/>
      <c r="I174" s="70"/>
      <c r="J174" s="70"/>
      <c r="K174" s="34" t="s">
        <v>65</v>
      </c>
      <c r="L174" s="77">
        <v>278</v>
      </c>
      <c r="M174" s="77"/>
      <c r="N174" s="72"/>
      <c r="O174" s="79" t="s">
        <v>176</v>
      </c>
      <c r="P174" s="81">
        <v>43755.753020833334</v>
      </c>
      <c r="Q174" s="79" t="s">
        <v>425</v>
      </c>
      <c r="R174" s="79"/>
      <c r="S174" s="79"/>
      <c r="T174" s="79" t="s">
        <v>238</v>
      </c>
      <c r="U174" s="79"/>
      <c r="V174" s="82" t="s">
        <v>624</v>
      </c>
      <c r="W174" s="81">
        <v>43755.753020833334</v>
      </c>
      <c r="X174" s="82" t="s">
        <v>813</v>
      </c>
      <c r="Y174" s="79"/>
      <c r="Z174" s="79"/>
      <c r="AA174" s="85" t="s">
        <v>1045</v>
      </c>
      <c r="AB174" s="79"/>
      <c r="AC174" s="79" t="b">
        <v>0</v>
      </c>
      <c r="AD174" s="79">
        <v>1</v>
      </c>
      <c r="AE174" s="85" t="s">
        <v>1113</v>
      </c>
      <c r="AF174" s="79" t="b">
        <v>0</v>
      </c>
      <c r="AG174" s="79" t="s">
        <v>1129</v>
      </c>
      <c r="AH174" s="79"/>
      <c r="AI174" s="85" t="s">
        <v>1113</v>
      </c>
      <c r="AJ174" s="79" t="b">
        <v>0</v>
      </c>
      <c r="AK174" s="79">
        <v>0</v>
      </c>
      <c r="AL174" s="85" t="s">
        <v>1113</v>
      </c>
      <c r="AM174" s="79" t="s">
        <v>1136</v>
      </c>
      <c r="AN174" s="79" t="b">
        <v>0</v>
      </c>
      <c r="AO174" s="85" t="s">
        <v>1045</v>
      </c>
      <c r="AP174" s="79" t="s">
        <v>176</v>
      </c>
      <c r="AQ174" s="79">
        <v>0</v>
      </c>
      <c r="AR174" s="79">
        <v>0</v>
      </c>
      <c r="AS174" s="79"/>
      <c r="AT174" s="79"/>
      <c r="AU174" s="79"/>
      <c r="AV174" s="79"/>
      <c r="AW174" s="79"/>
      <c r="AX174" s="79"/>
      <c r="AY174" s="79"/>
      <c r="AZ174" s="79"/>
      <c r="BA174">
        <v>7</v>
      </c>
      <c r="BB174" s="78" t="str">
        <f>REPLACE(INDEX(GroupVertices[Group],MATCH(Edges25[[#This Row],[Vertex 1]],GroupVertices[Vertex],0)),1,1,"")</f>
        <v>3</v>
      </c>
      <c r="BC174" s="78" t="str">
        <f>REPLACE(INDEX(GroupVertices[Group],MATCH(Edges25[[#This Row],[Vertex 2]],GroupVertices[Vertex],0)),1,1,"")</f>
        <v>3</v>
      </c>
      <c r="BD174" s="48">
        <v>0</v>
      </c>
      <c r="BE174" s="49">
        <v>0</v>
      </c>
      <c r="BF174" s="48">
        <v>0</v>
      </c>
      <c r="BG174" s="49">
        <v>0</v>
      </c>
      <c r="BH174" s="48">
        <v>0</v>
      </c>
      <c r="BI174" s="49">
        <v>0</v>
      </c>
      <c r="BJ174" s="48">
        <v>18</v>
      </c>
      <c r="BK174" s="49">
        <v>100</v>
      </c>
      <c r="BL174" s="48">
        <v>18</v>
      </c>
    </row>
    <row r="175" spans="1:64" ht="15">
      <c r="A175" s="64" t="s">
        <v>233</v>
      </c>
      <c r="B175" s="64" t="s">
        <v>233</v>
      </c>
      <c r="C175" s="65"/>
      <c r="D175" s="66"/>
      <c r="E175" s="67"/>
      <c r="F175" s="68"/>
      <c r="G175" s="65"/>
      <c r="H175" s="69"/>
      <c r="I175" s="70"/>
      <c r="J175" s="70"/>
      <c r="K175" s="34" t="s">
        <v>65</v>
      </c>
      <c r="L175" s="77">
        <v>279</v>
      </c>
      <c r="M175" s="77"/>
      <c r="N175" s="72"/>
      <c r="O175" s="79" t="s">
        <v>176</v>
      </c>
      <c r="P175" s="81">
        <v>43755.75561342593</v>
      </c>
      <c r="Q175" s="79" t="s">
        <v>426</v>
      </c>
      <c r="R175" s="79"/>
      <c r="S175" s="79"/>
      <c r="T175" s="79" t="s">
        <v>238</v>
      </c>
      <c r="U175" s="79"/>
      <c r="V175" s="82" t="s">
        <v>624</v>
      </c>
      <c r="W175" s="81">
        <v>43755.75561342593</v>
      </c>
      <c r="X175" s="82" t="s">
        <v>814</v>
      </c>
      <c r="Y175" s="79"/>
      <c r="Z175" s="79"/>
      <c r="AA175" s="85" t="s">
        <v>1046</v>
      </c>
      <c r="AB175" s="79"/>
      <c r="AC175" s="79" t="b">
        <v>0</v>
      </c>
      <c r="AD175" s="79">
        <v>1</v>
      </c>
      <c r="AE175" s="85" t="s">
        <v>1113</v>
      </c>
      <c r="AF175" s="79" t="b">
        <v>0</v>
      </c>
      <c r="AG175" s="79" t="s">
        <v>1129</v>
      </c>
      <c r="AH175" s="79"/>
      <c r="AI175" s="85" t="s">
        <v>1113</v>
      </c>
      <c r="AJ175" s="79" t="b">
        <v>0</v>
      </c>
      <c r="AK175" s="79">
        <v>0</v>
      </c>
      <c r="AL175" s="85" t="s">
        <v>1113</v>
      </c>
      <c r="AM175" s="79" t="s">
        <v>1136</v>
      </c>
      <c r="AN175" s="79" t="b">
        <v>0</v>
      </c>
      <c r="AO175" s="85" t="s">
        <v>1046</v>
      </c>
      <c r="AP175" s="79" t="s">
        <v>176</v>
      </c>
      <c r="AQ175" s="79">
        <v>0</v>
      </c>
      <c r="AR175" s="79">
        <v>0</v>
      </c>
      <c r="AS175" s="79"/>
      <c r="AT175" s="79"/>
      <c r="AU175" s="79"/>
      <c r="AV175" s="79"/>
      <c r="AW175" s="79"/>
      <c r="AX175" s="79"/>
      <c r="AY175" s="79"/>
      <c r="AZ175" s="79"/>
      <c r="BA175">
        <v>7</v>
      </c>
      <c r="BB175" s="78" t="str">
        <f>REPLACE(INDEX(GroupVertices[Group],MATCH(Edges25[[#This Row],[Vertex 1]],GroupVertices[Vertex],0)),1,1,"")</f>
        <v>3</v>
      </c>
      <c r="BC175" s="78" t="str">
        <f>REPLACE(INDEX(GroupVertices[Group],MATCH(Edges25[[#This Row],[Vertex 2]],GroupVertices[Vertex],0)),1,1,"")</f>
        <v>3</v>
      </c>
      <c r="BD175" s="48">
        <v>2</v>
      </c>
      <c r="BE175" s="49">
        <v>10.526315789473685</v>
      </c>
      <c r="BF175" s="48">
        <v>0</v>
      </c>
      <c r="BG175" s="49">
        <v>0</v>
      </c>
      <c r="BH175" s="48">
        <v>0</v>
      </c>
      <c r="BI175" s="49">
        <v>0</v>
      </c>
      <c r="BJ175" s="48">
        <v>17</v>
      </c>
      <c r="BK175" s="49">
        <v>89.47368421052632</v>
      </c>
      <c r="BL175" s="48">
        <v>19</v>
      </c>
    </row>
    <row r="176" spans="1:64" ht="15">
      <c r="A176" s="64" t="s">
        <v>233</v>
      </c>
      <c r="B176" s="64" t="s">
        <v>233</v>
      </c>
      <c r="C176" s="65"/>
      <c r="D176" s="66"/>
      <c r="E176" s="67"/>
      <c r="F176" s="68"/>
      <c r="G176" s="65"/>
      <c r="H176" s="69"/>
      <c r="I176" s="70"/>
      <c r="J176" s="70"/>
      <c r="K176" s="34" t="s">
        <v>65</v>
      </c>
      <c r="L176" s="77">
        <v>280</v>
      </c>
      <c r="M176" s="77"/>
      <c r="N176" s="72"/>
      <c r="O176" s="79" t="s">
        <v>176</v>
      </c>
      <c r="P176" s="81">
        <v>43755.75885416667</v>
      </c>
      <c r="Q176" s="79" t="s">
        <v>427</v>
      </c>
      <c r="R176" s="79"/>
      <c r="S176" s="79"/>
      <c r="T176" s="79" t="s">
        <v>567</v>
      </c>
      <c r="U176" s="79"/>
      <c r="V176" s="82" t="s">
        <v>624</v>
      </c>
      <c r="W176" s="81">
        <v>43755.75885416667</v>
      </c>
      <c r="X176" s="82" t="s">
        <v>815</v>
      </c>
      <c r="Y176" s="79"/>
      <c r="Z176" s="79"/>
      <c r="AA176" s="85" t="s">
        <v>1047</v>
      </c>
      <c r="AB176" s="79"/>
      <c r="AC176" s="79" t="b">
        <v>0</v>
      </c>
      <c r="AD176" s="79">
        <v>2</v>
      </c>
      <c r="AE176" s="85" t="s">
        <v>1113</v>
      </c>
      <c r="AF176" s="79" t="b">
        <v>0</v>
      </c>
      <c r="AG176" s="79" t="s">
        <v>1129</v>
      </c>
      <c r="AH176" s="79"/>
      <c r="AI176" s="85" t="s">
        <v>1113</v>
      </c>
      <c r="AJ176" s="79" t="b">
        <v>0</v>
      </c>
      <c r="AK176" s="79">
        <v>0</v>
      </c>
      <c r="AL176" s="85" t="s">
        <v>1113</v>
      </c>
      <c r="AM176" s="79" t="s">
        <v>1136</v>
      </c>
      <c r="AN176" s="79" t="b">
        <v>0</v>
      </c>
      <c r="AO176" s="85" t="s">
        <v>1047</v>
      </c>
      <c r="AP176" s="79" t="s">
        <v>176</v>
      </c>
      <c r="AQ176" s="79">
        <v>0</v>
      </c>
      <c r="AR176" s="79">
        <v>0</v>
      </c>
      <c r="AS176" s="79"/>
      <c r="AT176" s="79"/>
      <c r="AU176" s="79"/>
      <c r="AV176" s="79"/>
      <c r="AW176" s="79"/>
      <c r="AX176" s="79"/>
      <c r="AY176" s="79"/>
      <c r="AZ176" s="79"/>
      <c r="BA176">
        <v>7</v>
      </c>
      <c r="BB176" s="78" t="str">
        <f>REPLACE(INDEX(GroupVertices[Group],MATCH(Edges25[[#This Row],[Vertex 1]],GroupVertices[Vertex],0)),1,1,"")</f>
        <v>3</v>
      </c>
      <c r="BC176" s="78" t="str">
        <f>REPLACE(INDEX(GroupVertices[Group],MATCH(Edges25[[#This Row],[Vertex 2]],GroupVertices[Vertex],0)),1,1,"")</f>
        <v>3</v>
      </c>
      <c r="BD176" s="48">
        <v>1</v>
      </c>
      <c r="BE176" s="49">
        <v>4.761904761904762</v>
      </c>
      <c r="BF176" s="48">
        <v>0</v>
      </c>
      <c r="BG176" s="49">
        <v>0</v>
      </c>
      <c r="BH176" s="48">
        <v>0</v>
      </c>
      <c r="BI176" s="49">
        <v>0</v>
      </c>
      <c r="BJ176" s="48">
        <v>20</v>
      </c>
      <c r="BK176" s="49">
        <v>95.23809523809524</v>
      </c>
      <c r="BL176" s="48">
        <v>21</v>
      </c>
    </row>
    <row r="177" spans="1:64" ht="15">
      <c r="A177" s="64" t="s">
        <v>233</v>
      </c>
      <c r="B177" s="64" t="s">
        <v>233</v>
      </c>
      <c r="C177" s="65"/>
      <c r="D177" s="66"/>
      <c r="E177" s="67"/>
      <c r="F177" s="68"/>
      <c r="G177" s="65"/>
      <c r="H177" s="69"/>
      <c r="I177" s="70"/>
      <c r="J177" s="70"/>
      <c r="K177" s="34" t="s">
        <v>65</v>
      </c>
      <c r="L177" s="77">
        <v>281</v>
      </c>
      <c r="M177" s="77"/>
      <c r="N177" s="72"/>
      <c r="O177" s="79" t="s">
        <v>176</v>
      </c>
      <c r="P177" s="81">
        <v>43755.762662037036</v>
      </c>
      <c r="Q177" s="79" t="s">
        <v>428</v>
      </c>
      <c r="R177" s="79"/>
      <c r="S177" s="79"/>
      <c r="T177" s="79" t="s">
        <v>238</v>
      </c>
      <c r="U177" s="79"/>
      <c r="V177" s="82" t="s">
        <v>624</v>
      </c>
      <c r="W177" s="81">
        <v>43755.762662037036</v>
      </c>
      <c r="X177" s="82" t="s">
        <v>816</v>
      </c>
      <c r="Y177" s="79"/>
      <c r="Z177" s="79"/>
      <c r="AA177" s="85" t="s">
        <v>1048</v>
      </c>
      <c r="AB177" s="79"/>
      <c r="AC177" s="79" t="b">
        <v>0</v>
      </c>
      <c r="AD177" s="79">
        <v>1</v>
      </c>
      <c r="AE177" s="85" t="s">
        <v>1113</v>
      </c>
      <c r="AF177" s="79" t="b">
        <v>0</v>
      </c>
      <c r="AG177" s="79" t="s">
        <v>1129</v>
      </c>
      <c r="AH177" s="79"/>
      <c r="AI177" s="85" t="s">
        <v>1113</v>
      </c>
      <c r="AJ177" s="79" t="b">
        <v>0</v>
      </c>
      <c r="AK177" s="79">
        <v>0</v>
      </c>
      <c r="AL177" s="85" t="s">
        <v>1113</v>
      </c>
      <c r="AM177" s="79" t="s">
        <v>1136</v>
      </c>
      <c r="AN177" s="79" t="b">
        <v>0</v>
      </c>
      <c r="AO177" s="85" t="s">
        <v>1048</v>
      </c>
      <c r="AP177" s="79" t="s">
        <v>176</v>
      </c>
      <c r="AQ177" s="79">
        <v>0</v>
      </c>
      <c r="AR177" s="79">
        <v>0</v>
      </c>
      <c r="AS177" s="79"/>
      <c r="AT177" s="79"/>
      <c r="AU177" s="79"/>
      <c r="AV177" s="79"/>
      <c r="AW177" s="79"/>
      <c r="AX177" s="79"/>
      <c r="AY177" s="79"/>
      <c r="AZ177" s="79"/>
      <c r="BA177">
        <v>7</v>
      </c>
      <c r="BB177" s="78" t="str">
        <f>REPLACE(INDEX(GroupVertices[Group],MATCH(Edges25[[#This Row],[Vertex 1]],GroupVertices[Vertex],0)),1,1,"")</f>
        <v>3</v>
      </c>
      <c r="BC177" s="78" t="str">
        <f>REPLACE(INDEX(GroupVertices[Group],MATCH(Edges25[[#This Row],[Vertex 2]],GroupVertices[Vertex],0)),1,1,"")</f>
        <v>3</v>
      </c>
      <c r="BD177" s="48">
        <v>4</v>
      </c>
      <c r="BE177" s="49">
        <v>13.793103448275861</v>
      </c>
      <c r="BF177" s="48">
        <v>0</v>
      </c>
      <c r="BG177" s="49">
        <v>0</v>
      </c>
      <c r="BH177" s="48">
        <v>0</v>
      </c>
      <c r="BI177" s="49">
        <v>0</v>
      </c>
      <c r="BJ177" s="48">
        <v>25</v>
      </c>
      <c r="BK177" s="49">
        <v>86.20689655172414</v>
      </c>
      <c r="BL177" s="48">
        <v>29</v>
      </c>
    </row>
    <row r="178" spans="1:64" ht="15">
      <c r="A178" s="64" t="s">
        <v>233</v>
      </c>
      <c r="B178" s="64" t="s">
        <v>233</v>
      </c>
      <c r="C178" s="65"/>
      <c r="D178" s="66"/>
      <c r="E178" s="67"/>
      <c r="F178" s="68"/>
      <c r="G178" s="65"/>
      <c r="H178" s="69"/>
      <c r="I178" s="70"/>
      <c r="J178" s="70"/>
      <c r="K178" s="34" t="s">
        <v>65</v>
      </c>
      <c r="L178" s="77">
        <v>282</v>
      </c>
      <c r="M178" s="77"/>
      <c r="N178" s="72"/>
      <c r="O178" s="79" t="s">
        <v>176</v>
      </c>
      <c r="P178" s="81">
        <v>43755.76534722222</v>
      </c>
      <c r="Q178" s="79" t="s">
        <v>429</v>
      </c>
      <c r="R178" s="79"/>
      <c r="S178" s="79"/>
      <c r="T178" s="79" t="s">
        <v>238</v>
      </c>
      <c r="U178" s="79"/>
      <c r="V178" s="82" t="s">
        <v>624</v>
      </c>
      <c r="W178" s="81">
        <v>43755.76534722222</v>
      </c>
      <c r="X178" s="82" t="s">
        <v>817</v>
      </c>
      <c r="Y178" s="79"/>
      <c r="Z178" s="79"/>
      <c r="AA178" s="85" t="s">
        <v>1049</v>
      </c>
      <c r="AB178" s="79"/>
      <c r="AC178" s="79" t="b">
        <v>0</v>
      </c>
      <c r="AD178" s="79">
        <v>4</v>
      </c>
      <c r="AE178" s="85" t="s">
        <v>1113</v>
      </c>
      <c r="AF178" s="79" t="b">
        <v>0</v>
      </c>
      <c r="AG178" s="79" t="s">
        <v>1129</v>
      </c>
      <c r="AH178" s="79"/>
      <c r="AI178" s="85" t="s">
        <v>1113</v>
      </c>
      <c r="AJ178" s="79" t="b">
        <v>0</v>
      </c>
      <c r="AK178" s="79">
        <v>0</v>
      </c>
      <c r="AL178" s="85" t="s">
        <v>1113</v>
      </c>
      <c r="AM178" s="79" t="s">
        <v>1136</v>
      </c>
      <c r="AN178" s="79" t="b">
        <v>0</v>
      </c>
      <c r="AO178" s="85" t="s">
        <v>1049</v>
      </c>
      <c r="AP178" s="79" t="s">
        <v>176</v>
      </c>
      <c r="AQ178" s="79">
        <v>0</v>
      </c>
      <c r="AR178" s="79">
        <v>0</v>
      </c>
      <c r="AS178" s="79"/>
      <c r="AT178" s="79"/>
      <c r="AU178" s="79"/>
      <c r="AV178" s="79"/>
      <c r="AW178" s="79"/>
      <c r="AX178" s="79"/>
      <c r="AY178" s="79"/>
      <c r="AZ178" s="79"/>
      <c r="BA178">
        <v>7</v>
      </c>
      <c r="BB178" s="78" t="str">
        <f>REPLACE(INDEX(GroupVertices[Group],MATCH(Edges25[[#This Row],[Vertex 1]],GroupVertices[Vertex],0)),1,1,"")</f>
        <v>3</v>
      </c>
      <c r="BC178" s="78" t="str">
        <f>REPLACE(INDEX(GroupVertices[Group],MATCH(Edges25[[#This Row],[Vertex 2]],GroupVertices[Vertex],0)),1,1,"")</f>
        <v>3</v>
      </c>
      <c r="BD178" s="48">
        <v>5</v>
      </c>
      <c r="BE178" s="49">
        <v>12.195121951219512</v>
      </c>
      <c r="BF178" s="48">
        <v>0</v>
      </c>
      <c r="BG178" s="49">
        <v>0</v>
      </c>
      <c r="BH178" s="48">
        <v>0</v>
      </c>
      <c r="BI178" s="49">
        <v>0</v>
      </c>
      <c r="BJ178" s="48">
        <v>36</v>
      </c>
      <c r="BK178" s="49">
        <v>87.8048780487805</v>
      </c>
      <c r="BL178" s="48">
        <v>41</v>
      </c>
    </row>
    <row r="179" spans="1:64" ht="15">
      <c r="A179" s="64" t="s">
        <v>233</v>
      </c>
      <c r="B179" s="64" t="s">
        <v>233</v>
      </c>
      <c r="C179" s="65"/>
      <c r="D179" s="66"/>
      <c r="E179" s="67"/>
      <c r="F179" s="68"/>
      <c r="G179" s="65"/>
      <c r="H179" s="69"/>
      <c r="I179" s="70"/>
      <c r="J179" s="70"/>
      <c r="K179" s="34" t="s">
        <v>65</v>
      </c>
      <c r="L179" s="77">
        <v>283</v>
      </c>
      <c r="M179" s="77"/>
      <c r="N179" s="72"/>
      <c r="O179" s="79" t="s">
        <v>176</v>
      </c>
      <c r="P179" s="81">
        <v>43755.76886574074</v>
      </c>
      <c r="Q179" s="79" t="s">
        <v>430</v>
      </c>
      <c r="R179" s="82" t="s">
        <v>496</v>
      </c>
      <c r="S179" s="79" t="s">
        <v>514</v>
      </c>
      <c r="T179" s="79" t="s">
        <v>568</v>
      </c>
      <c r="U179" s="79"/>
      <c r="V179" s="82" t="s">
        <v>624</v>
      </c>
      <c r="W179" s="81">
        <v>43755.76886574074</v>
      </c>
      <c r="X179" s="82" t="s">
        <v>818</v>
      </c>
      <c r="Y179" s="79"/>
      <c r="Z179" s="79"/>
      <c r="AA179" s="85" t="s">
        <v>1050</v>
      </c>
      <c r="AB179" s="79"/>
      <c r="AC179" s="79" t="b">
        <v>0</v>
      </c>
      <c r="AD179" s="79">
        <v>2</v>
      </c>
      <c r="AE179" s="85" t="s">
        <v>1113</v>
      </c>
      <c r="AF179" s="79" t="b">
        <v>0</v>
      </c>
      <c r="AG179" s="79" t="s">
        <v>1129</v>
      </c>
      <c r="AH179" s="79"/>
      <c r="AI179" s="85" t="s">
        <v>1113</v>
      </c>
      <c r="AJ179" s="79" t="b">
        <v>0</v>
      </c>
      <c r="AK179" s="79">
        <v>0</v>
      </c>
      <c r="AL179" s="85" t="s">
        <v>1113</v>
      </c>
      <c r="AM179" s="79" t="s">
        <v>1136</v>
      </c>
      <c r="AN179" s="79" t="b">
        <v>0</v>
      </c>
      <c r="AO179" s="85" t="s">
        <v>1050</v>
      </c>
      <c r="AP179" s="79" t="s">
        <v>176</v>
      </c>
      <c r="AQ179" s="79">
        <v>0</v>
      </c>
      <c r="AR179" s="79">
        <v>0</v>
      </c>
      <c r="AS179" s="79"/>
      <c r="AT179" s="79"/>
      <c r="AU179" s="79"/>
      <c r="AV179" s="79"/>
      <c r="AW179" s="79"/>
      <c r="AX179" s="79"/>
      <c r="AY179" s="79"/>
      <c r="AZ179" s="79"/>
      <c r="BA179">
        <v>7</v>
      </c>
      <c r="BB179" s="78" t="str">
        <f>REPLACE(INDEX(GroupVertices[Group],MATCH(Edges25[[#This Row],[Vertex 1]],GroupVertices[Vertex],0)),1,1,"")</f>
        <v>3</v>
      </c>
      <c r="BC179" s="78" t="str">
        <f>REPLACE(INDEX(GroupVertices[Group],MATCH(Edges25[[#This Row],[Vertex 2]],GroupVertices[Vertex],0)),1,1,"")</f>
        <v>3</v>
      </c>
      <c r="BD179" s="48">
        <v>3</v>
      </c>
      <c r="BE179" s="49">
        <v>8.333333333333334</v>
      </c>
      <c r="BF179" s="48">
        <v>1</v>
      </c>
      <c r="BG179" s="49">
        <v>2.7777777777777777</v>
      </c>
      <c r="BH179" s="48">
        <v>0</v>
      </c>
      <c r="BI179" s="49">
        <v>0</v>
      </c>
      <c r="BJ179" s="48">
        <v>32</v>
      </c>
      <c r="BK179" s="49">
        <v>88.88888888888889</v>
      </c>
      <c r="BL179" s="48">
        <v>36</v>
      </c>
    </row>
    <row r="180" spans="1:64" ht="15">
      <c r="A180" s="64" t="s">
        <v>233</v>
      </c>
      <c r="B180" s="64" t="s">
        <v>233</v>
      </c>
      <c r="C180" s="65"/>
      <c r="D180" s="66"/>
      <c r="E180" s="67"/>
      <c r="F180" s="68"/>
      <c r="G180" s="65"/>
      <c r="H180" s="69"/>
      <c r="I180" s="70"/>
      <c r="J180" s="70"/>
      <c r="K180" s="34" t="s">
        <v>65</v>
      </c>
      <c r="L180" s="77">
        <v>284</v>
      </c>
      <c r="M180" s="77"/>
      <c r="N180" s="72"/>
      <c r="O180" s="79" t="s">
        <v>176</v>
      </c>
      <c r="P180" s="81">
        <v>43755.78162037037</v>
      </c>
      <c r="Q180" s="79" t="s">
        <v>431</v>
      </c>
      <c r="R180" s="79"/>
      <c r="S180" s="79"/>
      <c r="T180" s="79" t="s">
        <v>569</v>
      </c>
      <c r="U180" s="79"/>
      <c r="V180" s="82" t="s">
        <v>624</v>
      </c>
      <c r="W180" s="81">
        <v>43755.78162037037</v>
      </c>
      <c r="X180" s="82" t="s">
        <v>819</v>
      </c>
      <c r="Y180" s="79"/>
      <c r="Z180" s="79"/>
      <c r="AA180" s="85" t="s">
        <v>1051</v>
      </c>
      <c r="AB180" s="79"/>
      <c r="AC180" s="79" t="b">
        <v>0</v>
      </c>
      <c r="AD180" s="79">
        <v>2</v>
      </c>
      <c r="AE180" s="85" t="s">
        <v>1113</v>
      </c>
      <c r="AF180" s="79" t="b">
        <v>0</v>
      </c>
      <c r="AG180" s="79" t="s">
        <v>1129</v>
      </c>
      <c r="AH180" s="79"/>
      <c r="AI180" s="85" t="s">
        <v>1113</v>
      </c>
      <c r="AJ180" s="79" t="b">
        <v>0</v>
      </c>
      <c r="AK180" s="79">
        <v>0</v>
      </c>
      <c r="AL180" s="85" t="s">
        <v>1113</v>
      </c>
      <c r="AM180" s="79" t="s">
        <v>1136</v>
      </c>
      <c r="AN180" s="79" t="b">
        <v>0</v>
      </c>
      <c r="AO180" s="85" t="s">
        <v>1051</v>
      </c>
      <c r="AP180" s="79" t="s">
        <v>176</v>
      </c>
      <c r="AQ180" s="79">
        <v>0</v>
      </c>
      <c r="AR180" s="79">
        <v>0</v>
      </c>
      <c r="AS180" s="79"/>
      <c r="AT180" s="79"/>
      <c r="AU180" s="79"/>
      <c r="AV180" s="79"/>
      <c r="AW180" s="79"/>
      <c r="AX180" s="79"/>
      <c r="AY180" s="79"/>
      <c r="AZ180" s="79"/>
      <c r="BA180">
        <v>7</v>
      </c>
      <c r="BB180" s="78" t="str">
        <f>REPLACE(INDEX(GroupVertices[Group],MATCH(Edges25[[#This Row],[Vertex 1]],GroupVertices[Vertex],0)),1,1,"")</f>
        <v>3</v>
      </c>
      <c r="BC180" s="78" t="str">
        <f>REPLACE(INDEX(GroupVertices[Group],MATCH(Edges25[[#This Row],[Vertex 2]],GroupVertices[Vertex],0)),1,1,"")</f>
        <v>3</v>
      </c>
      <c r="BD180" s="48">
        <v>3</v>
      </c>
      <c r="BE180" s="49">
        <v>9.090909090909092</v>
      </c>
      <c r="BF180" s="48">
        <v>0</v>
      </c>
      <c r="BG180" s="49">
        <v>0</v>
      </c>
      <c r="BH180" s="48">
        <v>0</v>
      </c>
      <c r="BI180" s="49">
        <v>0</v>
      </c>
      <c r="BJ180" s="48">
        <v>30</v>
      </c>
      <c r="BK180" s="49">
        <v>90.9090909090909</v>
      </c>
      <c r="BL180" s="48">
        <v>33</v>
      </c>
    </row>
    <row r="181" spans="1:64" ht="15">
      <c r="A181" s="64" t="s">
        <v>243</v>
      </c>
      <c r="B181" s="64" t="s">
        <v>233</v>
      </c>
      <c r="C181" s="65"/>
      <c r="D181" s="66"/>
      <c r="E181" s="67"/>
      <c r="F181" s="68"/>
      <c r="G181" s="65"/>
      <c r="H181" s="69"/>
      <c r="I181" s="70"/>
      <c r="J181" s="70"/>
      <c r="K181" s="34" t="s">
        <v>65</v>
      </c>
      <c r="L181" s="77">
        <v>287</v>
      </c>
      <c r="M181" s="77"/>
      <c r="N181" s="72"/>
      <c r="O181" s="79" t="s">
        <v>276</v>
      </c>
      <c r="P181" s="81">
        <v>43757.17710648148</v>
      </c>
      <c r="Q181" s="79" t="s">
        <v>432</v>
      </c>
      <c r="R181" s="79"/>
      <c r="S181" s="79"/>
      <c r="T181" s="79" t="s">
        <v>570</v>
      </c>
      <c r="U181" s="79"/>
      <c r="V181" s="82" t="s">
        <v>632</v>
      </c>
      <c r="W181" s="81">
        <v>43757.17710648148</v>
      </c>
      <c r="X181" s="82" t="s">
        <v>820</v>
      </c>
      <c r="Y181" s="79"/>
      <c r="Z181" s="79"/>
      <c r="AA181" s="85" t="s">
        <v>1052</v>
      </c>
      <c r="AB181" s="79"/>
      <c r="AC181" s="79" t="b">
        <v>0</v>
      </c>
      <c r="AD181" s="79">
        <v>0</v>
      </c>
      <c r="AE181" s="85" t="s">
        <v>1113</v>
      </c>
      <c r="AF181" s="79" t="b">
        <v>0</v>
      </c>
      <c r="AG181" s="79" t="s">
        <v>1129</v>
      </c>
      <c r="AH181" s="79"/>
      <c r="AI181" s="85" t="s">
        <v>1113</v>
      </c>
      <c r="AJ181" s="79" t="b">
        <v>0</v>
      </c>
      <c r="AK181" s="79">
        <v>1</v>
      </c>
      <c r="AL181" s="85" t="s">
        <v>1050</v>
      </c>
      <c r="AM181" s="79" t="s">
        <v>1139</v>
      </c>
      <c r="AN181" s="79" t="b">
        <v>0</v>
      </c>
      <c r="AO181" s="85" t="s">
        <v>1050</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3</v>
      </c>
      <c r="BC181" s="78" t="str">
        <f>REPLACE(INDEX(GroupVertices[Group],MATCH(Edges25[[#This Row],[Vertex 2]],GroupVertices[Vertex],0)),1,1,"")</f>
        <v>3</v>
      </c>
      <c r="BD181" s="48">
        <v>2</v>
      </c>
      <c r="BE181" s="49">
        <v>10</v>
      </c>
      <c r="BF181" s="48">
        <v>0</v>
      </c>
      <c r="BG181" s="49">
        <v>0</v>
      </c>
      <c r="BH181" s="48">
        <v>0</v>
      </c>
      <c r="BI181" s="49">
        <v>0</v>
      </c>
      <c r="BJ181" s="48">
        <v>18</v>
      </c>
      <c r="BK181" s="49">
        <v>90</v>
      </c>
      <c r="BL181" s="48">
        <v>20</v>
      </c>
    </row>
    <row r="182" spans="1:64" ht="15">
      <c r="A182" s="64" t="s">
        <v>243</v>
      </c>
      <c r="B182" s="64" t="s">
        <v>245</v>
      </c>
      <c r="C182" s="65"/>
      <c r="D182" s="66"/>
      <c r="E182" s="67"/>
      <c r="F182" s="68"/>
      <c r="G182" s="65"/>
      <c r="H182" s="69"/>
      <c r="I182" s="70"/>
      <c r="J182" s="70"/>
      <c r="K182" s="34" t="s">
        <v>65</v>
      </c>
      <c r="L182" s="77">
        <v>289</v>
      </c>
      <c r="M182" s="77"/>
      <c r="N182" s="72"/>
      <c r="O182" s="79" t="s">
        <v>276</v>
      </c>
      <c r="P182" s="81">
        <v>43755.937951388885</v>
      </c>
      <c r="Q182" s="79" t="s">
        <v>360</v>
      </c>
      <c r="R182" s="79"/>
      <c r="S182" s="79"/>
      <c r="T182" s="79" t="s">
        <v>555</v>
      </c>
      <c r="U182" s="79"/>
      <c r="V182" s="82" t="s">
        <v>632</v>
      </c>
      <c r="W182" s="81">
        <v>43755.937951388885</v>
      </c>
      <c r="X182" s="82" t="s">
        <v>821</v>
      </c>
      <c r="Y182" s="79"/>
      <c r="Z182" s="79"/>
      <c r="AA182" s="85" t="s">
        <v>1053</v>
      </c>
      <c r="AB182" s="79"/>
      <c r="AC182" s="79" t="b">
        <v>0</v>
      </c>
      <c r="AD182" s="79">
        <v>0</v>
      </c>
      <c r="AE182" s="85" t="s">
        <v>1113</v>
      </c>
      <c r="AF182" s="79" t="b">
        <v>0</v>
      </c>
      <c r="AG182" s="79" t="s">
        <v>1129</v>
      </c>
      <c r="AH182" s="79"/>
      <c r="AI182" s="85" t="s">
        <v>1113</v>
      </c>
      <c r="AJ182" s="79" t="b">
        <v>0</v>
      </c>
      <c r="AK182" s="79">
        <v>3</v>
      </c>
      <c r="AL182" s="85" t="s">
        <v>1097</v>
      </c>
      <c r="AM182" s="79" t="s">
        <v>1136</v>
      </c>
      <c r="AN182" s="79" t="b">
        <v>0</v>
      </c>
      <c r="AO182" s="85" t="s">
        <v>1097</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3</v>
      </c>
      <c r="BC182" s="78" t="str">
        <f>REPLACE(INDEX(GroupVertices[Group],MATCH(Edges25[[#This Row],[Vertex 2]],GroupVertices[Vertex],0)),1,1,"")</f>
        <v>2</v>
      </c>
      <c r="BD182" s="48">
        <v>1</v>
      </c>
      <c r="BE182" s="49">
        <v>3.4482758620689653</v>
      </c>
      <c r="BF182" s="48">
        <v>0</v>
      </c>
      <c r="BG182" s="49">
        <v>0</v>
      </c>
      <c r="BH182" s="48">
        <v>0</v>
      </c>
      <c r="BI182" s="49">
        <v>0</v>
      </c>
      <c r="BJ182" s="48">
        <v>28</v>
      </c>
      <c r="BK182" s="49">
        <v>96.55172413793103</v>
      </c>
      <c r="BL182" s="48">
        <v>29</v>
      </c>
    </row>
    <row r="183" spans="1:64" ht="15">
      <c r="A183" s="64" t="s">
        <v>243</v>
      </c>
      <c r="B183" s="64" t="s">
        <v>270</v>
      </c>
      <c r="C183" s="65"/>
      <c r="D183" s="66"/>
      <c r="E183" s="67"/>
      <c r="F183" s="68"/>
      <c r="G183" s="65"/>
      <c r="H183" s="69"/>
      <c r="I183" s="70"/>
      <c r="J183" s="70"/>
      <c r="K183" s="34" t="s">
        <v>65</v>
      </c>
      <c r="L183" s="77">
        <v>290</v>
      </c>
      <c r="M183" s="77"/>
      <c r="N183" s="72"/>
      <c r="O183" s="79" t="s">
        <v>276</v>
      </c>
      <c r="P183" s="81">
        <v>43757.17454861111</v>
      </c>
      <c r="Q183" s="79" t="s">
        <v>433</v>
      </c>
      <c r="R183" s="79"/>
      <c r="S183" s="79"/>
      <c r="T183" s="79" t="s">
        <v>556</v>
      </c>
      <c r="U183" s="79"/>
      <c r="V183" s="82" t="s">
        <v>632</v>
      </c>
      <c r="W183" s="81">
        <v>43757.17454861111</v>
      </c>
      <c r="X183" s="82" t="s">
        <v>822</v>
      </c>
      <c r="Y183" s="79"/>
      <c r="Z183" s="79"/>
      <c r="AA183" s="85" t="s">
        <v>1054</v>
      </c>
      <c r="AB183" s="79"/>
      <c r="AC183" s="79" t="b">
        <v>0</v>
      </c>
      <c r="AD183" s="79">
        <v>0</v>
      </c>
      <c r="AE183" s="85" t="s">
        <v>1113</v>
      </c>
      <c r="AF183" s="79" t="b">
        <v>0</v>
      </c>
      <c r="AG183" s="79" t="s">
        <v>1129</v>
      </c>
      <c r="AH183" s="79"/>
      <c r="AI183" s="85" t="s">
        <v>1113</v>
      </c>
      <c r="AJ183" s="79" t="b">
        <v>0</v>
      </c>
      <c r="AK183" s="79">
        <v>1</v>
      </c>
      <c r="AL183" s="85" t="s">
        <v>1098</v>
      </c>
      <c r="AM183" s="79" t="s">
        <v>1139</v>
      </c>
      <c r="AN183" s="79" t="b">
        <v>0</v>
      </c>
      <c r="AO183" s="85" t="s">
        <v>1098</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4</v>
      </c>
      <c r="BD183" s="48"/>
      <c r="BE183" s="49"/>
      <c r="BF183" s="48"/>
      <c r="BG183" s="49"/>
      <c r="BH183" s="48"/>
      <c r="BI183" s="49"/>
      <c r="BJ183" s="48"/>
      <c r="BK183" s="49"/>
      <c r="BL183" s="48"/>
    </row>
    <row r="184" spans="1:64" ht="15">
      <c r="A184" s="64" t="s">
        <v>245</v>
      </c>
      <c r="B184" s="64" t="s">
        <v>238</v>
      </c>
      <c r="C184" s="65"/>
      <c r="D184" s="66"/>
      <c r="E184" s="67"/>
      <c r="F184" s="68"/>
      <c r="G184" s="65"/>
      <c r="H184" s="69"/>
      <c r="I184" s="70"/>
      <c r="J184" s="70"/>
      <c r="K184" s="34" t="s">
        <v>65</v>
      </c>
      <c r="L184" s="77">
        <v>299</v>
      </c>
      <c r="M184" s="77"/>
      <c r="N184" s="72"/>
      <c r="O184" s="79" t="s">
        <v>276</v>
      </c>
      <c r="P184" s="81">
        <v>43753.141539351855</v>
      </c>
      <c r="Q184" s="79" t="s">
        <v>280</v>
      </c>
      <c r="R184" s="79"/>
      <c r="S184" s="79"/>
      <c r="T184" s="79" t="s">
        <v>519</v>
      </c>
      <c r="U184" s="79"/>
      <c r="V184" s="82" t="s">
        <v>634</v>
      </c>
      <c r="W184" s="81">
        <v>43753.141539351855</v>
      </c>
      <c r="X184" s="82" t="s">
        <v>823</v>
      </c>
      <c r="Y184" s="79"/>
      <c r="Z184" s="79"/>
      <c r="AA184" s="85" t="s">
        <v>1055</v>
      </c>
      <c r="AB184" s="79"/>
      <c r="AC184" s="79" t="b">
        <v>0</v>
      </c>
      <c r="AD184" s="79">
        <v>0</v>
      </c>
      <c r="AE184" s="85" t="s">
        <v>1113</v>
      </c>
      <c r="AF184" s="79" t="b">
        <v>0</v>
      </c>
      <c r="AG184" s="79" t="s">
        <v>1129</v>
      </c>
      <c r="AH184" s="79"/>
      <c r="AI184" s="85" t="s">
        <v>1113</v>
      </c>
      <c r="AJ184" s="79" t="b">
        <v>0</v>
      </c>
      <c r="AK184" s="79">
        <v>9</v>
      </c>
      <c r="AL184" s="85" t="s">
        <v>1075</v>
      </c>
      <c r="AM184" s="79" t="s">
        <v>1134</v>
      </c>
      <c r="AN184" s="79" t="b">
        <v>0</v>
      </c>
      <c r="AO184" s="85" t="s">
        <v>1075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3</v>
      </c>
      <c r="BD184" s="48">
        <v>2</v>
      </c>
      <c r="BE184" s="49">
        <v>7.6923076923076925</v>
      </c>
      <c r="BF184" s="48">
        <v>1</v>
      </c>
      <c r="BG184" s="49">
        <v>3.8461538461538463</v>
      </c>
      <c r="BH184" s="48">
        <v>0</v>
      </c>
      <c r="BI184" s="49">
        <v>0</v>
      </c>
      <c r="BJ184" s="48">
        <v>23</v>
      </c>
      <c r="BK184" s="49">
        <v>88.46153846153847</v>
      </c>
      <c r="BL184" s="48">
        <v>26</v>
      </c>
    </row>
    <row r="185" spans="1:64" ht="15">
      <c r="A185" s="64" t="s">
        <v>238</v>
      </c>
      <c r="B185" s="64" t="s">
        <v>238</v>
      </c>
      <c r="C185" s="65"/>
      <c r="D185" s="66"/>
      <c r="E185" s="67"/>
      <c r="F185" s="68"/>
      <c r="G185" s="65"/>
      <c r="H185" s="69"/>
      <c r="I185" s="70"/>
      <c r="J185" s="70"/>
      <c r="K185" s="34" t="s">
        <v>65</v>
      </c>
      <c r="L185" s="77">
        <v>300</v>
      </c>
      <c r="M185" s="77"/>
      <c r="N185" s="72"/>
      <c r="O185" s="79" t="s">
        <v>176</v>
      </c>
      <c r="P185" s="81">
        <v>43748.729166666664</v>
      </c>
      <c r="Q185" s="79" t="s">
        <v>434</v>
      </c>
      <c r="R185" s="79"/>
      <c r="S185" s="79"/>
      <c r="T185" s="79" t="s">
        <v>571</v>
      </c>
      <c r="U185" s="82" t="s">
        <v>592</v>
      </c>
      <c r="V185" s="82" t="s">
        <v>592</v>
      </c>
      <c r="W185" s="81">
        <v>43748.729166666664</v>
      </c>
      <c r="X185" s="82" t="s">
        <v>824</v>
      </c>
      <c r="Y185" s="79"/>
      <c r="Z185" s="79"/>
      <c r="AA185" s="85" t="s">
        <v>1056</v>
      </c>
      <c r="AB185" s="79"/>
      <c r="AC185" s="79" t="b">
        <v>0</v>
      </c>
      <c r="AD185" s="79">
        <v>2</v>
      </c>
      <c r="AE185" s="85" t="s">
        <v>1113</v>
      </c>
      <c r="AF185" s="79" t="b">
        <v>0</v>
      </c>
      <c r="AG185" s="79" t="s">
        <v>1129</v>
      </c>
      <c r="AH185" s="79"/>
      <c r="AI185" s="85" t="s">
        <v>1113</v>
      </c>
      <c r="AJ185" s="79" t="b">
        <v>0</v>
      </c>
      <c r="AK185" s="79">
        <v>0</v>
      </c>
      <c r="AL185" s="85" t="s">
        <v>1113</v>
      </c>
      <c r="AM185" s="79" t="s">
        <v>1137</v>
      </c>
      <c r="AN185" s="79" t="b">
        <v>0</v>
      </c>
      <c r="AO185" s="85" t="s">
        <v>1056</v>
      </c>
      <c r="AP185" s="79" t="s">
        <v>176</v>
      </c>
      <c r="AQ185" s="79">
        <v>0</v>
      </c>
      <c r="AR185" s="79">
        <v>0</v>
      </c>
      <c r="AS185" s="79"/>
      <c r="AT185" s="79"/>
      <c r="AU185" s="79"/>
      <c r="AV185" s="79"/>
      <c r="AW185" s="79"/>
      <c r="AX185" s="79"/>
      <c r="AY185" s="79"/>
      <c r="AZ185" s="79"/>
      <c r="BA185">
        <v>39</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25</v>
      </c>
      <c r="BK185" s="49">
        <v>100</v>
      </c>
      <c r="BL185" s="48">
        <v>25</v>
      </c>
    </row>
    <row r="186" spans="1:64" ht="15">
      <c r="A186" s="64" t="s">
        <v>238</v>
      </c>
      <c r="B186" s="64" t="s">
        <v>238</v>
      </c>
      <c r="C186" s="65"/>
      <c r="D186" s="66"/>
      <c r="E186" s="67"/>
      <c r="F186" s="68"/>
      <c r="G186" s="65"/>
      <c r="H186" s="69"/>
      <c r="I186" s="70"/>
      <c r="J186" s="70"/>
      <c r="K186" s="34" t="s">
        <v>65</v>
      </c>
      <c r="L186" s="77">
        <v>301</v>
      </c>
      <c r="M186" s="77"/>
      <c r="N186" s="72"/>
      <c r="O186" s="79" t="s">
        <v>176</v>
      </c>
      <c r="P186" s="81">
        <v>43748.748611111114</v>
      </c>
      <c r="Q186" s="79" t="s">
        <v>435</v>
      </c>
      <c r="R186" s="82" t="s">
        <v>474</v>
      </c>
      <c r="S186" s="79" t="s">
        <v>500</v>
      </c>
      <c r="T186" s="79" t="s">
        <v>572</v>
      </c>
      <c r="U186" s="82" t="s">
        <v>593</v>
      </c>
      <c r="V186" s="82" t="s">
        <v>593</v>
      </c>
      <c r="W186" s="81">
        <v>43748.748611111114</v>
      </c>
      <c r="X186" s="82" t="s">
        <v>825</v>
      </c>
      <c r="Y186" s="79"/>
      <c r="Z186" s="79"/>
      <c r="AA186" s="85" t="s">
        <v>1057</v>
      </c>
      <c r="AB186" s="79"/>
      <c r="AC186" s="79" t="b">
        <v>0</v>
      </c>
      <c r="AD186" s="79">
        <v>0</v>
      </c>
      <c r="AE186" s="85" t="s">
        <v>1113</v>
      </c>
      <c r="AF186" s="79" t="b">
        <v>0</v>
      </c>
      <c r="AG186" s="79" t="s">
        <v>1129</v>
      </c>
      <c r="AH186" s="79"/>
      <c r="AI186" s="85" t="s">
        <v>1113</v>
      </c>
      <c r="AJ186" s="79" t="b">
        <v>0</v>
      </c>
      <c r="AK186" s="79">
        <v>0</v>
      </c>
      <c r="AL186" s="85" t="s">
        <v>1113</v>
      </c>
      <c r="AM186" s="79" t="s">
        <v>1137</v>
      </c>
      <c r="AN186" s="79" t="b">
        <v>0</v>
      </c>
      <c r="AO186" s="85" t="s">
        <v>1057</v>
      </c>
      <c r="AP186" s="79" t="s">
        <v>176</v>
      </c>
      <c r="AQ186" s="79">
        <v>0</v>
      </c>
      <c r="AR186" s="79">
        <v>0</v>
      </c>
      <c r="AS186" s="79"/>
      <c r="AT186" s="79"/>
      <c r="AU186" s="79"/>
      <c r="AV186" s="79"/>
      <c r="AW186" s="79"/>
      <c r="AX186" s="79"/>
      <c r="AY186" s="79"/>
      <c r="AZ186" s="79"/>
      <c r="BA186">
        <v>39</v>
      </c>
      <c r="BB186" s="78" t="str">
        <f>REPLACE(INDEX(GroupVertices[Group],MATCH(Edges25[[#This Row],[Vertex 1]],GroupVertices[Vertex],0)),1,1,"")</f>
        <v>3</v>
      </c>
      <c r="BC186" s="78" t="str">
        <f>REPLACE(INDEX(GroupVertices[Group],MATCH(Edges25[[#This Row],[Vertex 2]],GroupVertices[Vertex],0)),1,1,"")</f>
        <v>3</v>
      </c>
      <c r="BD186" s="48">
        <v>1</v>
      </c>
      <c r="BE186" s="49">
        <v>4.166666666666667</v>
      </c>
      <c r="BF186" s="48">
        <v>1</v>
      </c>
      <c r="BG186" s="49">
        <v>4.166666666666667</v>
      </c>
      <c r="BH186" s="48">
        <v>0</v>
      </c>
      <c r="BI186" s="49">
        <v>0</v>
      </c>
      <c r="BJ186" s="48">
        <v>22</v>
      </c>
      <c r="BK186" s="49">
        <v>91.66666666666667</v>
      </c>
      <c r="BL186" s="48">
        <v>24</v>
      </c>
    </row>
    <row r="187" spans="1:64" ht="15">
      <c r="A187" s="64" t="s">
        <v>238</v>
      </c>
      <c r="B187" s="64" t="s">
        <v>238</v>
      </c>
      <c r="C187" s="65"/>
      <c r="D187" s="66"/>
      <c r="E187" s="67"/>
      <c r="F187" s="68"/>
      <c r="G187" s="65"/>
      <c r="H187" s="69"/>
      <c r="I187" s="70"/>
      <c r="J187" s="70"/>
      <c r="K187" s="34" t="s">
        <v>65</v>
      </c>
      <c r="L187" s="77">
        <v>302</v>
      </c>
      <c r="M187" s="77"/>
      <c r="N187" s="72"/>
      <c r="O187" s="79" t="s">
        <v>176</v>
      </c>
      <c r="P187" s="81">
        <v>43748.75</v>
      </c>
      <c r="Q187" s="79" t="s">
        <v>436</v>
      </c>
      <c r="R187" s="79"/>
      <c r="S187" s="79"/>
      <c r="T187" s="79" t="s">
        <v>238</v>
      </c>
      <c r="U187" s="79"/>
      <c r="V187" s="82" t="s">
        <v>635</v>
      </c>
      <c r="W187" s="81">
        <v>43748.75</v>
      </c>
      <c r="X187" s="82" t="s">
        <v>826</v>
      </c>
      <c r="Y187" s="79"/>
      <c r="Z187" s="79"/>
      <c r="AA187" s="85" t="s">
        <v>1058</v>
      </c>
      <c r="AB187" s="79"/>
      <c r="AC187" s="79" t="b">
        <v>0</v>
      </c>
      <c r="AD187" s="79">
        <v>0</v>
      </c>
      <c r="AE187" s="85" t="s">
        <v>1113</v>
      </c>
      <c r="AF187" s="79" t="b">
        <v>0</v>
      </c>
      <c r="AG187" s="79" t="s">
        <v>1129</v>
      </c>
      <c r="AH187" s="79"/>
      <c r="AI187" s="85" t="s">
        <v>1113</v>
      </c>
      <c r="AJ187" s="79" t="b">
        <v>0</v>
      </c>
      <c r="AK187" s="79">
        <v>0</v>
      </c>
      <c r="AL187" s="85" t="s">
        <v>1113</v>
      </c>
      <c r="AM187" s="79" t="s">
        <v>1137</v>
      </c>
      <c r="AN187" s="79" t="b">
        <v>0</v>
      </c>
      <c r="AO187" s="85" t="s">
        <v>1058</v>
      </c>
      <c r="AP187" s="79" t="s">
        <v>176</v>
      </c>
      <c r="AQ187" s="79">
        <v>0</v>
      </c>
      <c r="AR187" s="79">
        <v>0</v>
      </c>
      <c r="AS187" s="79"/>
      <c r="AT187" s="79"/>
      <c r="AU187" s="79"/>
      <c r="AV187" s="79"/>
      <c r="AW187" s="79"/>
      <c r="AX187" s="79"/>
      <c r="AY187" s="79"/>
      <c r="AZ187" s="79"/>
      <c r="BA187">
        <v>39</v>
      </c>
      <c r="BB187" s="78" t="str">
        <f>REPLACE(INDEX(GroupVertices[Group],MATCH(Edges25[[#This Row],[Vertex 1]],GroupVertices[Vertex],0)),1,1,"")</f>
        <v>3</v>
      </c>
      <c r="BC187" s="78" t="str">
        <f>REPLACE(INDEX(GroupVertices[Group],MATCH(Edges25[[#This Row],[Vertex 2]],GroupVertices[Vertex],0)),1,1,"")</f>
        <v>3</v>
      </c>
      <c r="BD187" s="48">
        <v>3</v>
      </c>
      <c r="BE187" s="49">
        <v>13.636363636363637</v>
      </c>
      <c r="BF187" s="48">
        <v>0</v>
      </c>
      <c r="BG187" s="49">
        <v>0</v>
      </c>
      <c r="BH187" s="48">
        <v>0</v>
      </c>
      <c r="BI187" s="49">
        <v>0</v>
      </c>
      <c r="BJ187" s="48">
        <v>19</v>
      </c>
      <c r="BK187" s="49">
        <v>86.36363636363636</v>
      </c>
      <c r="BL187" s="48">
        <v>22</v>
      </c>
    </row>
    <row r="188" spans="1:64" ht="15">
      <c r="A188" s="64" t="s">
        <v>238</v>
      </c>
      <c r="B188" s="64" t="s">
        <v>238</v>
      </c>
      <c r="C188" s="65"/>
      <c r="D188" s="66"/>
      <c r="E188" s="67"/>
      <c r="F188" s="68"/>
      <c r="G188" s="65"/>
      <c r="H188" s="69"/>
      <c r="I188" s="70"/>
      <c r="J188" s="70"/>
      <c r="K188" s="34" t="s">
        <v>65</v>
      </c>
      <c r="L188" s="77">
        <v>303</v>
      </c>
      <c r="M188" s="77"/>
      <c r="N188" s="72"/>
      <c r="O188" s="79" t="s">
        <v>176</v>
      </c>
      <c r="P188" s="81">
        <v>43748.75</v>
      </c>
      <c r="Q188" s="79" t="s">
        <v>437</v>
      </c>
      <c r="R188" s="79"/>
      <c r="S188" s="79"/>
      <c r="T188" s="79" t="s">
        <v>533</v>
      </c>
      <c r="U188" s="82" t="s">
        <v>594</v>
      </c>
      <c r="V188" s="82" t="s">
        <v>594</v>
      </c>
      <c r="W188" s="81">
        <v>43748.75</v>
      </c>
      <c r="X188" s="82" t="s">
        <v>827</v>
      </c>
      <c r="Y188" s="79"/>
      <c r="Z188" s="79"/>
      <c r="AA188" s="85" t="s">
        <v>1059</v>
      </c>
      <c r="AB188" s="79"/>
      <c r="AC188" s="79" t="b">
        <v>0</v>
      </c>
      <c r="AD188" s="79">
        <v>1</v>
      </c>
      <c r="AE188" s="85" t="s">
        <v>1113</v>
      </c>
      <c r="AF188" s="79" t="b">
        <v>0</v>
      </c>
      <c r="AG188" s="79" t="s">
        <v>1129</v>
      </c>
      <c r="AH188" s="79"/>
      <c r="AI188" s="85" t="s">
        <v>1113</v>
      </c>
      <c r="AJ188" s="79" t="b">
        <v>0</v>
      </c>
      <c r="AK188" s="79">
        <v>0</v>
      </c>
      <c r="AL188" s="85" t="s">
        <v>1113</v>
      </c>
      <c r="AM188" s="79" t="s">
        <v>1137</v>
      </c>
      <c r="AN188" s="79" t="b">
        <v>0</v>
      </c>
      <c r="AO188" s="85" t="s">
        <v>1059</v>
      </c>
      <c r="AP188" s="79" t="s">
        <v>176</v>
      </c>
      <c r="AQ188" s="79">
        <v>0</v>
      </c>
      <c r="AR188" s="79">
        <v>0</v>
      </c>
      <c r="AS188" s="79"/>
      <c r="AT188" s="79"/>
      <c r="AU188" s="79"/>
      <c r="AV188" s="79"/>
      <c r="AW188" s="79"/>
      <c r="AX188" s="79"/>
      <c r="AY188" s="79"/>
      <c r="AZ188" s="79"/>
      <c r="BA188">
        <v>39</v>
      </c>
      <c r="BB188" s="78" t="str">
        <f>REPLACE(INDEX(GroupVertices[Group],MATCH(Edges25[[#This Row],[Vertex 1]],GroupVertices[Vertex],0)),1,1,"")</f>
        <v>3</v>
      </c>
      <c r="BC188" s="78" t="str">
        <f>REPLACE(INDEX(GroupVertices[Group],MATCH(Edges25[[#This Row],[Vertex 2]],GroupVertices[Vertex],0)),1,1,"")</f>
        <v>3</v>
      </c>
      <c r="BD188" s="48">
        <v>1</v>
      </c>
      <c r="BE188" s="49">
        <v>4.166666666666667</v>
      </c>
      <c r="BF188" s="48">
        <v>0</v>
      </c>
      <c r="BG188" s="49">
        <v>0</v>
      </c>
      <c r="BH188" s="48">
        <v>0</v>
      </c>
      <c r="BI188" s="49">
        <v>0</v>
      </c>
      <c r="BJ188" s="48">
        <v>23</v>
      </c>
      <c r="BK188" s="49">
        <v>95.83333333333333</v>
      </c>
      <c r="BL188" s="48">
        <v>24</v>
      </c>
    </row>
    <row r="189" spans="1:64" ht="15">
      <c r="A189" s="64" t="s">
        <v>238</v>
      </c>
      <c r="B189" s="64" t="s">
        <v>238</v>
      </c>
      <c r="C189" s="65"/>
      <c r="D189" s="66"/>
      <c r="E189" s="67"/>
      <c r="F189" s="68"/>
      <c r="G189" s="65"/>
      <c r="H189" s="69"/>
      <c r="I189" s="70"/>
      <c r="J189" s="70"/>
      <c r="K189" s="34" t="s">
        <v>65</v>
      </c>
      <c r="L189" s="77">
        <v>304</v>
      </c>
      <c r="M189" s="77"/>
      <c r="N189" s="72"/>
      <c r="O189" s="79" t="s">
        <v>176</v>
      </c>
      <c r="P189" s="81">
        <v>43748.751388888886</v>
      </c>
      <c r="Q189" s="79" t="s">
        <v>438</v>
      </c>
      <c r="R189" s="79"/>
      <c r="S189" s="79"/>
      <c r="T189" s="79" t="s">
        <v>238</v>
      </c>
      <c r="U189" s="79"/>
      <c r="V189" s="82" t="s">
        <v>635</v>
      </c>
      <c r="W189" s="81">
        <v>43748.751388888886</v>
      </c>
      <c r="X189" s="82" t="s">
        <v>828</v>
      </c>
      <c r="Y189" s="79"/>
      <c r="Z189" s="79"/>
      <c r="AA189" s="85" t="s">
        <v>1060</v>
      </c>
      <c r="AB189" s="79"/>
      <c r="AC189" s="79" t="b">
        <v>0</v>
      </c>
      <c r="AD189" s="79">
        <v>0</v>
      </c>
      <c r="AE189" s="85" t="s">
        <v>1113</v>
      </c>
      <c r="AF189" s="79" t="b">
        <v>0</v>
      </c>
      <c r="AG189" s="79" t="s">
        <v>1129</v>
      </c>
      <c r="AH189" s="79"/>
      <c r="AI189" s="85" t="s">
        <v>1113</v>
      </c>
      <c r="AJ189" s="79" t="b">
        <v>0</v>
      </c>
      <c r="AK189" s="79">
        <v>0</v>
      </c>
      <c r="AL189" s="85" t="s">
        <v>1113</v>
      </c>
      <c r="AM189" s="79" t="s">
        <v>1137</v>
      </c>
      <c r="AN189" s="79" t="b">
        <v>0</v>
      </c>
      <c r="AO189" s="85" t="s">
        <v>1060</v>
      </c>
      <c r="AP189" s="79" t="s">
        <v>176</v>
      </c>
      <c r="AQ189" s="79">
        <v>0</v>
      </c>
      <c r="AR189" s="79">
        <v>0</v>
      </c>
      <c r="AS189" s="79"/>
      <c r="AT189" s="79"/>
      <c r="AU189" s="79"/>
      <c r="AV189" s="79"/>
      <c r="AW189" s="79"/>
      <c r="AX189" s="79"/>
      <c r="AY189" s="79"/>
      <c r="AZ189" s="79"/>
      <c r="BA189">
        <v>39</v>
      </c>
      <c r="BB189" s="78" t="str">
        <f>REPLACE(INDEX(GroupVertices[Group],MATCH(Edges25[[#This Row],[Vertex 1]],GroupVertices[Vertex],0)),1,1,"")</f>
        <v>3</v>
      </c>
      <c r="BC189" s="78" t="str">
        <f>REPLACE(INDEX(GroupVertices[Group],MATCH(Edges25[[#This Row],[Vertex 2]],GroupVertices[Vertex],0)),1,1,"")</f>
        <v>3</v>
      </c>
      <c r="BD189" s="48">
        <v>0</v>
      </c>
      <c r="BE189" s="49">
        <v>0</v>
      </c>
      <c r="BF189" s="48">
        <v>0</v>
      </c>
      <c r="BG189" s="49">
        <v>0</v>
      </c>
      <c r="BH189" s="48">
        <v>0</v>
      </c>
      <c r="BI189" s="49">
        <v>0</v>
      </c>
      <c r="BJ189" s="48">
        <v>37</v>
      </c>
      <c r="BK189" s="49">
        <v>100</v>
      </c>
      <c r="BL189" s="48">
        <v>37</v>
      </c>
    </row>
    <row r="190" spans="1:64" ht="15">
      <c r="A190" s="64" t="s">
        <v>238</v>
      </c>
      <c r="B190" s="64" t="s">
        <v>238</v>
      </c>
      <c r="C190" s="65"/>
      <c r="D190" s="66"/>
      <c r="E190" s="67"/>
      <c r="F190" s="68"/>
      <c r="G190" s="65"/>
      <c r="H190" s="69"/>
      <c r="I190" s="70"/>
      <c r="J190" s="70"/>
      <c r="K190" s="34" t="s">
        <v>65</v>
      </c>
      <c r="L190" s="77">
        <v>305</v>
      </c>
      <c r="M190" s="77"/>
      <c r="N190" s="72"/>
      <c r="O190" s="79" t="s">
        <v>176</v>
      </c>
      <c r="P190" s="81">
        <v>43748.75277777778</v>
      </c>
      <c r="Q190" s="79" t="s">
        <v>439</v>
      </c>
      <c r="R190" s="79"/>
      <c r="S190" s="79"/>
      <c r="T190" s="79" t="s">
        <v>238</v>
      </c>
      <c r="U190" s="79"/>
      <c r="V190" s="82" t="s">
        <v>635</v>
      </c>
      <c r="W190" s="81">
        <v>43748.75277777778</v>
      </c>
      <c r="X190" s="82" t="s">
        <v>829</v>
      </c>
      <c r="Y190" s="79"/>
      <c r="Z190" s="79"/>
      <c r="AA190" s="85" t="s">
        <v>1061</v>
      </c>
      <c r="AB190" s="79"/>
      <c r="AC190" s="79" t="b">
        <v>0</v>
      </c>
      <c r="AD190" s="79">
        <v>0</v>
      </c>
      <c r="AE190" s="85" t="s">
        <v>1113</v>
      </c>
      <c r="AF190" s="79" t="b">
        <v>0</v>
      </c>
      <c r="AG190" s="79" t="s">
        <v>1129</v>
      </c>
      <c r="AH190" s="79"/>
      <c r="AI190" s="85" t="s">
        <v>1113</v>
      </c>
      <c r="AJ190" s="79" t="b">
        <v>0</v>
      </c>
      <c r="AK190" s="79">
        <v>0</v>
      </c>
      <c r="AL190" s="85" t="s">
        <v>1113</v>
      </c>
      <c r="AM190" s="79" t="s">
        <v>1137</v>
      </c>
      <c r="AN190" s="79" t="b">
        <v>0</v>
      </c>
      <c r="AO190" s="85" t="s">
        <v>1061</v>
      </c>
      <c r="AP190" s="79" t="s">
        <v>176</v>
      </c>
      <c r="AQ190" s="79">
        <v>0</v>
      </c>
      <c r="AR190" s="79">
        <v>0</v>
      </c>
      <c r="AS190" s="79"/>
      <c r="AT190" s="79"/>
      <c r="AU190" s="79"/>
      <c r="AV190" s="79"/>
      <c r="AW190" s="79"/>
      <c r="AX190" s="79"/>
      <c r="AY190" s="79"/>
      <c r="AZ190" s="79"/>
      <c r="BA190">
        <v>39</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4</v>
      </c>
      <c r="BK190" s="49">
        <v>100</v>
      </c>
      <c r="BL190" s="48">
        <v>4</v>
      </c>
    </row>
    <row r="191" spans="1:64" ht="15">
      <c r="A191" s="64" t="s">
        <v>238</v>
      </c>
      <c r="B191" s="64" t="s">
        <v>238</v>
      </c>
      <c r="C191" s="65"/>
      <c r="D191" s="66"/>
      <c r="E191" s="67"/>
      <c r="F191" s="68"/>
      <c r="G191" s="65"/>
      <c r="H191" s="69"/>
      <c r="I191" s="70"/>
      <c r="J191" s="70"/>
      <c r="K191" s="34" t="s">
        <v>65</v>
      </c>
      <c r="L191" s="77">
        <v>306</v>
      </c>
      <c r="M191" s="77"/>
      <c r="N191" s="72"/>
      <c r="O191" s="79" t="s">
        <v>176</v>
      </c>
      <c r="P191" s="81">
        <v>43748.75347222222</v>
      </c>
      <c r="Q191" s="79" t="s">
        <v>440</v>
      </c>
      <c r="R191" s="79"/>
      <c r="S191" s="79"/>
      <c r="T191" s="79" t="s">
        <v>543</v>
      </c>
      <c r="U191" s="82" t="s">
        <v>595</v>
      </c>
      <c r="V191" s="82" t="s">
        <v>595</v>
      </c>
      <c r="W191" s="81">
        <v>43748.75347222222</v>
      </c>
      <c r="X191" s="82" t="s">
        <v>830</v>
      </c>
      <c r="Y191" s="79"/>
      <c r="Z191" s="79"/>
      <c r="AA191" s="85" t="s">
        <v>1062</v>
      </c>
      <c r="AB191" s="79"/>
      <c r="AC191" s="79" t="b">
        <v>0</v>
      </c>
      <c r="AD191" s="79">
        <v>2</v>
      </c>
      <c r="AE191" s="85" t="s">
        <v>1113</v>
      </c>
      <c r="AF191" s="79" t="b">
        <v>0</v>
      </c>
      <c r="AG191" s="79" t="s">
        <v>1129</v>
      </c>
      <c r="AH191" s="79"/>
      <c r="AI191" s="85" t="s">
        <v>1113</v>
      </c>
      <c r="AJ191" s="79" t="b">
        <v>0</v>
      </c>
      <c r="AK191" s="79">
        <v>0</v>
      </c>
      <c r="AL191" s="85" t="s">
        <v>1113</v>
      </c>
      <c r="AM191" s="79" t="s">
        <v>1137</v>
      </c>
      <c r="AN191" s="79" t="b">
        <v>0</v>
      </c>
      <c r="AO191" s="85" t="s">
        <v>1062</v>
      </c>
      <c r="AP191" s="79" t="s">
        <v>176</v>
      </c>
      <c r="AQ191" s="79">
        <v>0</v>
      </c>
      <c r="AR191" s="79">
        <v>0</v>
      </c>
      <c r="AS191" s="79"/>
      <c r="AT191" s="79"/>
      <c r="AU191" s="79"/>
      <c r="AV191" s="79"/>
      <c r="AW191" s="79"/>
      <c r="AX191" s="79"/>
      <c r="AY191" s="79"/>
      <c r="AZ191" s="79"/>
      <c r="BA191">
        <v>39</v>
      </c>
      <c r="BB191" s="78" t="str">
        <f>REPLACE(INDEX(GroupVertices[Group],MATCH(Edges25[[#This Row],[Vertex 1]],GroupVertices[Vertex],0)),1,1,"")</f>
        <v>3</v>
      </c>
      <c r="BC191" s="78" t="str">
        <f>REPLACE(INDEX(GroupVertices[Group],MATCH(Edges25[[#This Row],[Vertex 2]],GroupVertices[Vertex],0)),1,1,"")</f>
        <v>3</v>
      </c>
      <c r="BD191" s="48">
        <v>1</v>
      </c>
      <c r="BE191" s="49">
        <v>9.090909090909092</v>
      </c>
      <c r="BF191" s="48">
        <v>0</v>
      </c>
      <c r="BG191" s="49">
        <v>0</v>
      </c>
      <c r="BH191" s="48">
        <v>0</v>
      </c>
      <c r="BI191" s="49">
        <v>0</v>
      </c>
      <c r="BJ191" s="48">
        <v>10</v>
      </c>
      <c r="BK191" s="49">
        <v>90.9090909090909</v>
      </c>
      <c r="BL191" s="48">
        <v>11</v>
      </c>
    </row>
    <row r="192" spans="1:64" ht="15">
      <c r="A192" s="64" t="s">
        <v>238</v>
      </c>
      <c r="B192" s="64" t="s">
        <v>238</v>
      </c>
      <c r="C192" s="65"/>
      <c r="D192" s="66"/>
      <c r="E192" s="67"/>
      <c r="F192" s="68"/>
      <c r="G192" s="65"/>
      <c r="H192" s="69"/>
      <c r="I192" s="70"/>
      <c r="J192" s="70"/>
      <c r="K192" s="34" t="s">
        <v>65</v>
      </c>
      <c r="L192" s="77">
        <v>307</v>
      </c>
      <c r="M192" s="77"/>
      <c r="N192" s="72"/>
      <c r="O192" s="79" t="s">
        <v>176</v>
      </c>
      <c r="P192" s="81">
        <v>43748.75902777778</v>
      </c>
      <c r="Q192" s="79" t="s">
        <v>441</v>
      </c>
      <c r="R192" s="79"/>
      <c r="S192" s="79"/>
      <c r="T192" s="79" t="s">
        <v>238</v>
      </c>
      <c r="U192" s="79"/>
      <c r="V192" s="82" t="s">
        <v>635</v>
      </c>
      <c r="W192" s="81">
        <v>43748.75902777778</v>
      </c>
      <c r="X192" s="82" t="s">
        <v>831</v>
      </c>
      <c r="Y192" s="79"/>
      <c r="Z192" s="79"/>
      <c r="AA192" s="85" t="s">
        <v>1063</v>
      </c>
      <c r="AB192" s="79"/>
      <c r="AC192" s="79" t="b">
        <v>0</v>
      </c>
      <c r="AD192" s="79">
        <v>0</v>
      </c>
      <c r="AE192" s="85" t="s">
        <v>1113</v>
      </c>
      <c r="AF192" s="79" t="b">
        <v>0</v>
      </c>
      <c r="AG192" s="79" t="s">
        <v>1129</v>
      </c>
      <c r="AH192" s="79"/>
      <c r="AI192" s="85" t="s">
        <v>1113</v>
      </c>
      <c r="AJ192" s="79" t="b">
        <v>0</v>
      </c>
      <c r="AK192" s="79">
        <v>0</v>
      </c>
      <c r="AL192" s="85" t="s">
        <v>1113</v>
      </c>
      <c r="AM192" s="79" t="s">
        <v>1137</v>
      </c>
      <c r="AN192" s="79" t="b">
        <v>0</v>
      </c>
      <c r="AO192" s="85" t="s">
        <v>1063</v>
      </c>
      <c r="AP192" s="79" t="s">
        <v>176</v>
      </c>
      <c r="AQ192" s="79">
        <v>0</v>
      </c>
      <c r="AR192" s="79">
        <v>0</v>
      </c>
      <c r="AS192" s="79"/>
      <c r="AT192" s="79"/>
      <c r="AU192" s="79"/>
      <c r="AV192" s="79"/>
      <c r="AW192" s="79"/>
      <c r="AX192" s="79"/>
      <c r="AY192" s="79"/>
      <c r="AZ192" s="79"/>
      <c r="BA192">
        <v>39</v>
      </c>
      <c r="BB192" s="78" t="str">
        <f>REPLACE(INDEX(GroupVertices[Group],MATCH(Edges25[[#This Row],[Vertex 1]],GroupVertices[Vertex],0)),1,1,"")</f>
        <v>3</v>
      </c>
      <c r="BC192" s="78" t="str">
        <f>REPLACE(INDEX(GroupVertices[Group],MATCH(Edges25[[#This Row],[Vertex 2]],GroupVertices[Vertex],0)),1,1,"")</f>
        <v>3</v>
      </c>
      <c r="BD192" s="48">
        <v>0</v>
      </c>
      <c r="BE192" s="49">
        <v>0</v>
      </c>
      <c r="BF192" s="48">
        <v>0</v>
      </c>
      <c r="BG192" s="49">
        <v>0</v>
      </c>
      <c r="BH192" s="48">
        <v>0</v>
      </c>
      <c r="BI192" s="49">
        <v>0</v>
      </c>
      <c r="BJ192" s="48">
        <v>6</v>
      </c>
      <c r="BK192" s="49">
        <v>100</v>
      </c>
      <c r="BL192" s="48">
        <v>6</v>
      </c>
    </row>
    <row r="193" spans="1:64" ht="15">
      <c r="A193" s="64" t="s">
        <v>238</v>
      </c>
      <c r="B193" s="64" t="s">
        <v>238</v>
      </c>
      <c r="C193" s="65"/>
      <c r="D193" s="66"/>
      <c r="E193" s="67"/>
      <c r="F193" s="68"/>
      <c r="G193" s="65"/>
      <c r="H193" s="69"/>
      <c r="I193" s="70"/>
      <c r="J193" s="70"/>
      <c r="K193" s="34" t="s">
        <v>65</v>
      </c>
      <c r="L193" s="77">
        <v>308</v>
      </c>
      <c r="M193" s="77"/>
      <c r="N193" s="72"/>
      <c r="O193" s="79" t="s">
        <v>176</v>
      </c>
      <c r="P193" s="81">
        <v>43748.759722222225</v>
      </c>
      <c r="Q193" s="79" t="s">
        <v>442</v>
      </c>
      <c r="R193" s="79"/>
      <c r="S193" s="79"/>
      <c r="T193" s="79" t="s">
        <v>543</v>
      </c>
      <c r="U193" s="82" t="s">
        <v>581</v>
      </c>
      <c r="V193" s="82" t="s">
        <v>581</v>
      </c>
      <c r="W193" s="81">
        <v>43748.759722222225</v>
      </c>
      <c r="X193" s="82" t="s">
        <v>832</v>
      </c>
      <c r="Y193" s="79"/>
      <c r="Z193" s="79"/>
      <c r="AA193" s="85" t="s">
        <v>1064</v>
      </c>
      <c r="AB193" s="79"/>
      <c r="AC193" s="79" t="b">
        <v>0</v>
      </c>
      <c r="AD193" s="79">
        <v>0</v>
      </c>
      <c r="AE193" s="85" t="s">
        <v>1113</v>
      </c>
      <c r="AF193" s="79" t="b">
        <v>0</v>
      </c>
      <c r="AG193" s="79" t="s">
        <v>1129</v>
      </c>
      <c r="AH193" s="79"/>
      <c r="AI193" s="85" t="s">
        <v>1113</v>
      </c>
      <c r="AJ193" s="79" t="b">
        <v>0</v>
      </c>
      <c r="AK193" s="79">
        <v>1</v>
      </c>
      <c r="AL193" s="85" t="s">
        <v>1113</v>
      </c>
      <c r="AM193" s="79" t="s">
        <v>1137</v>
      </c>
      <c r="AN193" s="79" t="b">
        <v>0</v>
      </c>
      <c r="AO193" s="85" t="s">
        <v>1064</v>
      </c>
      <c r="AP193" s="79" t="s">
        <v>176</v>
      </c>
      <c r="AQ193" s="79">
        <v>0</v>
      </c>
      <c r="AR193" s="79">
        <v>0</v>
      </c>
      <c r="AS193" s="79"/>
      <c r="AT193" s="79"/>
      <c r="AU193" s="79"/>
      <c r="AV193" s="79"/>
      <c r="AW193" s="79"/>
      <c r="AX193" s="79"/>
      <c r="AY193" s="79"/>
      <c r="AZ193" s="79"/>
      <c r="BA193">
        <v>39</v>
      </c>
      <c r="BB193" s="78" t="str">
        <f>REPLACE(INDEX(GroupVertices[Group],MATCH(Edges25[[#This Row],[Vertex 1]],GroupVertices[Vertex],0)),1,1,"")</f>
        <v>3</v>
      </c>
      <c r="BC193" s="78" t="str">
        <f>REPLACE(INDEX(GroupVertices[Group],MATCH(Edges25[[#This Row],[Vertex 2]],GroupVertices[Vertex],0)),1,1,"")</f>
        <v>3</v>
      </c>
      <c r="BD193" s="48">
        <v>1</v>
      </c>
      <c r="BE193" s="49">
        <v>8.333333333333334</v>
      </c>
      <c r="BF193" s="48">
        <v>0</v>
      </c>
      <c r="BG193" s="49">
        <v>0</v>
      </c>
      <c r="BH193" s="48">
        <v>0</v>
      </c>
      <c r="BI193" s="49">
        <v>0</v>
      </c>
      <c r="BJ193" s="48">
        <v>11</v>
      </c>
      <c r="BK193" s="49">
        <v>91.66666666666667</v>
      </c>
      <c r="BL193" s="48">
        <v>12</v>
      </c>
    </row>
    <row r="194" spans="1:64" ht="15">
      <c r="A194" s="64" t="s">
        <v>238</v>
      </c>
      <c r="B194" s="64" t="s">
        <v>238</v>
      </c>
      <c r="C194" s="65"/>
      <c r="D194" s="66"/>
      <c r="E194" s="67"/>
      <c r="F194" s="68"/>
      <c r="G194" s="65"/>
      <c r="H194" s="69"/>
      <c r="I194" s="70"/>
      <c r="J194" s="70"/>
      <c r="K194" s="34" t="s">
        <v>65</v>
      </c>
      <c r="L194" s="77">
        <v>309</v>
      </c>
      <c r="M194" s="77"/>
      <c r="N194" s="72"/>
      <c r="O194" s="79" t="s">
        <v>176</v>
      </c>
      <c r="P194" s="81">
        <v>43748.76527777778</v>
      </c>
      <c r="Q194" s="79" t="s">
        <v>443</v>
      </c>
      <c r="R194" s="79"/>
      <c r="S194" s="79"/>
      <c r="T194" s="79" t="s">
        <v>238</v>
      </c>
      <c r="U194" s="79"/>
      <c r="V194" s="82" t="s">
        <v>635</v>
      </c>
      <c r="W194" s="81">
        <v>43748.76527777778</v>
      </c>
      <c r="X194" s="82" t="s">
        <v>833</v>
      </c>
      <c r="Y194" s="79"/>
      <c r="Z194" s="79"/>
      <c r="AA194" s="85" t="s">
        <v>1065</v>
      </c>
      <c r="AB194" s="79"/>
      <c r="AC194" s="79" t="b">
        <v>0</v>
      </c>
      <c r="AD194" s="79">
        <v>0</v>
      </c>
      <c r="AE194" s="85" t="s">
        <v>1113</v>
      </c>
      <c r="AF194" s="79" t="b">
        <v>0</v>
      </c>
      <c r="AG194" s="79" t="s">
        <v>1129</v>
      </c>
      <c r="AH194" s="79"/>
      <c r="AI194" s="85" t="s">
        <v>1113</v>
      </c>
      <c r="AJ194" s="79" t="b">
        <v>0</v>
      </c>
      <c r="AK194" s="79">
        <v>0</v>
      </c>
      <c r="AL194" s="85" t="s">
        <v>1113</v>
      </c>
      <c r="AM194" s="79" t="s">
        <v>1137</v>
      </c>
      <c r="AN194" s="79" t="b">
        <v>0</v>
      </c>
      <c r="AO194" s="85" t="s">
        <v>1065</v>
      </c>
      <c r="AP194" s="79" t="s">
        <v>176</v>
      </c>
      <c r="AQ194" s="79">
        <v>0</v>
      </c>
      <c r="AR194" s="79">
        <v>0</v>
      </c>
      <c r="AS194" s="79"/>
      <c r="AT194" s="79"/>
      <c r="AU194" s="79"/>
      <c r="AV194" s="79"/>
      <c r="AW194" s="79"/>
      <c r="AX194" s="79"/>
      <c r="AY194" s="79"/>
      <c r="AZ194" s="79"/>
      <c r="BA194">
        <v>39</v>
      </c>
      <c r="BB194" s="78" t="str">
        <f>REPLACE(INDEX(GroupVertices[Group],MATCH(Edges25[[#This Row],[Vertex 1]],GroupVertices[Vertex],0)),1,1,"")</f>
        <v>3</v>
      </c>
      <c r="BC194" s="78" t="str">
        <f>REPLACE(INDEX(GroupVertices[Group],MATCH(Edges25[[#This Row],[Vertex 2]],GroupVertices[Vertex],0)),1,1,"")</f>
        <v>3</v>
      </c>
      <c r="BD194" s="48">
        <v>1</v>
      </c>
      <c r="BE194" s="49">
        <v>14.285714285714286</v>
      </c>
      <c r="BF194" s="48">
        <v>0</v>
      </c>
      <c r="BG194" s="49">
        <v>0</v>
      </c>
      <c r="BH194" s="48">
        <v>0</v>
      </c>
      <c r="BI194" s="49">
        <v>0</v>
      </c>
      <c r="BJ194" s="48">
        <v>6</v>
      </c>
      <c r="BK194" s="49">
        <v>85.71428571428571</v>
      </c>
      <c r="BL194" s="48">
        <v>7</v>
      </c>
    </row>
    <row r="195" spans="1:64" ht="15">
      <c r="A195" s="64" t="s">
        <v>238</v>
      </c>
      <c r="B195" s="64" t="s">
        <v>238</v>
      </c>
      <c r="C195" s="65"/>
      <c r="D195" s="66"/>
      <c r="E195" s="67"/>
      <c r="F195" s="68"/>
      <c r="G195" s="65"/>
      <c r="H195" s="69"/>
      <c r="I195" s="70"/>
      <c r="J195" s="70"/>
      <c r="K195" s="34" t="s">
        <v>65</v>
      </c>
      <c r="L195" s="77">
        <v>310</v>
      </c>
      <c r="M195" s="77"/>
      <c r="N195" s="72"/>
      <c r="O195" s="79" t="s">
        <v>176</v>
      </c>
      <c r="P195" s="81">
        <v>43748.76597222222</v>
      </c>
      <c r="Q195" s="79" t="s">
        <v>444</v>
      </c>
      <c r="R195" s="79"/>
      <c r="S195" s="79"/>
      <c r="T195" s="79" t="s">
        <v>543</v>
      </c>
      <c r="U195" s="82" t="s">
        <v>596</v>
      </c>
      <c r="V195" s="82" t="s">
        <v>596</v>
      </c>
      <c r="W195" s="81">
        <v>43748.76597222222</v>
      </c>
      <c r="X195" s="82" t="s">
        <v>834</v>
      </c>
      <c r="Y195" s="79"/>
      <c r="Z195" s="79"/>
      <c r="AA195" s="85" t="s">
        <v>1066</v>
      </c>
      <c r="AB195" s="79"/>
      <c r="AC195" s="79" t="b">
        <v>0</v>
      </c>
      <c r="AD195" s="79">
        <v>0</v>
      </c>
      <c r="AE195" s="85" t="s">
        <v>1113</v>
      </c>
      <c r="AF195" s="79" t="b">
        <v>0</v>
      </c>
      <c r="AG195" s="79" t="s">
        <v>1129</v>
      </c>
      <c r="AH195" s="79"/>
      <c r="AI195" s="85" t="s">
        <v>1113</v>
      </c>
      <c r="AJ195" s="79" t="b">
        <v>0</v>
      </c>
      <c r="AK195" s="79">
        <v>0</v>
      </c>
      <c r="AL195" s="85" t="s">
        <v>1113</v>
      </c>
      <c r="AM195" s="79" t="s">
        <v>1137</v>
      </c>
      <c r="AN195" s="79" t="b">
        <v>0</v>
      </c>
      <c r="AO195" s="85" t="s">
        <v>1066</v>
      </c>
      <c r="AP195" s="79" t="s">
        <v>176</v>
      </c>
      <c r="AQ195" s="79">
        <v>0</v>
      </c>
      <c r="AR195" s="79">
        <v>0</v>
      </c>
      <c r="AS195" s="79"/>
      <c r="AT195" s="79"/>
      <c r="AU195" s="79"/>
      <c r="AV195" s="79"/>
      <c r="AW195" s="79"/>
      <c r="AX195" s="79"/>
      <c r="AY195" s="79"/>
      <c r="AZ195" s="79"/>
      <c r="BA195">
        <v>39</v>
      </c>
      <c r="BB195" s="78" t="str">
        <f>REPLACE(INDEX(GroupVertices[Group],MATCH(Edges25[[#This Row],[Vertex 1]],GroupVertices[Vertex],0)),1,1,"")</f>
        <v>3</v>
      </c>
      <c r="BC195" s="78" t="str">
        <f>REPLACE(INDEX(GroupVertices[Group],MATCH(Edges25[[#This Row],[Vertex 2]],GroupVertices[Vertex],0)),1,1,"")</f>
        <v>3</v>
      </c>
      <c r="BD195" s="48">
        <v>0</v>
      </c>
      <c r="BE195" s="49">
        <v>0</v>
      </c>
      <c r="BF195" s="48">
        <v>0</v>
      </c>
      <c r="BG195" s="49">
        <v>0</v>
      </c>
      <c r="BH195" s="48">
        <v>0</v>
      </c>
      <c r="BI195" s="49">
        <v>0</v>
      </c>
      <c r="BJ195" s="48">
        <v>10</v>
      </c>
      <c r="BK195" s="49">
        <v>100</v>
      </c>
      <c r="BL195" s="48">
        <v>10</v>
      </c>
    </row>
    <row r="196" spans="1:64" ht="15">
      <c r="A196" s="64" t="s">
        <v>238</v>
      </c>
      <c r="B196" s="64" t="s">
        <v>238</v>
      </c>
      <c r="C196" s="65"/>
      <c r="D196" s="66"/>
      <c r="E196" s="67"/>
      <c r="F196" s="68"/>
      <c r="G196" s="65"/>
      <c r="H196" s="69"/>
      <c r="I196" s="70"/>
      <c r="J196" s="70"/>
      <c r="K196" s="34" t="s">
        <v>65</v>
      </c>
      <c r="L196" s="77">
        <v>311</v>
      </c>
      <c r="M196" s="77"/>
      <c r="N196" s="72"/>
      <c r="O196" s="79" t="s">
        <v>176</v>
      </c>
      <c r="P196" s="81">
        <v>43748.771527777775</v>
      </c>
      <c r="Q196" s="79" t="s">
        <v>445</v>
      </c>
      <c r="R196" s="79"/>
      <c r="S196" s="79"/>
      <c r="T196" s="79" t="s">
        <v>238</v>
      </c>
      <c r="U196" s="79"/>
      <c r="V196" s="82" t="s">
        <v>635</v>
      </c>
      <c r="W196" s="81">
        <v>43748.771527777775</v>
      </c>
      <c r="X196" s="82" t="s">
        <v>835</v>
      </c>
      <c r="Y196" s="79"/>
      <c r="Z196" s="79"/>
      <c r="AA196" s="85" t="s">
        <v>1067</v>
      </c>
      <c r="AB196" s="79"/>
      <c r="AC196" s="79" t="b">
        <v>0</v>
      </c>
      <c r="AD196" s="79">
        <v>0</v>
      </c>
      <c r="AE196" s="85" t="s">
        <v>1113</v>
      </c>
      <c r="AF196" s="79" t="b">
        <v>0</v>
      </c>
      <c r="AG196" s="79" t="s">
        <v>1129</v>
      </c>
      <c r="AH196" s="79"/>
      <c r="AI196" s="85" t="s">
        <v>1113</v>
      </c>
      <c r="AJ196" s="79" t="b">
        <v>0</v>
      </c>
      <c r="AK196" s="79">
        <v>0</v>
      </c>
      <c r="AL196" s="85" t="s">
        <v>1113</v>
      </c>
      <c r="AM196" s="79" t="s">
        <v>1137</v>
      </c>
      <c r="AN196" s="79" t="b">
        <v>0</v>
      </c>
      <c r="AO196" s="85" t="s">
        <v>1067</v>
      </c>
      <c r="AP196" s="79" t="s">
        <v>176</v>
      </c>
      <c r="AQ196" s="79">
        <v>0</v>
      </c>
      <c r="AR196" s="79">
        <v>0</v>
      </c>
      <c r="AS196" s="79"/>
      <c r="AT196" s="79"/>
      <c r="AU196" s="79"/>
      <c r="AV196" s="79"/>
      <c r="AW196" s="79"/>
      <c r="AX196" s="79"/>
      <c r="AY196" s="79"/>
      <c r="AZ196" s="79"/>
      <c r="BA196">
        <v>39</v>
      </c>
      <c r="BB196" s="78" t="str">
        <f>REPLACE(INDEX(GroupVertices[Group],MATCH(Edges25[[#This Row],[Vertex 1]],GroupVertices[Vertex],0)),1,1,"")</f>
        <v>3</v>
      </c>
      <c r="BC196" s="78" t="str">
        <f>REPLACE(INDEX(GroupVertices[Group],MATCH(Edges25[[#This Row],[Vertex 2]],GroupVertices[Vertex],0)),1,1,"")</f>
        <v>3</v>
      </c>
      <c r="BD196" s="48">
        <v>0</v>
      </c>
      <c r="BE196" s="49">
        <v>0</v>
      </c>
      <c r="BF196" s="48">
        <v>0</v>
      </c>
      <c r="BG196" s="49">
        <v>0</v>
      </c>
      <c r="BH196" s="48">
        <v>0</v>
      </c>
      <c r="BI196" s="49">
        <v>0</v>
      </c>
      <c r="BJ196" s="48">
        <v>10</v>
      </c>
      <c r="BK196" s="49">
        <v>100</v>
      </c>
      <c r="BL196" s="48">
        <v>10</v>
      </c>
    </row>
    <row r="197" spans="1:64" ht="15">
      <c r="A197" s="64" t="s">
        <v>238</v>
      </c>
      <c r="B197" s="64" t="s">
        <v>238</v>
      </c>
      <c r="C197" s="65"/>
      <c r="D197" s="66"/>
      <c r="E197" s="67"/>
      <c r="F197" s="68"/>
      <c r="G197" s="65"/>
      <c r="H197" s="69"/>
      <c r="I197" s="70"/>
      <c r="J197" s="70"/>
      <c r="K197" s="34" t="s">
        <v>65</v>
      </c>
      <c r="L197" s="77">
        <v>312</v>
      </c>
      <c r="M197" s="77"/>
      <c r="N197" s="72"/>
      <c r="O197" s="79" t="s">
        <v>176</v>
      </c>
      <c r="P197" s="81">
        <v>43748.77222222222</v>
      </c>
      <c r="Q197" s="79" t="s">
        <v>446</v>
      </c>
      <c r="R197" s="79"/>
      <c r="S197" s="79"/>
      <c r="T197" s="79" t="s">
        <v>573</v>
      </c>
      <c r="U197" s="82" t="s">
        <v>597</v>
      </c>
      <c r="V197" s="82" t="s">
        <v>597</v>
      </c>
      <c r="W197" s="81">
        <v>43748.77222222222</v>
      </c>
      <c r="X197" s="82" t="s">
        <v>836</v>
      </c>
      <c r="Y197" s="79"/>
      <c r="Z197" s="79"/>
      <c r="AA197" s="85" t="s">
        <v>1068</v>
      </c>
      <c r="AB197" s="79"/>
      <c r="AC197" s="79" t="b">
        <v>0</v>
      </c>
      <c r="AD197" s="79">
        <v>0</v>
      </c>
      <c r="AE197" s="85" t="s">
        <v>1113</v>
      </c>
      <c r="AF197" s="79" t="b">
        <v>0</v>
      </c>
      <c r="AG197" s="79" t="s">
        <v>1129</v>
      </c>
      <c r="AH197" s="79"/>
      <c r="AI197" s="85" t="s">
        <v>1113</v>
      </c>
      <c r="AJ197" s="79" t="b">
        <v>0</v>
      </c>
      <c r="AK197" s="79">
        <v>0</v>
      </c>
      <c r="AL197" s="85" t="s">
        <v>1113</v>
      </c>
      <c r="AM197" s="79" t="s">
        <v>1137</v>
      </c>
      <c r="AN197" s="79" t="b">
        <v>0</v>
      </c>
      <c r="AO197" s="85" t="s">
        <v>1068</v>
      </c>
      <c r="AP197" s="79" t="s">
        <v>176</v>
      </c>
      <c r="AQ197" s="79">
        <v>0</v>
      </c>
      <c r="AR197" s="79">
        <v>0</v>
      </c>
      <c r="AS197" s="79"/>
      <c r="AT197" s="79"/>
      <c r="AU197" s="79"/>
      <c r="AV197" s="79"/>
      <c r="AW197" s="79"/>
      <c r="AX197" s="79"/>
      <c r="AY197" s="79"/>
      <c r="AZ197" s="79"/>
      <c r="BA197">
        <v>39</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11</v>
      </c>
      <c r="BK197" s="49">
        <v>100</v>
      </c>
      <c r="BL197" s="48">
        <v>11</v>
      </c>
    </row>
    <row r="198" spans="1:64" ht="15">
      <c r="A198" s="64" t="s">
        <v>238</v>
      </c>
      <c r="B198" s="64" t="s">
        <v>238</v>
      </c>
      <c r="C198" s="65"/>
      <c r="D198" s="66"/>
      <c r="E198" s="67"/>
      <c r="F198" s="68"/>
      <c r="G198" s="65"/>
      <c r="H198" s="69"/>
      <c r="I198" s="70"/>
      <c r="J198" s="70"/>
      <c r="K198" s="34" t="s">
        <v>65</v>
      </c>
      <c r="L198" s="77">
        <v>313</v>
      </c>
      <c r="M198" s="77"/>
      <c r="N198" s="72"/>
      <c r="O198" s="79" t="s">
        <v>176</v>
      </c>
      <c r="P198" s="81">
        <v>43748.77777777778</v>
      </c>
      <c r="Q198" s="79" t="s">
        <v>447</v>
      </c>
      <c r="R198" s="79"/>
      <c r="S198" s="79"/>
      <c r="T198" s="79" t="s">
        <v>238</v>
      </c>
      <c r="U198" s="79"/>
      <c r="V198" s="82" t="s">
        <v>635</v>
      </c>
      <c r="W198" s="81">
        <v>43748.77777777778</v>
      </c>
      <c r="X198" s="82" t="s">
        <v>837</v>
      </c>
      <c r="Y198" s="79"/>
      <c r="Z198" s="79"/>
      <c r="AA198" s="85" t="s">
        <v>1069</v>
      </c>
      <c r="AB198" s="79"/>
      <c r="AC198" s="79" t="b">
        <v>0</v>
      </c>
      <c r="AD198" s="79">
        <v>0</v>
      </c>
      <c r="AE198" s="85" t="s">
        <v>1113</v>
      </c>
      <c r="AF198" s="79" t="b">
        <v>0</v>
      </c>
      <c r="AG198" s="79" t="s">
        <v>1129</v>
      </c>
      <c r="AH198" s="79"/>
      <c r="AI198" s="85" t="s">
        <v>1113</v>
      </c>
      <c r="AJ198" s="79" t="b">
        <v>0</v>
      </c>
      <c r="AK198" s="79">
        <v>0</v>
      </c>
      <c r="AL198" s="85" t="s">
        <v>1113</v>
      </c>
      <c r="AM198" s="79" t="s">
        <v>1137</v>
      </c>
      <c r="AN198" s="79" t="b">
        <v>0</v>
      </c>
      <c r="AO198" s="85" t="s">
        <v>1069</v>
      </c>
      <c r="AP198" s="79" t="s">
        <v>176</v>
      </c>
      <c r="AQ198" s="79">
        <v>0</v>
      </c>
      <c r="AR198" s="79">
        <v>0</v>
      </c>
      <c r="AS198" s="79"/>
      <c r="AT198" s="79"/>
      <c r="AU198" s="79"/>
      <c r="AV198" s="79"/>
      <c r="AW198" s="79"/>
      <c r="AX198" s="79"/>
      <c r="AY198" s="79"/>
      <c r="AZ198" s="79"/>
      <c r="BA198">
        <v>39</v>
      </c>
      <c r="BB198" s="78" t="str">
        <f>REPLACE(INDEX(GroupVertices[Group],MATCH(Edges25[[#This Row],[Vertex 1]],GroupVertices[Vertex],0)),1,1,"")</f>
        <v>3</v>
      </c>
      <c r="BC198" s="78" t="str">
        <f>REPLACE(INDEX(GroupVertices[Group],MATCH(Edges25[[#This Row],[Vertex 2]],GroupVertices[Vertex],0)),1,1,"")</f>
        <v>3</v>
      </c>
      <c r="BD198" s="48">
        <v>1</v>
      </c>
      <c r="BE198" s="49">
        <v>20</v>
      </c>
      <c r="BF198" s="48">
        <v>0</v>
      </c>
      <c r="BG198" s="49">
        <v>0</v>
      </c>
      <c r="BH198" s="48">
        <v>0</v>
      </c>
      <c r="BI198" s="49">
        <v>0</v>
      </c>
      <c r="BJ198" s="48">
        <v>4</v>
      </c>
      <c r="BK198" s="49">
        <v>80</v>
      </c>
      <c r="BL198" s="48">
        <v>5</v>
      </c>
    </row>
    <row r="199" spans="1:64" ht="15">
      <c r="A199" s="64" t="s">
        <v>238</v>
      </c>
      <c r="B199" s="64" t="s">
        <v>238</v>
      </c>
      <c r="C199" s="65"/>
      <c r="D199" s="66"/>
      <c r="E199" s="67"/>
      <c r="F199" s="68"/>
      <c r="G199" s="65"/>
      <c r="H199" s="69"/>
      <c r="I199" s="70"/>
      <c r="J199" s="70"/>
      <c r="K199" s="34" t="s">
        <v>65</v>
      </c>
      <c r="L199" s="77">
        <v>314</v>
      </c>
      <c r="M199" s="77"/>
      <c r="N199" s="72"/>
      <c r="O199" s="79" t="s">
        <v>176</v>
      </c>
      <c r="P199" s="81">
        <v>43748.77847222222</v>
      </c>
      <c r="Q199" s="79" t="s">
        <v>448</v>
      </c>
      <c r="R199" s="79"/>
      <c r="S199" s="79"/>
      <c r="T199" s="79" t="s">
        <v>543</v>
      </c>
      <c r="U199" s="82" t="s">
        <v>598</v>
      </c>
      <c r="V199" s="82" t="s">
        <v>598</v>
      </c>
      <c r="W199" s="81">
        <v>43748.77847222222</v>
      </c>
      <c r="X199" s="82" t="s">
        <v>838</v>
      </c>
      <c r="Y199" s="79"/>
      <c r="Z199" s="79"/>
      <c r="AA199" s="85" t="s">
        <v>1070</v>
      </c>
      <c r="AB199" s="79"/>
      <c r="AC199" s="79" t="b">
        <v>0</v>
      </c>
      <c r="AD199" s="79">
        <v>0</v>
      </c>
      <c r="AE199" s="85" t="s">
        <v>1113</v>
      </c>
      <c r="AF199" s="79" t="b">
        <v>0</v>
      </c>
      <c r="AG199" s="79" t="s">
        <v>1129</v>
      </c>
      <c r="AH199" s="79"/>
      <c r="AI199" s="85" t="s">
        <v>1113</v>
      </c>
      <c r="AJ199" s="79" t="b">
        <v>0</v>
      </c>
      <c r="AK199" s="79">
        <v>0</v>
      </c>
      <c r="AL199" s="85" t="s">
        <v>1113</v>
      </c>
      <c r="AM199" s="79" t="s">
        <v>1137</v>
      </c>
      <c r="AN199" s="79" t="b">
        <v>0</v>
      </c>
      <c r="AO199" s="85" t="s">
        <v>1070</v>
      </c>
      <c r="AP199" s="79" t="s">
        <v>176</v>
      </c>
      <c r="AQ199" s="79">
        <v>0</v>
      </c>
      <c r="AR199" s="79">
        <v>0</v>
      </c>
      <c r="AS199" s="79"/>
      <c r="AT199" s="79"/>
      <c r="AU199" s="79"/>
      <c r="AV199" s="79"/>
      <c r="AW199" s="79"/>
      <c r="AX199" s="79"/>
      <c r="AY199" s="79"/>
      <c r="AZ199" s="79"/>
      <c r="BA199">
        <v>39</v>
      </c>
      <c r="BB199" s="78" t="str">
        <f>REPLACE(INDEX(GroupVertices[Group],MATCH(Edges25[[#This Row],[Vertex 1]],GroupVertices[Vertex],0)),1,1,"")</f>
        <v>3</v>
      </c>
      <c r="BC199" s="78" t="str">
        <f>REPLACE(INDEX(GroupVertices[Group],MATCH(Edges25[[#This Row],[Vertex 2]],GroupVertices[Vertex],0)),1,1,"")</f>
        <v>3</v>
      </c>
      <c r="BD199" s="48">
        <v>0</v>
      </c>
      <c r="BE199" s="49">
        <v>0</v>
      </c>
      <c r="BF199" s="48">
        <v>0</v>
      </c>
      <c r="BG199" s="49">
        <v>0</v>
      </c>
      <c r="BH199" s="48">
        <v>0</v>
      </c>
      <c r="BI199" s="49">
        <v>0</v>
      </c>
      <c r="BJ199" s="48">
        <v>15</v>
      </c>
      <c r="BK199" s="49">
        <v>100</v>
      </c>
      <c r="BL199" s="48">
        <v>15</v>
      </c>
    </row>
    <row r="200" spans="1:64" ht="15">
      <c r="A200" s="64" t="s">
        <v>238</v>
      </c>
      <c r="B200" s="64" t="s">
        <v>238</v>
      </c>
      <c r="C200" s="65"/>
      <c r="D200" s="66"/>
      <c r="E200" s="67"/>
      <c r="F200" s="68"/>
      <c r="G200" s="65"/>
      <c r="H200" s="69"/>
      <c r="I200" s="70"/>
      <c r="J200" s="70"/>
      <c r="K200" s="34" t="s">
        <v>65</v>
      </c>
      <c r="L200" s="77">
        <v>315</v>
      </c>
      <c r="M200" s="77"/>
      <c r="N200" s="72"/>
      <c r="O200" s="79" t="s">
        <v>176</v>
      </c>
      <c r="P200" s="81">
        <v>43748.78402777778</v>
      </c>
      <c r="Q200" s="79" t="s">
        <v>449</v>
      </c>
      <c r="R200" s="79"/>
      <c r="S200" s="79"/>
      <c r="T200" s="79" t="s">
        <v>238</v>
      </c>
      <c r="U200" s="79"/>
      <c r="V200" s="82" t="s">
        <v>635</v>
      </c>
      <c r="W200" s="81">
        <v>43748.78402777778</v>
      </c>
      <c r="X200" s="82" t="s">
        <v>839</v>
      </c>
      <c r="Y200" s="79"/>
      <c r="Z200" s="79"/>
      <c r="AA200" s="85" t="s">
        <v>1071</v>
      </c>
      <c r="AB200" s="79"/>
      <c r="AC200" s="79" t="b">
        <v>0</v>
      </c>
      <c r="AD200" s="79">
        <v>0</v>
      </c>
      <c r="AE200" s="85" t="s">
        <v>1113</v>
      </c>
      <c r="AF200" s="79" t="b">
        <v>0</v>
      </c>
      <c r="AG200" s="79" t="s">
        <v>1129</v>
      </c>
      <c r="AH200" s="79"/>
      <c r="AI200" s="85" t="s">
        <v>1113</v>
      </c>
      <c r="AJ200" s="79" t="b">
        <v>0</v>
      </c>
      <c r="AK200" s="79">
        <v>0</v>
      </c>
      <c r="AL200" s="85" t="s">
        <v>1113</v>
      </c>
      <c r="AM200" s="79" t="s">
        <v>1137</v>
      </c>
      <c r="AN200" s="79" t="b">
        <v>0</v>
      </c>
      <c r="AO200" s="85" t="s">
        <v>1071</v>
      </c>
      <c r="AP200" s="79" t="s">
        <v>176</v>
      </c>
      <c r="AQ200" s="79">
        <v>0</v>
      </c>
      <c r="AR200" s="79">
        <v>0</v>
      </c>
      <c r="AS200" s="79"/>
      <c r="AT200" s="79"/>
      <c r="AU200" s="79"/>
      <c r="AV200" s="79"/>
      <c r="AW200" s="79"/>
      <c r="AX200" s="79"/>
      <c r="AY200" s="79"/>
      <c r="AZ200" s="79"/>
      <c r="BA200">
        <v>39</v>
      </c>
      <c r="BB200" s="78" t="str">
        <f>REPLACE(INDEX(GroupVertices[Group],MATCH(Edges25[[#This Row],[Vertex 1]],GroupVertices[Vertex],0)),1,1,"")</f>
        <v>3</v>
      </c>
      <c r="BC200" s="78" t="str">
        <f>REPLACE(INDEX(GroupVertices[Group],MATCH(Edges25[[#This Row],[Vertex 2]],GroupVertices[Vertex],0)),1,1,"")</f>
        <v>3</v>
      </c>
      <c r="BD200" s="48">
        <v>0</v>
      </c>
      <c r="BE200" s="49">
        <v>0</v>
      </c>
      <c r="BF200" s="48">
        <v>0</v>
      </c>
      <c r="BG200" s="49">
        <v>0</v>
      </c>
      <c r="BH200" s="48">
        <v>0</v>
      </c>
      <c r="BI200" s="49">
        <v>0</v>
      </c>
      <c r="BJ200" s="48">
        <v>8</v>
      </c>
      <c r="BK200" s="49">
        <v>100</v>
      </c>
      <c r="BL200" s="48">
        <v>8</v>
      </c>
    </row>
    <row r="201" spans="1:64" ht="15">
      <c r="A201" s="64" t="s">
        <v>238</v>
      </c>
      <c r="B201" s="64" t="s">
        <v>238</v>
      </c>
      <c r="C201" s="65"/>
      <c r="D201" s="66"/>
      <c r="E201" s="67"/>
      <c r="F201" s="68"/>
      <c r="G201" s="65"/>
      <c r="H201" s="69"/>
      <c r="I201" s="70"/>
      <c r="J201" s="70"/>
      <c r="K201" s="34" t="s">
        <v>65</v>
      </c>
      <c r="L201" s="77">
        <v>316</v>
      </c>
      <c r="M201" s="77"/>
      <c r="N201" s="72"/>
      <c r="O201" s="79" t="s">
        <v>176</v>
      </c>
      <c r="P201" s="81">
        <v>43748.78472222222</v>
      </c>
      <c r="Q201" s="79" t="s">
        <v>450</v>
      </c>
      <c r="R201" s="79"/>
      <c r="S201" s="79"/>
      <c r="T201" s="79" t="s">
        <v>543</v>
      </c>
      <c r="U201" s="82" t="s">
        <v>599</v>
      </c>
      <c r="V201" s="82" t="s">
        <v>599</v>
      </c>
      <c r="W201" s="81">
        <v>43748.78472222222</v>
      </c>
      <c r="X201" s="82" t="s">
        <v>840</v>
      </c>
      <c r="Y201" s="79"/>
      <c r="Z201" s="79"/>
      <c r="AA201" s="85" t="s">
        <v>1072</v>
      </c>
      <c r="AB201" s="79"/>
      <c r="AC201" s="79" t="b">
        <v>0</v>
      </c>
      <c r="AD201" s="79">
        <v>1</v>
      </c>
      <c r="AE201" s="85" t="s">
        <v>1113</v>
      </c>
      <c r="AF201" s="79" t="b">
        <v>0</v>
      </c>
      <c r="AG201" s="79" t="s">
        <v>1129</v>
      </c>
      <c r="AH201" s="79"/>
      <c r="AI201" s="85" t="s">
        <v>1113</v>
      </c>
      <c r="AJ201" s="79" t="b">
        <v>0</v>
      </c>
      <c r="AK201" s="79">
        <v>0</v>
      </c>
      <c r="AL201" s="85" t="s">
        <v>1113</v>
      </c>
      <c r="AM201" s="79" t="s">
        <v>1137</v>
      </c>
      <c r="AN201" s="79" t="b">
        <v>0</v>
      </c>
      <c r="AO201" s="85" t="s">
        <v>1072</v>
      </c>
      <c r="AP201" s="79" t="s">
        <v>176</v>
      </c>
      <c r="AQ201" s="79">
        <v>0</v>
      </c>
      <c r="AR201" s="79">
        <v>0</v>
      </c>
      <c r="AS201" s="79"/>
      <c r="AT201" s="79"/>
      <c r="AU201" s="79"/>
      <c r="AV201" s="79"/>
      <c r="AW201" s="79"/>
      <c r="AX201" s="79"/>
      <c r="AY201" s="79"/>
      <c r="AZ201" s="79"/>
      <c r="BA201">
        <v>39</v>
      </c>
      <c r="BB201" s="78" t="str">
        <f>REPLACE(INDEX(GroupVertices[Group],MATCH(Edges25[[#This Row],[Vertex 1]],GroupVertices[Vertex],0)),1,1,"")</f>
        <v>3</v>
      </c>
      <c r="BC201" s="78" t="str">
        <f>REPLACE(INDEX(GroupVertices[Group],MATCH(Edges25[[#This Row],[Vertex 2]],GroupVertices[Vertex],0)),1,1,"")</f>
        <v>3</v>
      </c>
      <c r="BD201" s="48">
        <v>0</v>
      </c>
      <c r="BE201" s="49">
        <v>0</v>
      </c>
      <c r="BF201" s="48">
        <v>0</v>
      </c>
      <c r="BG201" s="49">
        <v>0</v>
      </c>
      <c r="BH201" s="48">
        <v>0</v>
      </c>
      <c r="BI201" s="49">
        <v>0</v>
      </c>
      <c r="BJ201" s="48">
        <v>14</v>
      </c>
      <c r="BK201" s="49">
        <v>100</v>
      </c>
      <c r="BL201" s="48">
        <v>14</v>
      </c>
    </row>
    <row r="202" spans="1:64" ht="15">
      <c r="A202" s="64" t="s">
        <v>238</v>
      </c>
      <c r="B202" s="64" t="s">
        <v>238</v>
      </c>
      <c r="C202" s="65"/>
      <c r="D202" s="66"/>
      <c r="E202" s="67"/>
      <c r="F202" s="68"/>
      <c r="G202" s="65"/>
      <c r="H202" s="69"/>
      <c r="I202" s="70"/>
      <c r="J202" s="70"/>
      <c r="K202" s="34" t="s">
        <v>65</v>
      </c>
      <c r="L202" s="77">
        <v>317</v>
      </c>
      <c r="M202" s="77"/>
      <c r="N202" s="72"/>
      <c r="O202" s="79" t="s">
        <v>176</v>
      </c>
      <c r="P202" s="81">
        <v>43748.78888888889</v>
      </c>
      <c r="Q202" s="79" t="s">
        <v>451</v>
      </c>
      <c r="R202" s="79"/>
      <c r="S202" s="79"/>
      <c r="T202" s="79" t="s">
        <v>238</v>
      </c>
      <c r="U202" s="79"/>
      <c r="V202" s="82" t="s">
        <v>635</v>
      </c>
      <c r="W202" s="81">
        <v>43748.78888888889</v>
      </c>
      <c r="X202" s="82" t="s">
        <v>841</v>
      </c>
      <c r="Y202" s="79"/>
      <c r="Z202" s="79"/>
      <c r="AA202" s="85" t="s">
        <v>1073</v>
      </c>
      <c r="AB202" s="79"/>
      <c r="AC202" s="79" t="b">
        <v>0</v>
      </c>
      <c r="AD202" s="79">
        <v>0</v>
      </c>
      <c r="AE202" s="85" t="s">
        <v>1113</v>
      </c>
      <c r="AF202" s="79" t="b">
        <v>0</v>
      </c>
      <c r="AG202" s="79" t="s">
        <v>1129</v>
      </c>
      <c r="AH202" s="79"/>
      <c r="AI202" s="85" t="s">
        <v>1113</v>
      </c>
      <c r="AJ202" s="79" t="b">
        <v>0</v>
      </c>
      <c r="AK202" s="79">
        <v>0</v>
      </c>
      <c r="AL202" s="85" t="s">
        <v>1113</v>
      </c>
      <c r="AM202" s="79" t="s">
        <v>1137</v>
      </c>
      <c r="AN202" s="79" t="b">
        <v>0</v>
      </c>
      <c r="AO202" s="85" t="s">
        <v>1073</v>
      </c>
      <c r="AP202" s="79" t="s">
        <v>176</v>
      </c>
      <c r="AQ202" s="79">
        <v>0</v>
      </c>
      <c r="AR202" s="79">
        <v>0</v>
      </c>
      <c r="AS202" s="79"/>
      <c r="AT202" s="79"/>
      <c r="AU202" s="79"/>
      <c r="AV202" s="79"/>
      <c r="AW202" s="79"/>
      <c r="AX202" s="79"/>
      <c r="AY202" s="79"/>
      <c r="AZ202" s="79"/>
      <c r="BA202">
        <v>39</v>
      </c>
      <c r="BB202" s="78" t="str">
        <f>REPLACE(INDEX(GroupVertices[Group],MATCH(Edges25[[#This Row],[Vertex 1]],GroupVertices[Vertex],0)),1,1,"")</f>
        <v>3</v>
      </c>
      <c r="BC202" s="78" t="str">
        <f>REPLACE(INDEX(GroupVertices[Group],MATCH(Edges25[[#This Row],[Vertex 2]],GroupVertices[Vertex],0)),1,1,"")</f>
        <v>3</v>
      </c>
      <c r="BD202" s="48">
        <v>0</v>
      </c>
      <c r="BE202" s="49">
        <v>0</v>
      </c>
      <c r="BF202" s="48">
        <v>0</v>
      </c>
      <c r="BG202" s="49">
        <v>0</v>
      </c>
      <c r="BH202" s="48">
        <v>0</v>
      </c>
      <c r="BI202" s="49">
        <v>0</v>
      </c>
      <c r="BJ202" s="48">
        <v>11</v>
      </c>
      <c r="BK202" s="49">
        <v>100</v>
      </c>
      <c r="BL202" s="48">
        <v>11</v>
      </c>
    </row>
    <row r="203" spans="1:64" ht="15">
      <c r="A203" s="64" t="s">
        <v>238</v>
      </c>
      <c r="B203" s="64" t="s">
        <v>238</v>
      </c>
      <c r="C203" s="65"/>
      <c r="D203" s="66"/>
      <c r="E203" s="67"/>
      <c r="F203" s="68"/>
      <c r="G203" s="65"/>
      <c r="H203" s="69"/>
      <c r="I203" s="70"/>
      <c r="J203" s="70"/>
      <c r="K203" s="34" t="s">
        <v>65</v>
      </c>
      <c r="L203" s="77">
        <v>318</v>
      </c>
      <c r="M203" s="77"/>
      <c r="N203" s="72"/>
      <c r="O203" s="79" t="s">
        <v>176</v>
      </c>
      <c r="P203" s="81">
        <v>43748.791666666664</v>
      </c>
      <c r="Q203" s="79" t="s">
        <v>452</v>
      </c>
      <c r="R203" s="79"/>
      <c r="S203" s="79"/>
      <c r="T203" s="79" t="s">
        <v>543</v>
      </c>
      <c r="U203" s="79"/>
      <c r="V203" s="82" t="s">
        <v>635</v>
      </c>
      <c r="W203" s="81">
        <v>43748.791666666664</v>
      </c>
      <c r="X203" s="82" t="s">
        <v>842</v>
      </c>
      <c r="Y203" s="79"/>
      <c r="Z203" s="79"/>
      <c r="AA203" s="85" t="s">
        <v>1074</v>
      </c>
      <c r="AB203" s="79"/>
      <c r="AC203" s="79" t="b">
        <v>0</v>
      </c>
      <c r="AD203" s="79">
        <v>1</v>
      </c>
      <c r="AE203" s="85" t="s">
        <v>1113</v>
      </c>
      <c r="AF203" s="79" t="b">
        <v>0</v>
      </c>
      <c r="AG203" s="79" t="s">
        <v>1129</v>
      </c>
      <c r="AH203" s="79"/>
      <c r="AI203" s="85" t="s">
        <v>1113</v>
      </c>
      <c r="AJ203" s="79" t="b">
        <v>0</v>
      </c>
      <c r="AK203" s="79">
        <v>0</v>
      </c>
      <c r="AL203" s="85" t="s">
        <v>1113</v>
      </c>
      <c r="AM203" s="79" t="s">
        <v>1137</v>
      </c>
      <c r="AN203" s="79" t="b">
        <v>0</v>
      </c>
      <c r="AO203" s="85" t="s">
        <v>1074</v>
      </c>
      <c r="AP203" s="79" t="s">
        <v>176</v>
      </c>
      <c r="AQ203" s="79">
        <v>0</v>
      </c>
      <c r="AR203" s="79">
        <v>0</v>
      </c>
      <c r="AS203" s="79"/>
      <c r="AT203" s="79"/>
      <c r="AU203" s="79"/>
      <c r="AV203" s="79"/>
      <c r="AW203" s="79"/>
      <c r="AX203" s="79"/>
      <c r="AY203" s="79"/>
      <c r="AZ203" s="79"/>
      <c r="BA203">
        <v>39</v>
      </c>
      <c r="BB203" s="78" t="str">
        <f>REPLACE(INDEX(GroupVertices[Group],MATCH(Edges25[[#This Row],[Vertex 1]],GroupVertices[Vertex],0)),1,1,"")</f>
        <v>3</v>
      </c>
      <c r="BC203" s="78" t="str">
        <f>REPLACE(INDEX(GroupVertices[Group],MATCH(Edges25[[#This Row],[Vertex 2]],GroupVertices[Vertex],0)),1,1,"")</f>
        <v>3</v>
      </c>
      <c r="BD203" s="48">
        <v>1</v>
      </c>
      <c r="BE203" s="49">
        <v>3.125</v>
      </c>
      <c r="BF203" s="48">
        <v>0</v>
      </c>
      <c r="BG203" s="49">
        <v>0</v>
      </c>
      <c r="BH203" s="48">
        <v>0</v>
      </c>
      <c r="BI203" s="49">
        <v>0</v>
      </c>
      <c r="BJ203" s="48">
        <v>31</v>
      </c>
      <c r="BK203" s="49">
        <v>96.875</v>
      </c>
      <c r="BL203" s="48">
        <v>32</v>
      </c>
    </row>
    <row r="204" spans="1:64" ht="15">
      <c r="A204" s="64" t="s">
        <v>238</v>
      </c>
      <c r="B204" s="64" t="s">
        <v>238</v>
      </c>
      <c r="C204" s="65"/>
      <c r="D204" s="66"/>
      <c r="E204" s="67"/>
      <c r="F204" s="68"/>
      <c r="G204" s="65"/>
      <c r="H204" s="69"/>
      <c r="I204" s="70"/>
      <c r="J204" s="70"/>
      <c r="K204" s="34" t="s">
        <v>65</v>
      </c>
      <c r="L204" s="77">
        <v>319</v>
      </c>
      <c r="M204" s="77"/>
      <c r="N204" s="72"/>
      <c r="O204" s="79" t="s">
        <v>176</v>
      </c>
      <c r="P204" s="81">
        <v>43752.47908564815</v>
      </c>
      <c r="Q204" s="79" t="s">
        <v>453</v>
      </c>
      <c r="R204" s="79"/>
      <c r="S204" s="79"/>
      <c r="T204" s="79" t="s">
        <v>574</v>
      </c>
      <c r="U204" s="82" t="s">
        <v>600</v>
      </c>
      <c r="V204" s="82" t="s">
        <v>600</v>
      </c>
      <c r="W204" s="81">
        <v>43752.47908564815</v>
      </c>
      <c r="X204" s="82" t="s">
        <v>843</v>
      </c>
      <c r="Y204" s="79"/>
      <c r="Z204" s="79"/>
      <c r="AA204" s="85" t="s">
        <v>1075</v>
      </c>
      <c r="AB204" s="79"/>
      <c r="AC204" s="79" t="b">
        <v>0</v>
      </c>
      <c r="AD204" s="79">
        <v>3</v>
      </c>
      <c r="AE204" s="85" t="s">
        <v>1113</v>
      </c>
      <c r="AF204" s="79" t="b">
        <v>0</v>
      </c>
      <c r="AG204" s="79" t="s">
        <v>1129</v>
      </c>
      <c r="AH204" s="79"/>
      <c r="AI204" s="85" t="s">
        <v>1113</v>
      </c>
      <c r="AJ204" s="79" t="b">
        <v>0</v>
      </c>
      <c r="AK204" s="79">
        <v>3</v>
      </c>
      <c r="AL204" s="85" t="s">
        <v>1113</v>
      </c>
      <c r="AM204" s="79" t="s">
        <v>1136</v>
      </c>
      <c r="AN204" s="79" t="b">
        <v>0</v>
      </c>
      <c r="AO204" s="85" t="s">
        <v>1075</v>
      </c>
      <c r="AP204" s="79" t="s">
        <v>176</v>
      </c>
      <c r="AQ204" s="79">
        <v>0</v>
      </c>
      <c r="AR204" s="79">
        <v>0</v>
      </c>
      <c r="AS204" s="79"/>
      <c r="AT204" s="79"/>
      <c r="AU204" s="79"/>
      <c r="AV204" s="79"/>
      <c r="AW204" s="79"/>
      <c r="AX204" s="79"/>
      <c r="AY204" s="79"/>
      <c r="AZ204" s="79"/>
      <c r="BA204">
        <v>39</v>
      </c>
      <c r="BB204" s="78" t="str">
        <f>REPLACE(INDEX(GroupVertices[Group],MATCH(Edges25[[#This Row],[Vertex 1]],GroupVertices[Vertex],0)),1,1,"")</f>
        <v>3</v>
      </c>
      <c r="BC204" s="78" t="str">
        <f>REPLACE(INDEX(GroupVertices[Group],MATCH(Edges25[[#This Row],[Vertex 2]],GroupVertices[Vertex],0)),1,1,"")</f>
        <v>3</v>
      </c>
      <c r="BD204" s="48">
        <v>2</v>
      </c>
      <c r="BE204" s="49">
        <v>7.142857142857143</v>
      </c>
      <c r="BF204" s="48">
        <v>1</v>
      </c>
      <c r="BG204" s="49">
        <v>3.5714285714285716</v>
      </c>
      <c r="BH204" s="48">
        <v>0</v>
      </c>
      <c r="BI204" s="49">
        <v>0</v>
      </c>
      <c r="BJ204" s="48">
        <v>25</v>
      </c>
      <c r="BK204" s="49">
        <v>89.28571428571429</v>
      </c>
      <c r="BL204" s="48">
        <v>28</v>
      </c>
    </row>
    <row r="205" spans="1:64" ht="15">
      <c r="A205" s="64" t="s">
        <v>238</v>
      </c>
      <c r="B205" s="64" t="s">
        <v>238</v>
      </c>
      <c r="C205" s="65"/>
      <c r="D205" s="66"/>
      <c r="E205" s="67"/>
      <c r="F205" s="68"/>
      <c r="G205" s="65"/>
      <c r="H205" s="69"/>
      <c r="I205" s="70"/>
      <c r="J205" s="70"/>
      <c r="K205" s="34" t="s">
        <v>65</v>
      </c>
      <c r="L205" s="77">
        <v>320</v>
      </c>
      <c r="M205" s="77"/>
      <c r="N205" s="72"/>
      <c r="O205" s="79" t="s">
        <v>176</v>
      </c>
      <c r="P205" s="81">
        <v>43755.729166666664</v>
      </c>
      <c r="Q205" s="79" t="s">
        <v>454</v>
      </c>
      <c r="R205" s="79"/>
      <c r="S205" s="79"/>
      <c r="T205" s="79" t="s">
        <v>562</v>
      </c>
      <c r="U205" s="82" t="s">
        <v>585</v>
      </c>
      <c r="V205" s="82" t="s">
        <v>585</v>
      </c>
      <c r="W205" s="81">
        <v>43755.729166666664</v>
      </c>
      <c r="X205" s="82" t="s">
        <v>844</v>
      </c>
      <c r="Y205" s="79"/>
      <c r="Z205" s="79"/>
      <c r="AA205" s="85" t="s">
        <v>1076</v>
      </c>
      <c r="AB205" s="79"/>
      <c r="AC205" s="79" t="b">
        <v>0</v>
      </c>
      <c r="AD205" s="79">
        <v>1</v>
      </c>
      <c r="AE205" s="85" t="s">
        <v>1113</v>
      </c>
      <c r="AF205" s="79" t="b">
        <v>0</v>
      </c>
      <c r="AG205" s="79" t="s">
        <v>1129</v>
      </c>
      <c r="AH205" s="79"/>
      <c r="AI205" s="85" t="s">
        <v>1113</v>
      </c>
      <c r="AJ205" s="79" t="b">
        <v>0</v>
      </c>
      <c r="AK205" s="79">
        <v>1</v>
      </c>
      <c r="AL205" s="85" t="s">
        <v>1113</v>
      </c>
      <c r="AM205" s="79" t="s">
        <v>1137</v>
      </c>
      <c r="AN205" s="79" t="b">
        <v>0</v>
      </c>
      <c r="AO205" s="85" t="s">
        <v>1076</v>
      </c>
      <c r="AP205" s="79" t="s">
        <v>176</v>
      </c>
      <c r="AQ205" s="79">
        <v>0</v>
      </c>
      <c r="AR205" s="79">
        <v>0</v>
      </c>
      <c r="AS205" s="79"/>
      <c r="AT205" s="79"/>
      <c r="AU205" s="79"/>
      <c r="AV205" s="79"/>
      <c r="AW205" s="79"/>
      <c r="AX205" s="79"/>
      <c r="AY205" s="79"/>
      <c r="AZ205" s="79"/>
      <c r="BA205">
        <v>39</v>
      </c>
      <c r="BB205" s="78" t="str">
        <f>REPLACE(INDEX(GroupVertices[Group],MATCH(Edges25[[#This Row],[Vertex 1]],GroupVertices[Vertex],0)),1,1,"")</f>
        <v>3</v>
      </c>
      <c r="BC205" s="78" t="str">
        <f>REPLACE(INDEX(GroupVertices[Group],MATCH(Edges25[[#This Row],[Vertex 2]],GroupVertices[Vertex],0)),1,1,"")</f>
        <v>3</v>
      </c>
      <c r="BD205" s="48">
        <v>1</v>
      </c>
      <c r="BE205" s="49">
        <v>7.6923076923076925</v>
      </c>
      <c r="BF205" s="48">
        <v>0</v>
      </c>
      <c r="BG205" s="49">
        <v>0</v>
      </c>
      <c r="BH205" s="48">
        <v>0</v>
      </c>
      <c r="BI205" s="49">
        <v>0</v>
      </c>
      <c r="BJ205" s="48">
        <v>12</v>
      </c>
      <c r="BK205" s="49">
        <v>92.3076923076923</v>
      </c>
      <c r="BL205" s="48">
        <v>13</v>
      </c>
    </row>
    <row r="206" spans="1:64" ht="15">
      <c r="A206" s="64" t="s">
        <v>238</v>
      </c>
      <c r="B206" s="64" t="s">
        <v>238</v>
      </c>
      <c r="C206" s="65"/>
      <c r="D206" s="66"/>
      <c r="E206" s="67"/>
      <c r="F206" s="68"/>
      <c r="G206" s="65"/>
      <c r="H206" s="69"/>
      <c r="I206" s="70"/>
      <c r="J206" s="70"/>
      <c r="K206" s="34" t="s">
        <v>65</v>
      </c>
      <c r="L206" s="77">
        <v>321</v>
      </c>
      <c r="M206" s="77"/>
      <c r="N206" s="72"/>
      <c r="O206" s="79" t="s">
        <v>176</v>
      </c>
      <c r="P206" s="81">
        <v>43755.748611111114</v>
      </c>
      <c r="Q206" s="79" t="s">
        <v>455</v>
      </c>
      <c r="R206" s="82" t="s">
        <v>468</v>
      </c>
      <c r="S206" s="79" t="s">
        <v>500</v>
      </c>
      <c r="T206" s="79" t="s">
        <v>575</v>
      </c>
      <c r="U206" s="79"/>
      <c r="V206" s="82" t="s">
        <v>635</v>
      </c>
      <c r="W206" s="81">
        <v>43755.748611111114</v>
      </c>
      <c r="X206" s="82" t="s">
        <v>845</v>
      </c>
      <c r="Y206" s="79"/>
      <c r="Z206" s="79"/>
      <c r="AA206" s="85" t="s">
        <v>1077</v>
      </c>
      <c r="AB206" s="79"/>
      <c r="AC206" s="79" t="b">
        <v>0</v>
      </c>
      <c r="AD206" s="79">
        <v>0</v>
      </c>
      <c r="AE206" s="85" t="s">
        <v>1113</v>
      </c>
      <c r="AF206" s="79" t="b">
        <v>0</v>
      </c>
      <c r="AG206" s="79" t="s">
        <v>1129</v>
      </c>
      <c r="AH206" s="79"/>
      <c r="AI206" s="85" t="s">
        <v>1113</v>
      </c>
      <c r="AJ206" s="79" t="b">
        <v>0</v>
      </c>
      <c r="AK206" s="79">
        <v>0</v>
      </c>
      <c r="AL206" s="85" t="s">
        <v>1113</v>
      </c>
      <c r="AM206" s="79" t="s">
        <v>1137</v>
      </c>
      <c r="AN206" s="79" t="b">
        <v>0</v>
      </c>
      <c r="AO206" s="85" t="s">
        <v>1077</v>
      </c>
      <c r="AP206" s="79" t="s">
        <v>176</v>
      </c>
      <c r="AQ206" s="79">
        <v>0</v>
      </c>
      <c r="AR206" s="79">
        <v>0</v>
      </c>
      <c r="AS206" s="79"/>
      <c r="AT206" s="79"/>
      <c r="AU206" s="79"/>
      <c r="AV206" s="79"/>
      <c r="AW206" s="79"/>
      <c r="AX206" s="79"/>
      <c r="AY206" s="79"/>
      <c r="AZ206" s="79"/>
      <c r="BA206">
        <v>39</v>
      </c>
      <c r="BB206" s="78" t="str">
        <f>REPLACE(INDEX(GroupVertices[Group],MATCH(Edges25[[#This Row],[Vertex 1]],GroupVertices[Vertex],0)),1,1,"")</f>
        <v>3</v>
      </c>
      <c r="BC206" s="78" t="str">
        <f>REPLACE(INDEX(GroupVertices[Group],MATCH(Edges25[[#This Row],[Vertex 2]],GroupVertices[Vertex],0)),1,1,"")</f>
        <v>3</v>
      </c>
      <c r="BD206" s="48">
        <v>0</v>
      </c>
      <c r="BE206" s="49">
        <v>0</v>
      </c>
      <c r="BF206" s="48">
        <v>0</v>
      </c>
      <c r="BG206" s="49">
        <v>0</v>
      </c>
      <c r="BH206" s="48">
        <v>0</v>
      </c>
      <c r="BI206" s="49">
        <v>0</v>
      </c>
      <c r="BJ206" s="48">
        <v>18</v>
      </c>
      <c r="BK206" s="49">
        <v>100</v>
      </c>
      <c r="BL206" s="48">
        <v>18</v>
      </c>
    </row>
    <row r="207" spans="1:64" ht="15">
      <c r="A207" s="64" t="s">
        <v>238</v>
      </c>
      <c r="B207" s="64" t="s">
        <v>238</v>
      </c>
      <c r="C207" s="65"/>
      <c r="D207" s="66"/>
      <c r="E207" s="67"/>
      <c r="F207" s="68"/>
      <c r="G207" s="65"/>
      <c r="H207" s="69"/>
      <c r="I207" s="70"/>
      <c r="J207" s="70"/>
      <c r="K207" s="34" t="s">
        <v>65</v>
      </c>
      <c r="L207" s="77">
        <v>322</v>
      </c>
      <c r="M207" s="77"/>
      <c r="N207" s="72"/>
      <c r="O207" s="79" t="s">
        <v>176</v>
      </c>
      <c r="P207" s="81">
        <v>43755.75</v>
      </c>
      <c r="Q207" s="79" t="s">
        <v>456</v>
      </c>
      <c r="R207" s="79"/>
      <c r="S207" s="79"/>
      <c r="T207" s="79" t="s">
        <v>562</v>
      </c>
      <c r="U207" s="82" t="s">
        <v>587</v>
      </c>
      <c r="V207" s="82" t="s">
        <v>587</v>
      </c>
      <c r="W207" s="81">
        <v>43755.75</v>
      </c>
      <c r="X207" s="82" t="s">
        <v>846</v>
      </c>
      <c r="Y207" s="79"/>
      <c r="Z207" s="79"/>
      <c r="AA207" s="85" t="s">
        <v>1078</v>
      </c>
      <c r="AB207" s="79"/>
      <c r="AC207" s="79" t="b">
        <v>0</v>
      </c>
      <c r="AD207" s="79">
        <v>2</v>
      </c>
      <c r="AE207" s="85" t="s">
        <v>1113</v>
      </c>
      <c r="AF207" s="79" t="b">
        <v>0</v>
      </c>
      <c r="AG207" s="79" t="s">
        <v>1129</v>
      </c>
      <c r="AH207" s="79"/>
      <c r="AI207" s="85" t="s">
        <v>1113</v>
      </c>
      <c r="AJ207" s="79" t="b">
        <v>0</v>
      </c>
      <c r="AK207" s="79">
        <v>1</v>
      </c>
      <c r="AL207" s="85" t="s">
        <v>1113</v>
      </c>
      <c r="AM207" s="79" t="s">
        <v>1137</v>
      </c>
      <c r="AN207" s="79" t="b">
        <v>0</v>
      </c>
      <c r="AO207" s="85" t="s">
        <v>1078</v>
      </c>
      <c r="AP207" s="79" t="s">
        <v>176</v>
      </c>
      <c r="AQ207" s="79">
        <v>0</v>
      </c>
      <c r="AR207" s="79">
        <v>0</v>
      </c>
      <c r="AS207" s="79"/>
      <c r="AT207" s="79"/>
      <c r="AU207" s="79"/>
      <c r="AV207" s="79"/>
      <c r="AW207" s="79"/>
      <c r="AX207" s="79"/>
      <c r="AY207" s="79"/>
      <c r="AZ207" s="79"/>
      <c r="BA207">
        <v>39</v>
      </c>
      <c r="BB207" s="78" t="str">
        <f>REPLACE(INDEX(GroupVertices[Group],MATCH(Edges25[[#This Row],[Vertex 1]],GroupVertices[Vertex],0)),1,1,"")</f>
        <v>3</v>
      </c>
      <c r="BC207" s="78" t="str">
        <f>REPLACE(INDEX(GroupVertices[Group],MATCH(Edges25[[#This Row],[Vertex 2]],GroupVertices[Vertex],0)),1,1,"")</f>
        <v>3</v>
      </c>
      <c r="BD207" s="48">
        <v>2</v>
      </c>
      <c r="BE207" s="49">
        <v>15.384615384615385</v>
      </c>
      <c r="BF207" s="48">
        <v>0</v>
      </c>
      <c r="BG207" s="49">
        <v>0</v>
      </c>
      <c r="BH207" s="48">
        <v>0</v>
      </c>
      <c r="BI207" s="49">
        <v>0</v>
      </c>
      <c r="BJ207" s="48">
        <v>11</v>
      </c>
      <c r="BK207" s="49">
        <v>84.61538461538461</v>
      </c>
      <c r="BL207" s="48">
        <v>13</v>
      </c>
    </row>
    <row r="208" spans="1:64" ht="15">
      <c r="A208" s="64" t="s">
        <v>238</v>
      </c>
      <c r="B208" s="64" t="s">
        <v>238</v>
      </c>
      <c r="C208" s="65"/>
      <c r="D208" s="66"/>
      <c r="E208" s="67"/>
      <c r="F208" s="68"/>
      <c r="G208" s="65"/>
      <c r="H208" s="69"/>
      <c r="I208" s="70"/>
      <c r="J208" s="70"/>
      <c r="K208" s="34" t="s">
        <v>65</v>
      </c>
      <c r="L208" s="77">
        <v>323</v>
      </c>
      <c r="M208" s="77"/>
      <c r="N208" s="72"/>
      <c r="O208" s="79" t="s">
        <v>176</v>
      </c>
      <c r="P208" s="81">
        <v>43755.75</v>
      </c>
      <c r="Q208" s="79" t="s">
        <v>436</v>
      </c>
      <c r="R208" s="79"/>
      <c r="S208" s="79"/>
      <c r="T208" s="79" t="s">
        <v>238</v>
      </c>
      <c r="U208" s="79"/>
      <c r="V208" s="82" t="s">
        <v>635</v>
      </c>
      <c r="W208" s="81">
        <v>43755.75</v>
      </c>
      <c r="X208" s="82" t="s">
        <v>847</v>
      </c>
      <c r="Y208" s="79"/>
      <c r="Z208" s="79"/>
      <c r="AA208" s="85" t="s">
        <v>1079</v>
      </c>
      <c r="AB208" s="79"/>
      <c r="AC208" s="79" t="b">
        <v>0</v>
      </c>
      <c r="AD208" s="79">
        <v>0</v>
      </c>
      <c r="AE208" s="85" t="s">
        <v>1113</v>
      </c>
      <c r="AF208" s="79" t="b">
        <v>0</v>
      </c>
      <c r="AG208" s="79" t="s">
        <v>1129</v>
      </c>
      <c r="AH208" s="79"/>
      <c r="AI208" s="85" t="s">
        <v>1113</v>
      </c>
      <c r="AJ208" s="79" t="b">
        <v>0</v>
      </c>
      <c r="AK208" s="79">
        <v>0</v>
      </c>
      <c r="AL208" s="85" t="s">
        <v>1113</v>
      </c>
      <c r="AM208" s="79" t="s">
        <v>1137</v>
      </c>
      <c r="AN208" s="79" t="b">
        <v>0</v>
      </c>
      <c r="AO208" s="85" t="s">
        <v>1079</v>
      </c>
      <c r="AP208" s="79" t="s">
        <v>176</v>
      </c>
      <c r="AQ208" s="79">
        <v>0</v>
      </c>
      <c r="AR208" s="79">
        <v>0</v>
      </c>
      <c r="AS208" s="79"/>
      <c r="AT208" s="79"/>
      <c r="AU208" s="79"/>
      <c r="AV208" s="79"/>
      <c r="AW208" s="79"/>
      <c r="AX208" s="79"/>
      <c r="AY208" s="79"/>
      <c r="AZ208" s="79"/>
      <c r="BA208">
        <v>39</v>
      </c>
      <c r="BB208" s="78" t="str">
        <f>REPLACE(INDEX(GroupVertices[Group],MATCH(Edges25[[#This Row],[Vertex 1]],GroupVertices[Vertex],0)),1,1,"")</f>
        <v>3</v>
      </c>
      <c r="BC208" s="78" t="str">
        <f>REPLACE(INDEX(GroupVertices[Group],MATCH(Edges25[[#This Row],[Vertex 2]],GroupVertices[Vertex],0)),1,1,"")</f>
        <v>3</v>
      </c>
      <c r="BD208" s="48">
        <v>3</v>
      </c>
      <c r="BE208" s="49">
        <v>13.636363636363637</v>
      </c>
      <c r="BF208" s="48">
        <v>0</v>
      </c>
      <c r="BG208" s="49">
        <v>0</v>
      </c>
      <c r="BH208" s="48">
        <v>0</v>
      </c>
      <c r="BI208" s="49">
        <v>0</v>
      </c>
      <c r="BJ208" s="48">
        <v>19</v>
      </c>
      <c r="BK208" s="49">
        <v>86.36363636363636</v>
      </c>
      <c r="BL208" s="48">
        <v>22</v>
      </c>
    </row>
    <row r="209" spans="1:64" ht="15">
      <c r="A209" s="64" t="s">
        <v>238</v>
      </c>
      <c r="B209" s="64" t="s">
        <v>238</v>
      </c>
      <c r="C209" s="65"/>
      <c r="D209" s="66"/>
      <c r="E209" s="67"/>
      <c r="F209" s="68"/>
      <c r="G209" s="65"/>
      <c r="H209" s="69"/>
      <c r="I209" s="70"/>
      <c r="J209" s="70"/>
      <c r="K209" s="34" t="s">
        <v>65</v>
      </c>
      <c r="L209" s="77">
        <v>324</v>
      </c>
      <c r="M209" s="77"/>
      <c r="N209" s="72"/>
      <c r="O209" s="79" t="s">
        <v>176</v>
      </c>
      <c r="P209" s="81">
        <v>43755.751388888886</v>
      </c>
      <c r="Q209" s="79" t="s">
        <v>438</v>
      </c>
      <c r="R209" s="79"/>
      <c r="S209" s="79"/>
      <c r="T209" s="79" t="s">
        <v>238</v>
      </c>
      <c r="U209" s="79"/>
      <c r="V209" s="82" t="s">
        <v>635</v>
      </c>
      <c r="W209" s="81">
        <v>43755.751388888886</v>
      </c>
      <c r="X209" s="82" t="s">
        <v>848</v>
      </c>
      <c r="Y209" s="79"/>
      <c r="Z209" s="79"/>
      <c r="AA209" s="85" t="s">
        <v>1080</v>
      </c>
      <c r="AB209" s="79"/>
      <c r="AC209" s="79" t="b">
        <v>0</v>
      </c>
      <c r="AD209" s="79">
        <v>0</v>
      </c>
      <c r="AE209" s="85" t="s">
        <v>1113</v>
      </c>
      <c r="AF209" s="79" t="b">
        <v>0</v>
      </c>
      <c r="AG209" s="79" t="s">
        <v>1129</v>
      </c>
      <c r="AH209" s="79"/>
      <c r="AI209" s="85" t="s">
        <v>1113</v>
      </c>
      <c r="AJ209" s="79" t="b">
        <v>0</v>
      </c>
      <c r="AK209" s="79">
        <v>0</v>
      </c>
      <c r="AL209" s="85" t="s">
        <v>1113</v>
      </c>
      <c r="AM209" s="79" t="s">
        <v>1137</v>
      </c>
      <c r="AN209" s="79" t="b">
        <v>0</v>
      </c>
      <c r="AO209" s="85" t="s">
        <v>1080</v>
      </c>
      <c r="AP209" s="79" t="s">
        <v>176</v>
      </c>
      <c r="AQ209" s="79">
        <v>0</v>
      </c>
      <c r="AR209" s="79">
        <v>0</v>
      </c>
      <c r="AS209" s="79"/>
      <c r="AT209" s="79"/>
      <c r="AU209" s="79"/>
      <c r="AV209" s="79"/>
      <c r="AW209" s="79"/>
      <c r="AX209" s="79"/>
      <c r="AY209" s="79"/>
      <c r="AZ209" s="79"/>
      <c r="BA209">
        <v>39</v>
      </c>
      <c r="BB209" s="78" t="str">
        <f>REPLACE(INDEX(GroupVertices[Group],MATCH(Edges25[[#This Row],[Vertex 1]],GroupVertices[Vertex],0)),1,1,"")</f>
        <v>3</v>
      </c>
      <c r="BC209" s="78" t="str">
        <f>REPLACE(INDEX(GroupVertices[Group],MATCH(Edges25[[#This Row],[Vertex 2]],GroupVertices[Vertex],0)),1,1,"")</f>
        <v>3</v>
      </c>
      <c r="BD209" s="48">
        <v>0</v>
      </c>
      <c r="BE209" s="49">
        <v>0</v>
      </c>
      <c r="BF209" s="48">
        <v>0</v>
      </c>
      <c r="BG209" s="49">
        <v>0</v>
      </c>
      <c r="BH209" s="48">
        <v>0</v>
      </c>
      <c r="BI209" s="49">
        <v>0</v>
      </c>
      <c r="BJ209" s="48">
        <v>37</v>
      </c>
      <c r="BK209" s="49">
        <v>100</v>
      </c>
      <c r="BL209" s="48">
        <v>37</v>
      </c>
    </row>
    <row r="210" spans="1:64" ht="15">
      <c r="A210" s="64" t="s">
        <v>238</v>
      </c>
      <c r="B210" s="64" t="s">
        <v>238</v>
      </c>
      <c r="C210" s="65"/>
      <c r="D210" s="66"/>
      <c r="E210" s="67"/>
      <c r="F210" s="68"/>
      <c r="G210" s="65"/>
      <c r="H210" s="69"/>
      <c r="I210" s="70"/>
      <c r="J210" s="70"/>
      <c r="K210" s="34" t="s">
        <v>65</v>
      </c>
      <c r="L210" s="77">
        <v>325</v>
      </c>
      <c r="M210" s="77"/>
      <c r="N210" s="72"/>
      <c r="O210" s="79" t="s">
        <v>176</v>
      </c>
      <c r="P210" s="81">
        <v>43755.75277777778</v>
      </c>
      <c r="Q210" s="79" t="s">
        <v>439</v>
      </c>
      <c r="R210" s="79"/>
      <c r="S210" s="79"/>
      <c r="T210" s="79" t="s">
        <v>238</v>
      </c>
      <c r="U210" s="79"/>
      <c r="V210" s="82" t="s">
        <v>635</v>
      </c>
      <c r="W210" s="81">
        <v>43755.75277777778</v>
      </c>
      <c r="X210" s="82" t="s">
        <v>849</v>
      </c>
      <c r="Y210" s="79"/>
      <c r="Z210" s="79"/>
      <c r="AA210" s="85" t="s">
        <v>1081</v>
      </c>
      <c r="AB210" s="79"/>
      <c r="AC210" s="79" t="b">
        <v>0</v>
      </c>
      <c r="AD210" s="79">
        <v>1</v>
      </c>
      <c r="AE210" s="85" t="s">
        <v>1113</v>
      </c>
      <c r="AF210" s="79" t="b">
        <v>0</v>
      </c>
      <c r="AG210" s="79" t="s">
        <v>1129</v>
      </c>
      <c r="AH210" s="79"/>
      <c r="AI210" s="85" t="s">
        <v>1113</v>
      </c>
      <c r="AJ210" s="79" t="b">
        <v>0</v>
      </c>
      <c r="AK210" s="79">
        <v>0</v>
      </c>
      <c r="AL210" s="85" t="s">
        <v>1113</v>
      </c>
      <c r="AM210" s="79" t="s">
        <v>1137</v>
      </c>
      <c r="AN210" s="79" t="b">
        <v>0</v>
      </c>
      <c r="AO210" s="85" t="s">
        <v>1081</v>
      </c>
      <c r="AP210" s="79" t="s">
        <v>176</v>
      </c>
      <c r="AQ210" s="79">
        <v>0</v>
      </c>
      <c r="AR210" s="79">
        <v>0</v>
      </c>
      <c r="AS210" s="79"/>
      <c r="AT210" s="79"/>
      <c r="AU210" s="79"/>
      <c r="AV210" s="79"/>
      <c r="AW210" s="79"/>
      <c r="AX210" s="79"/>
      <c r="AY210" s="79"/>
      <c r="AZ210" s="79"/>
      <c r="BA210">
        <v>39</v>
      </c>
      <c r="BB210" s="78" t="str">
        <f>REPLACE(INDEX(GroupVertices[Group],MATCH(Edges25[[#This Row],[Vertex 1]],GroupVertices[Vertex],0)),1,1,"")</f>
        <v>3</v>
      </c>
      <c r="BC210" s="78" t="str">
        <f>REPLACE(INDEX(GroupVertices[Group],MATCH(Edges25[[#This Row],[Vertex 2]],GroupVertices[Vertex],0)),1,1,"")</f>
        <v>3</v>
      </c>
      <c r="BD210" s="48">
        <v>0</v>
      </c>
      <c r="BE210" s="49">
        <v>0</v>
      </c>
      <c r="BF210" s="48">
        <v>0</v>
      </c>
      <c r="BG210" s="49">
        <v>0</v>
      </c>
      <c r="BH210" s="48">
        <v>0</v>
      </c>
      <c r="BI210" s="49">
        <v>0</v>
      </c>
      <c r="BJ210" s="48">
        <v>4</v>
      </c>
      <c r="BK210" s="49">
        <v>100</v>
      </c>
      <c r="BL210" s="48">
        <v>4</v>
      </c>
    </row>
    <row r="211" spans="1:64" ht="15">
      <c r="A211" s="64" t="s">
        <v>238</v>
      </c>
      <c r="B211" s="64" t="s">
        <v>238</v>
      </c>
      <c r="C211" s="65"/>
      <c r="D211" s="66"/>
      <c r="E211" s="67"/>
      <c r="F211" s="68"/>
      <c r="G211" s="65"/>
      <c r="H211" s="69"/>
      <c r="I211" s="70"/>
      <c r="J211" s="70"/>
      <c r="K211" s="34" t="s">
        <v>65</v>
      </c>
      <c r="L211" s="77">
        <v>326</v>
      </c>
      <c r="M211" s="77"/>
      <c r="N211" s="72"/>
      <c r="O211" s="79" t="s">
        <v>176</v>
      </c>
      <c r="P211" s="81">
        <v>43755.75347222222</v>
      </c>
      <c r="Q211" s="79" t="s">
        <v>457</v>
      </c>
      <c r="R211" s="79"/>
      <c r="S211" s="79"/>
      <c r="T211" s="79" t="s">
        <v>563</v>
      </c>
      <c r="U211" s="82" t="s">
        <v>588</v>
      </c>
      <c r="V211" s="82" t="s">
        <v>588</v>
      </c>
      <c r="W211" s="81">
        <v>43755.75347222222</v>
      </c>
      <c r="X211" s="82" t="s">
        <v>850</v>
      </c>
      <c r="Y211" s="79"/>
      <c r="Z211" s="79"/>
      <c r="AA211" s="85" t="s">
        <v>1082</v>
      </c>
      <c r="AB211" s="79"/>
      <c r="AC211" s="79" t="b">
        <v>0</v>
      </c>
      <c r="AD211" s="79">
        <v>0</v>
      </c>
      <c r="AE211" s="85" t="s">
        <v>1113</v>
      </c>
      <c r="AF211" s="79" t="b">
        <v>0</v>
      </c>
      <c r="AG211" s="79" t="s">
        <v>1129</v>
      </c>
      <c r="AH211" s="79"/>
      <c r="AI211" s="85" t="s">
        <v>1113</v>
      </c>
      <c r="AJ211" s="79" t="b">
        <v>0</v>
      </c>
      <c r="AK211" s="79">
        <v>1</v>
      </c>
      <c r="AL211" s="85" t="s">
        <v>1113</v>
      </c>
      <c r="AM211" s="79" t="s">
        <v>1137</v>
      </c>
      <c r="AN211" s="79" t="b">
        <v>0</v>
      </c>
      <c r="AO211" s="85" t="s">
        <v>1082</v>
      </c>
      <c r="AP211" s="79" t="s">
        <v>176</v>
      </c>
      <c r="AQ211" s="79">
        <v>0</v>
      </c>
      <c r="AR211" s="79">
        <v>0</v>
      </c>
      <c r="AS211" s="79"/>
      <c r="AT211" s="79"/>
      <c r="AU211" s="79"/>
      <c r="AV211" s="79"/>
      <c r="AW211" s="79"/>
      <c r="AX211" s="79"/>
      <c r="AY211" s="79"/>
      <c r="AZ211" s="79"/>
      <c r="BA211">
        <v>39</v>
      </c>
      <c r="BB211" s="78" t="str">
        <f>REPLACE(INDEX(GroupVertices[Group],MATCH(Edges25[[#This Row],[Vertex 1]],GroupVertices[Vertex],0)),1,1,"")</f>
        <v>3</v>
      </c>
      <c r="BC211" s="78" t="str">
        <f>REPLACE(INDEX(GroupVertices[Group],MATCH(Edges25[[#This Row],[Vertex 2]],GroupVertices[Vertex],0)),1,1,"")</f>
        <v>3</v>
      </c>
      <c r="BD211" s="48">
        <v>1</v>
      </c>
      <c r="BE211" s="49">
        <v>8.333333333333334</v>
      </c>
      <c r="BF211" s="48">
        <v>0</v>
      </c>
      <c r="BG211" s="49">
        <v>0</v>
      </c>
      <c r="BH211" s="48">
        <v>0</v>
      </c>
      <c r="BI211" s="49">
        <v>0</v>
      </c>
      <c r="BJ211" s="48">
        <v>11</v>
      </c>
      <c r="BK211" s="49">
        <v>91.66666666666667</v>
      </c>
      <c r="BL211" s="48">
        <v>12</v>
      </c>
    </row>
    <row r="212" spans="1:64" ht="15">
      <c r="A212" s="64" t="s">
        <v>238</v>
      </c>
      <c r="B212" s="64" t="s">
        <v>238</v>
      </c>
      <c r="C212" s="65"/>
      <c r="D212" s="66"/>
      <c r="E212" s="67"/>
      <c r="F212" s="68"/>
      <c r="G212" s="65"/>
      <c r="H212" s="69"/>
      <c r="I212" s="70"/>
      <c r="J212" s="70"/>
      <c r="K212" s="34" t="s">
        <v>65</v>
      </c>
      <c r="L212" s="77">
        <v>327</v>
      </c>
      <c r="M212" s="77"/>
      <c r="N212" s="72"/>
      <c r="O212" s="79" t="s">
        <v>176</v>
      </c>
      <c r="P212" s="81">
        <v>43755.75902777778</v>
      </c>
      <c r="Q212" s="79" t="s">
        <v>441</v>
      </c>
      <c r="R212" s="79"/>
      <c r="S212" s="79"/>
      <c r="T212" s="79" t="s">
        <v>238</v>
      </c>
      <c r="U212" s="79"/>
      <c r="V212" s="82" t="s">
        <v>635</v>
      </c>
      <c r="W212" s="81">
        <v>43755.75902777778</v>
      </c>
      <c r="X212" s="82" t="s">
        <v>851</v>
      </c>
      <c r="Y212" s="79"/>
      <c r="Z212" s="79"/>
      <c r="AA212" s="85" t="s">
        <v>1083</v>
      </c>
      <c r="AB212" s="79"/>
      <c r="AC212" s="79" t="b">
        <v>0</v>
      </c>
      <c r="AD212" s="79">
        <v>0</v>
      </c>
      <c r="AE212" s="85" t="s">
        <v>1113</v>
      </c>
      <c r="AF212" s="79" t="b">
        <v>0</v>
      </c>
      <c r="AG212" s="79" t="s">
        <v>1129</v>
      </c>
      <c r="AH212" s="79"/>
      <c r="AI212" s="85" t="s">
        <v>1113</v>
      </c>
      <c r="AJ212" s="79" t="b">
        <v>0</v>
      </c>
      <c r="AK212" s="79">
        <v>0</v>
      </c>
      <c r="AL212" s="85" t="s">
        <v>1113</v>
      </c>
      <c r="AM212" s="79" t="s">
        <v>1137</v>
      </c>
      <c r="AN212" s="79" t="b">
        <v>0</v>
      </c>
      <c r="AO212" s="85" t="s">
        <v>1083</v>
      </c>
      <c r="AP212" s="79" t="s">
        <v>176</v>
      </c>
      <c r="AQ212" s="79">
        <v>0</v>
      </c>
      <c r="AR212" s="79">
        <v>0</v>
      </c>
      <c r="AS212" s="79"/>
      <c r="AT212" s="79"/>
      <c r="AU212" s="79"/>
      <c r="AV212" s="79"/>
      <c r="AW212" s="79"/>
      <c r="AX212" s="79"/>
      <c r="AY212" s="79"/>
      <c r="AZ212" s="79"/>
      <c r="BA212">
        <v>39</v>
      </c>
      <c r="BB212" s="78" t="str">
        <f>REPLACE(INDEX(GroupVertices[Group],MATCH(Edges25[[#This Row],[Vertex 1]],GroupVertices[Vertex],0)),1,1,"")</f>
        <v>3</v>
      </c>
      <c r="BC212" s="78" t="str">
        <f>REPLACE(INDEX(GroupVertices[Group],MATCH(Edges25[[#This Row],[Vertex 2]],GroupVertices[Vertex],0)),1,1,"")</f>
        <v>3</v>
      </c>
      <c r="BD212" s="48">
        <v>0</v>
      </c>
      <c r="BE212" s="49">
        <v>0</v>
      </c>
      <c r="BF212" s="48">
        <v>0</v>
      </c>
      <c r="BG212" s="49">
        <v>0</v>
      </c>
      <c r="BH212" s="48">
        <v>0</v>
      </c>
      <c r="BI212" s="49">
        <v>0</v>
      </c>
      <c r="BJ212" s="48">
        <v>6</v>
      </c>
      <c r="BK212" s="49">
        <v>100</v>
      </c>
      <c r="BL212" s="48">
        <v>6</v>
      </c>
    </row>
    <row r="213" spans="1:64" ht="15">
      <c r="A213" s="64" t="s">
        <v>238</v>
      </c>
      <c r="B213" s="64" t="s">
        <v>238</v>
      </c>
      <c r="C213" s="65"/>
      <c r="D213" s="66"/>
      <c r="E213" s="67"/>
      <c r="F213" s="68"/>
      <c r="G213" s="65"/>
      <c r="H213" s="69"/>
      <c r="I213" s="70"/>
      <c r="J213" s="70"/>
      <c r="K213" s="34" t="s">
        <v>65</v>
      </c>
      <c r="L213" s="77">
        <v>328</v>
      </c>
      <c r="M213" s="77"/>
      <c r="N213" s="72"/>
      <c r="O213" s="79" t="s">
        <v>176</v>
      </c>
      <c r="P213" s="81">
        <v>43755.759722222225</v>
      </c>
      <c r="Q213" s="79" t="s">
        <v>458</v>
      </c>
      <c r="R213" s="79"/>
      <c r="S213" s="79"/>
      <c r="T213" s="79" t="s">
        <v>563</v>
      </c>
      <c r="U213" s="82" t="s">
        <v>589</v>
      </c>
      <c r="V213" s="82" t="s">
        <v>589</v>
      </c>
      <c r="W213" s="81">
        <v>43755.759722222225</v>
      </c>
      <c r="X213" s="82" t="s">
        <v>852</v>
      </c>
      <c r="Y213" s="79"/>
      <c r="Z213" s="79"/>
      <c r="AA213" s="85" t="s">
        <v>1084</v>
      </c>
      <c r="AB213" s="79"/>
      <c r="AC213" s="79" t="b">
        <v>0</v>
      </c>
      <c r="AD213" s="79">
        <v>1</v>
      </c>
      <c r="AE213" s="85" t="s">
        <v>1113</v>
      </c>
      <c r="AF213" s="79" t="b">
        <v>0</v>
      </c>
      <c r="AG213" s="79" t="s">
        <v>1129</v>
      </c>
      <c r="AH213" s="79"/>
      <c r="AI213" s="85" t="s">
        <v>1113</v>
      </c>
      <c r="AJ213" s="79" t="b">
        <v>0</v>
      </c>
      <c r="AK213" s="79">
        <v>1</v>
      </c>
      <c r="AL213" s="85" t="s">
        <v>1113</v>
      </c>
      <c r="AM213" s="79" t="s">
        <v>1137</v>
      </c>
      <c r="AN213" s="79" t="b">
        <v>0</v>
      </c>
      <c r="AO213" s="85" t="s">
        <v>1084</v>
      </c>
      <c r="AP213" s="79" t="s">
        <v>176</v>
      </c>
      <c r="AQ213" s="79">
        <v>0</v>
      </c>
      <c r="AR213" s="79">
        <v>0</v>
      </c>
      <c r="AS213" s="79"/>
      <c r="AT213" s="79"/>
      <c r="AU213" s="79"/>
      <c r="AV213" s="79"/>
      <c r="AW213" s="79"/>
      <c r="AX213" s="79"/>
      <c r="AY213" s="79"/>
      <c r="AZ213" s="79"/>
      <c r="BA213">
        <v>39</v>
      </c>
      <c r="BB213" s="78" t="str">
        <f>REPLACE(INDEX(GroupVertices[Group],MATCH(Edges25[[#This Row],[Vertex 1]],GroupVertices[Vertex],0)),1,1,"")</f>
        <v>3</v>
      </c>
      <c r="BC213" s="78" t="str">
        <f>REPLACE(INDEX(GroupVertices[Group],MATCH(Edges25[[#This Row],[Vertex 2]],GroupVertices[Vertex],0)),1,1,"")</f>
        <v>3</v>
      </c>
      <c r="BD213" s="48">
        <v>1</v>
      </c>
      <c r="BE213" s="49">
        <v>10</v>
      </c>
      <c r="BF213" s="48">
        <v>0</v>
      </c>
      <c r="BG213" s="49">
        <v>0</v>
      </c>
      <c r="BH213" s="48">
        <v>0</v>
      </c>
      <c r="BI213" s="49">
        <v>0</v>
      </c>
      <c r="BJ213" s="48">
        <v>9</v>
      </c>
      <c r="BK213" s="49">
        <v>90</v>
      </c>
      <c r="BL213" s="48">
        <v>10</v>
      </c>
    </row>
    <row r="214" spans="1:64" ht="15">
      <c r="A214" s="64" t="s">
        <v>238</v>
      </c>
      <c r="B214" s="64" t="s">
        <v>238</v>
      </c>
      <c r="C214" s="65"/>
      <c r="D214" s="66"/>
      <c r="E214" s="67"/>
      <c r="F214" s="68"/>
      <c r="G214" s="65"/>
      <c r="H214" s="69"/>
      <c r="I214" s="70"/>
      <c r="J214" s="70"/>
      <c r="K214" s="34" t="s">
        <v>65</v>
      </c>
      <c r="L214" s="77">
        <v>329</v>
      </c>
      <c r="M214" s="77"/>
      <c r="N214" s="72"/>
      <c r="O214" s="79" t="s">
        <v>176</v>
      </c>
      <c r="P214" s="81">
        <v>43755.76527777778</v>
      </c>
      <c r="Q214" s="79" t="s">
        <v>443</v>
      </c>
      <c r="R214" s="79"/>
      <c r="S214" s="79"/>
      <c r="T214" s="79" t="s">
        <v>238</v>
      </c>
      <c r="U214" s="79"/>
      <c r="V214" s="82" t="s">
        <v>635</v>
      </c>
      <c r="W214" s="81">
        <v>43755.76527777778</v>
      </c>
      <c r="X214" s="82" t="s">
        <v>853</v>
      </c>
      <c r="Y214" s="79"/>
      <c r="Z214" s="79"/>
      <c r="AA214" s="85" t="s">
        <v>1085</v>
      </c>
      <c r="AB214" s="79"/>
      <c r="AC214" s="79" t="b">
        <v>0</v>
      </c>
      <c r="AD214" s="79">
        <v>0</v>
      </c>
      <c r="AE214" s="85" t="s">
        <v>1113</v>
      </c>
      <c r="AF214" s="79" t="b">
        <v>0</v>
      </c>
      <c r="AG214" s="79" t="s">
        <v>1129</v>
      </c>
      <c r="AH214" s="79"/>
      <c r="AI214" s="85" t="s">
        <v>1113</v>
      </c>
      <c r="AJ214" s="79" t="b">
        <v>0</v>
      </c>
      <c r="AK214" s="79">
        <v>0</v>
      </c>
      <c r="AL214" s="85" t="s">
        <v>1113</v>
      </c>
      <c r="AM214" s="79" t="s">
        <v>1137</v>
      </c>
      <c r="AN214" s="79" t="b">
        <v>0</v>
      </c>
      <c r="AO214" s="85" t="s">
        <v>1085</v>
      </c>
      <c r="AP214" s="79" t="s">
        <v>176</v>
      </c>
      <c r="AQ214" s="79">
        <v>0</v>
      </c>
      <c r="AR214" s="79">
        <v>0</v>
      </c>
      <c r="AS214" s="79"/>
      <c r="AT214" s="79"/>
      <c r="AU214" s="79"/>
      <c r="AV214" s="79"/>
      <c r="AW214" s="79"/>
      <c r="AX214" s="79"/>
      <c r="AY214" s="79"/>
      <c r="AZ214" s="79"/>
      <c r="BA214">
        <v>39</v>
      </c>
      <c r="BB214" s="78" t="str">
        <f>REPLACE(INDEX(GroupVertices[Group],MATCH(Edges25[[#This Row],[Vertex 1]],GroupVertices[Vertex],0)),1,1,"")</f>
        <v>3</v>
      </c>
      <c r="BC214" s="78" t="str">
        <f>REPLACE(INDEX(GroupVertices[Group],MATCH(Edges25[[#This Row],[Vertex 2]],GroupVertices[Vertex],0)),1,1,"")</f>
        <v>3</v>
      </c>
      <c r="BD214" s="48">
        <v>1</v>
      </c>
      <c r="BE214" s="49">
        <v>14.285714285714286</v>
      </c>
      <c r="BF214" s="48">
        <v>0</v>
      </c>
      <c r="BG214" s="49">
        <v>0</v>
      </c>
      <c r="BH214" s="48">
        <v>0</v>
      </c>
      <c r="BI214" s="49">
        <v>0</v>
      </c>
      <c r="BJ214" s="48">
        <v>6</v>
      </c>
      <c r="BK214" s="49">
        <v>85.71428571428571</v>
      </c>
      <c r="BL214" s="48">
        <v>7</v>
      </c>
    </row>
    <row r="215" spans="1:64" ht="15">
      <c r="A215" s="64" t="s">
        <v>238</v>
      </c>
      <c r="B215" s="64" t="s">
        <v>238</v>
      </c>
      <c r="C215" s="65"/>
      <c r="D215" s="66"/>
      <c r="E215" s="67"/>
      <c r="F215" s="68"/>
      <c r="G215" s="65"/>
      <c r="H215" s="69"/>
      <c r="I215" s="70"/>
      <c r="J215" s="70"/>
      <c r="K215" s="34" t="s">
        <v>65</v>
      </c>
      <c r="L215" s="77">
        <v>330</v>
      </c>
      <c r="M215" s="77"/>
      <c r="N215" s="72"/>
      <c r="O215" s="79" t="s">
        <v>176</v>
      </c>
      <c r="P215" s="81">
        <v>43755.76597222222</v>
      </c>
      <c r="Q215" s="79" t="s">
        <v>459</v>
      </c>
      <c r="R215" s="79"/>
      <c r="S215" s="79"/>
      <c r="T215" s="79" t="s">
        <v>520</v>
      </c>
      <c r="U215" s="82" t="s">
        <v>601</v>
      </c>
      <c r="V215" s="82" t="s">
        <v>601</v>
      </c>
      <c r="W215" s="81">
        <v>43755.76597222222</v>
      </c>
      <c r="X215" s="82" t="s">
        <v>854</v>
      </c>
      <c r="Y215" s="79"/>
      <c r="Z215" s="79"/>
      <c r="AA215" s="85" t="s">
        <v>1086</v>
      </c>
      <c r="AB215" s="79"/>
      <c r="AC215" s="79" t="b">
        <v>0</v>
      </c>
      <c r="AD215" s="79">
        <v>1</v>
      </c>
      <c r="AE215" s="85" t="s">
        <v>1113</v>
      </c>
      <c r="AF215" s="79" t="b">
        <v>0</v>
      </c>
      <c r="AG215" s="79" t="s">
        <v>1129</v>
      </c>
      <c r="AH215" s="79"/>
      <c r="AI215" s="85" t="s">
        <v>1113</v>
      </c>
      <c r="AJ215" s="79" t="b">
        <v>0</v>
      </c>
      <c r="AK215" s="79">
        <v>1</v>
      </c>
      <c r="AL215" s="85" t="s">
        <v>1113</v>
      </c>
      <c r="AM215" s="79" t="s">
        <v>1137</v>
      </c>
      <c r="AN215" s="79" t="b">
        <v>0</v>
      </c>
      <c r="AO215" s="85" t="s">
        <v>1086</v>
      </c>
      <c r="AP215" s="79" t="s">
        <v>176</v>
      </c>
      <c r="AQ215" s="79">
        <v>0</v>
      </c>
      <c r="AR215" s="79">
        <v>0</v>
      </c>
      <c r="AS215" s="79"/>
      <c r="AT215" s="79"/>
      <c r="AU215" s="79"/>
      <c r="AV215" s="79"/>
      <c r="AW215" s="79"/>
      <c r="AX215" s="79"/>
      <c r="AY215" s="79"/>
      <c r="AZ215" s="79"/>
      <c r="BA215">
        <v>39</v>
      </c>
      <c r="BB215" s="78" t="str">
        <f>REPLACE(INDEX(GroupVertices[Group],MATCH(Edges25[[#This Row],[Vertex 1]],GroupVertices[Vertex],0)),1,1,"")</f>
        <v>3</v>
      </c>
      <c r="BC215" s="78" t="str">
        <f>REPLACE(INDEX(GroupVertices[Group],MATCH(Edges25[[#This Row],[Vertex 2]],GroupVertices[Vertex],0)),1,1,"")</f>
        <v>3</v>
      </c>
      <c r="BD215" s="48">
        <v>2</v>
      </c>
      <c r="BE215" s="49">
        <v>11.11111111111111</v>
      </c>
      <c r="BF215" s="48">
        <v>0</v>
      </c>
      <c r="BG215" s="49">
        <v>0</v>
      </c>
      <c r="BH215" s="48">
        <v>0</v>
      </c>
      <c r="BI215" s="49">
        <v>0</v>
      </c>
      <c r="BJ215" s="48">
        <v>16</v>
      </c>
      <c r="BK215" s="49">
        <v>88.88888888888889</v>
      </c>
      <c r="BL215" s="48">
        <v>18</v>
      </c>
    </row>
    <row r="216" spans="1:64" ht="15">
      <c r="A216" s="64" t="s">
        <v>238</v>
      </c>
      <c r="B216" s="64" t="s">
        <v>238</v>
      </c>
      <c r="C216" s="65"/>
      <c r="D216" s="66"/>
      <c r="E216" s="67"/>
      <c r="F216" s="68"/>
      <c r="G216" s="65"/>
      <c r="H216" s="69"/>
      <c r="I216" s="70"/>
      <c r="J216" s="70"/>
      <c r="K216" s="34" t="s">
        <v>65</v>
      </c>
      <c r="L216" s="77">
        <v>331</v>
      </c>
      <c r="M216" s="77"/>
      <c r="N216" s="72"/>
      <c r="O216" s="79" t="s">
        <v>176</v>
      </c>
      <c r="P216" s="81">
        <v>43755.771527777775</v>
      </c>
      <c r="Q216" s="79" t="s">
        <v>445</v>
      </c>
      <c r="R216" s="79"/>
      <c r="S216" s="79"/>
      <c r="T216" s="79" t="s">
        <v>238</v>
      </c>
      <c r="U216" s="79"/>
      <c r="V216" s="82" t="s">
        <v>635</v>
      </c>
      <c r="W216" s="81">
        <v>43755.771527777775</v>
      </c>
      <c r="X216" s="82" t="s">
        <v>855</v>
      </c>
      <c r="Y216" s="79"/>
      <c r="Z216" s="79"/>
      <c r="AA216" s="85" t="s">
        <v>1087</v>
      </c>
      <c r="AB216" s="79"/>
      <c r="AC216" s="79" t="b">
        <v>0</v>
      </c>
      <c r="AD216" s="79">
        <v>0</v>
      </c>
      <c r="AE216" s="85" t="s">
        <v>1113</v>
      </c>
      <c r="AF216" s="79" t="b">
        <v>0</v>
      </c>
      <c r="AG216" s="79" t="s">
        <v>1129</v>
      </c>
      <c r="AH216" s="79"/>
      <c r="AI216" s="85" t="s">
        <v>1113</v>
      </c>
      <c r="AJ216" s="79" t="b">
        <v>0</v>
      </c>
      <c r="AK216" s="79">
        <v>0</v>
      </c>
      <c r="AL216" s="85" t="s">
        <v>1113</v>
      </c>
      <c r="AM216" s="79" t="s">
        <v>1137</v>
      </c>
      <c r="AN216" s="79" t="b">
        <v>0</v>
      </c>
      <c r="AO216" s="85" t="s">
        <v>1087</v>
      </c>
      <c r="AP216" s="79" t="s">
        <v>176</v>
      </c>
      <c r="AQ216" s="79">
        <v>0</v>
      </c>
      <c r="AR216" s="79">
        <v>0</v>
      </c>
      <c r="AS216" s="79"/>
      <c r="AT216" s="79"/>
      <c r="AU216" s="79"/>
      <c r="AV216" s="79"/>
      <c r="AW216" s="79"/>
      <c r="AX216" s="79"/>
      <c r="AY216" s="79"/>
      <c r="AZ216" s="79"/>
      <c r="BA216">
        <v>39</v>
      </c>
      <c r="BB216" s="78" t="str">
        <f>REPLACE(INDEX(GroupVertices[Group],MATCH(Edges25[[#This Row],[Vertex 1]],GroupVertices[Vertex],0)),1,1,"")</f>
        <v>3</v>
      </c>
      <c r="BC216" s="78" t="str">
        <f>REPLACE(INDEX(GroupVertices[Group],MATCH(Edges25[[#This Row],[Vertex 2]],GroupVertices[Vertex],0)),1,1,"")</f>
        <v>3</v>
      </c>
      <c r="BD216" s="48">
        <v>0</v>
      </c>
      <c r="BE216" s="49">
        <v>0</v>
      </c>
      <c r="BF216" s="48">
        <v>0</v>
      </c>
      <c r="BG216" s="49">
        <v>0</v>
      </c>
      <c r="BH216" s="48">
        <v>0</v>
      </c>
      <c r="BI216" s="49">
        <v>0</v>
      </c>
      <c r="BJ216" s="48">
        <v>10</v>
      </c>
      <c r="BK216" s="49">
        <v>100</v>
      </c>
      <c r="BL216" s="48">
        <v>10</v>
      </c>
    </row>
    <row r="217" spans="1:64" ht="15">
      <c r="A217" s="64" t="s">
        <v>238</v>
      </c>
      <c r="B217" s="64" t="s">
        <v>238</v>
      </c>
      <c r="C217" s="65"/>
      <c r="D217" s="66"/>
      <c r="E217" s="67"/>
      <c r="F217" s="68"/>
      <c r="G217" s="65"/>
      <c r="H217" s="69"/>
      <c r="I217" s="70"/>
      <c r="J217" s="70"/>
      <c r="K217" s="34" t="s">
        <v>65</v>
      </c>
      <c r="L217" s="77">
        <v>332</v>
      </c>
      <c r="M217" s="77"/>
      <c r="N217" s="72"/>
      <c r="O217" s="79" t="s">
        <v>176</v>
      </c>
      <c r="P217" s="81">
        <v>43755.77222222222</v>
      </c>
      <c r="Q217" s="79" t="s">
        <v>460</v>
      </c>
      <c r="R217" s="79"/>
      <c r="S217" s="79"/>
      <c r="T217" s="79" t="s">
        <v>564</v>
      </c>
      <c r="U217" s="82" t="s">
        <v>590</v>
      </c>
      <c r="V217" s="82" t="s">
        <v>590</v>
      </c>
      <c r="W217" s="81">
        <v>43755.77222222222</v>
      </c>
      <c r="X217" s="82" t="s">
        <v>856</v>
      </c>
      <c r="Y217" s="79"/>
      <c r="Z217" s="79"/>
      <c r="AA217" s="85" t="s">
        <v>1088</v>
      </c>
      <c r="AB217" s="79"/>
      <c r="AC217" s="79" t="b">
        <v>0</v>
      </c>
      <c r="AD217" s="79">
        <v>1</v>
      </c>
      <c r="AE217" s="85" t="s">
        <v>1113</v>
      </c>
      <c r="AF217" s="79" t="b">
        <v>0</v>
      </c>
      <c r="AG217" s="79" t="s">
        <v>1129</v>
      </c>
      <c r="AH217" s="79"/>
      <c r="AI217" s="85" t="s">
        <v>1113</v>
      </c>
      <c r="AJ217" s="79" t="b">
        <v>0</v>
      </c>
      <c r="AK217" s="79">
        <v>1</v>
      </c>
      <c r="AL217" s="85" t="s">
        <v>1113</v>
      </c>
      <c r="AM217" s="79" t="s">
        <v>1137</v>
      </c>
      <c r="AN217" s="79" t="b">
        <v>0</v>
      </c>
      <c r="AO217" s="85" t="s">
        <v>1088</v>
      </c>
      <c r="AP217" s="79" t="s">
        <v>176</v>
      </c>
      <c r="AQ217" s="79">
        <v>0</v>
      </c>
      <c r="AR217" s="79">
        <v>0</v>
      </c>
      <c r="AS217" s="79"/>
      <c r="AT217" s="79"/>
      <c r="AU217" s="79"/>
      <c r="AV217" s="79"/>
      <c r="AW217" s="79"/>
      <c r="AX217" s="79"/>
      <c r="AY217" s="79"/>
      <c r="AZ217" s="79"/>
      <c r="BA217">
        <v>39</v>
      </c>
      <c r="BB217" s="78" t="str">
        <f>REPLACE(INDEX(GroupVertices[Group],MATCH(Edges25[[#This Row],[Vertex 1]],GroupVertices[Vertex],0)),1,1,"")</f>
        <v>3</v>
      </c>
      <c r="BC217" s="78" t="str">
        <f>REPLACE(INDEX(GroupVertices[Group],MATCH(Edges25[[#This Row],[Vertex 2]],GroupVertices[Vertex],0)),1,1,"")</f>
        <v>3</v>
      </c>
      <c r="BD217" s="48">
        <v>2</v>
      </c>
      <c r="BE217" s="49">
        <v>14.285714285714286</v>
      </c>
      <c r="BF217" s="48">
        <v>0</v>
      </c>
      <c r="BG217" s="49">
        <v>0</v>
      </c>
      <c r="BH217" s="48">
        <v>0</v>
      </c>
      <c r="BI217" s="49">
        <v>0</v>
      </c>
      <c r="BJ217" s="48">
        <v>12</v>
      </c>
      <c r="BK217" s="49">
        <v>85.71428571428571</v>
      </c>
      <c r="BL217" s="48">
        <v>14</v>
      </c>
    </row>
    <row r="218" spans="1:64" ht="15">
      <c r="A218" s="64" t="s">
        <v>238</v>
      </c>
      <c r="B218" s="64" t="s">
        <v>238</v>
      </c>
      <c r="C218" s="65"/>
      <c r="D218" s="66"/>
      <c r="E218" s="67"/>
      <c r="F218" s="68"/>
      <c r="G218" s="65"/>
      <c r="H218" s="69"/>
      <c r="I218" s="70"/>
      <c r="J218" s="70"/>
      <c r="K218" s="34" t="s">
        <v>65</v>
      </c>
      <c r="L218" s="77">
        <v>333</v>
      </c>
      <c r="M218" s="77"/>
      <c r="N218" s="72"/>
      <c r="O218" s="79" t="s">
        <v>176</v>
      </c>
      <c r="P218" s="81">
        <v>43755.77777777778</v>
      </c>
      <c r="Q218" s="79" t="s">
        <v>447</v>
      </c>
      <c r="R218" s="79"/>
      <c r="S218" s="79"/>
      <c r="T218" s="79" t="s">
        <v>238</v>
      </c>
      <c r="U218" s="79"/>
      <c r="V218" s="82" t="s">
        <v>635</v>
      </c>
      <c r="W218" s="81">
        <v>43755.77777777778</v>
      </c>
      <c r="X218" s="82" t="s">
        <v>857</v>
      </c>
      <c r="Y218" s="79"/>
      <c r="Z218" s="79"/>
      <c r="AA218" s="85" t="s">
        <v>1089</v>
      </c>
      <c r="AB218" s="79"/>
      <c r="AC218" s="79" t="b">
        <v>0</v>
      </c>
      <c r="AD218" s="79">
        <v>0</v>
      </c>
      <c r="AE218" s="85" t="s">
        <v>1113</v>
      </c>
      <c r="AF218" s="79" t="b">
        <v>0</v>
      </c>
      <c r="AG218" s="79" t="s">
        <v>1129</v>
      </c>
      <c r="AH218" s="79"/>
      <c r="AI218" s="85" t="s">
        <v>1113</v>
      </c>
      <c r="AJ218" s="79" t="b">
        <v>0</v>
      </c>
      <c r="AK218" s="79">
        <v>0</v>
      </c>
      <c r="AL218" s="85" t="s">
        <v>1113</v>
      </c>
      <c r="AM218" s="79" t="s">
        <v>1137</v>
      </c>
      <c r="AN218" s="79" t="b">
        <v>0</v>
      </c>
      <c r="AO218" s="85" t="s">
        <v>1089</v>
      </c>
      <c r="AP218" s="79" t="s">
        <v>176</v>
      </c>
      <c r="AQ218" s="79">
        <v>0</v>
      </c>
      <c r="AR218" s="79">
        <v>0</v>
      </c>
      <c r="AS218" s="79"/>
      <c r="AT218" s="79"/>
      <c r="AU218" s="79"/>
      <c r="AV218" s="79"/>
      <c r="AW218" s="79"/>
      <c r="AX218" s="79"/>
      <c r="AY218" s="79"/>
      <c r="AZ218" s="79"/>
      <c r="BA218">
        <v>39</v>
      </c>
      <c r="BB218" s="78" t="str">
        <f>REPLACE(INDEX(GroupVertices[Group],MATCH(Edges25[[#This Row],[Vertex 1]],GroupVertices[Vertex],0)),1,1,"")</f>
        <v>3</v>
      </c>
      <c r="BC218" s="78" t="str">
        <f>REPLACE(INDEX(GroupVertices[Group],MATCH(Edges25[[#This Row],[Vertex 2]],GroupVertices[Vertex],0)),1,1,"")</f>
        <v>3</v>
      </c>
      <c r="BD218" s="48">
        <v>1</v>
      </c>
      <c r="BE218" s="49">
        <v>20</v>
      </c>
      <c r="BF218" s="48">
        <v>0</v>
      </c>
      <c r="BG218" s="49">
        <v>0</v>
      </c>
      <c r="BH218" s="48">
        <v>0</v>
      </c>
      <c r="BI218" s="49">
        <v>0</v>
      </c>
      <c r="BJ218" s="48">
        <v>4</v>
      </c>
      <c r="BK218" s="49">
        <v>80</v>
      </c>
      <c r="BL218" s="48">
        <v>5</v>
      </c>
    </row>
    <row r="219" spans="1:64" ht="15">
      <c r="A219" s="64" t="s">
        <v>238</v>
      </c>
      <c r="B219" s="64" t="s">
        <v>238</v>
      </c>
      <c r="C219" s="65"/>
      <c r="D219" s="66"/>
      <c r="E219" s="67"/>
      <c r="F219" s="68"/>
      <c r="G219" s="65"/>
      <c r="H219" s="69"/>
      <c r="I219" s="70"/>
      <c r="J219" s="70"/>
      <c r="K219" s="34" t="s">
        <v>65</v>
      </c>
      <c r="L219" s="77">
        <v>334</v>
      </c>
      <c r="M219" s="77"/>
      <c r="N219" s="72"/>
      <c r="O219" s="79" t="s">
        <v>176</v>
      </c>
      <c r="P219" s="81">
        <v>43755.77847222222</v>
      </c>
      <c r="Q219" s="79" t="s">
        <v>461</v>
      </c>
      <c r="R219" s="79"/>
      <c r="S219" s="79"/>
      <c r="T219" s="79" t="s">
        <v>537</v>
      </c>
      <c r="U219" s="82" t="s">
        <v>579</v>
      </c>
      <c r="V219" s="82" t="s">
        <v>579</v>
      </c>
      <c r="W219" s="81">
        <v>43755.77847222222</v>
      </c>
      <c r="X219" s="82" t="s">
        <v>858</v>
      </c>
      <c r="Y219" s="79"/>
      <c r="Z219" s="79"/>
      <c r="AA219" s="85" t="s">
        <v>1090</v>
      </c>
      <c r="AB219" s="79"/>
      <c r="AC219" s="79" t="b">
        <v>0</v>
      </c>
      <c r="AD219" s="79">
        <v>2</v>
      </c>
      <c r="AE219" s="85" t="s">
        <v>1113</v>
      </c>
      <c r="AF219" s="79" t="b">
        <v>0</v>
      </c>
      <c r="AG219" s="79" t="s">
        <v>1129</v>
      </c>
      <c r="AH219" s="79"/>
      <c r="AI219" s="85" t="s">
        <v>1113</v>
      </c>
      <c r="AJ219" s="79" t="b">
        <v>0</v>
      </c>
      <c r="AK219" s="79">
        <v>2</v>
      </c>
      <c r="AL219" s="85" t="s">
        <v>1113</v>
      </c>
      <c r="AM219" s="79" t="s">
        <v>1137</v>
      </c>
      <c r="AN219" s="79" t="b">
        <v>0</v>
      </c>
      <c r="AO219" s="85" t="s">
        <v>1090</v>
      </c>
      <c r="AP219" s="79" t="s">
        <v>176</v>
      </c>
      <c r="AQ219" s="79">
        <v>0</v>
      </c>
      <c r="AR219" s="79">
        <v>0</v>
      </c>
      <c r="AS219" s="79"/>
      <c r="AT219" s="79"/>
      <c r="AU219" s="79"/>
      <c r="AV219" s="79"/>
      <c r="AW219" s="79"/>
      <c r="AX219" s="79"/>
      <c r="AY219" s="79"/>
      <c r="AZ219" s="79"/>
      <c r="BA219">
        <v>39</v>
      </c>
      <c r="BB219" s="78" t="str">
        <f>REPLACE(INDEX(GroupVertices[Group],MATCH(Edges25[[#This Row],[Vertex 1]],GroupVertices[Vertex],0)),1,1,"")</f>
        <v>3</v>
      </c>
      <c r="BC219" s="78" t="str">
        <f>REPLACE(INDEX(GroupVertices[Group],MATCH(Edges25[[#This Row],[Vertex 2]],GroupVertices[Vertex],0)),1,1,"")</f>
        <v>3</v>
      </c>
      <c r="BD219" s="48">
        <v>3</v>
      </c>
      <c r="BE219" s="49">
        <v>30</v>
      </c>
      <c r="BF219" s="48">
        <v>0</v>
      </c>
      <c r="BG219" s="49">
        <v>0</v>
      </c>
      <c r="BH219" s="48">
        <v>0</v>
      </c>
      <c r="BI219" s="49">
        <v>0</v>
      </c>
      <c r="BJ219" s="48">
        <v>7</v>
      </c>
      <c r="BK219" s="49">
        <v>70</v>
      </c>
      <c r="BL219" s="48">
        <v>10</v>
      </c>
    </row>
    <row r="220" spans="1:64" ht="15">
      <c r="A220" s="64" t="s">
        <v>238</v>
      </c>
      <c r="B220" s="64" t="s">
        <v>238</v>
      </c>
      <c r="C220" s="65"/>
      <c r="D220" s="66"/>
      <c r="E220" s="67"/>
      <c r="F220" s="68"/>
      <c r="G220" s="65"/>
      <c r="H220" s="69"/>
      <c r="I220" s="70"/>
      <c r="J220" s="70"/>
      <c r="K220" s="34" t="s">
        <v>65</v>
      </c>
      <c r="L220" s="77">
        <v>335</v>
      </c>
      <c r="M220" s="77"/>
      <c r="N220" s="72"/>
      <c r="O220" s="79" t="s">
        <v>176</v>
      </c>
      <c r="P220" s="81">
        <v>43755.78402777778</v>
      </c>
      <c r="Q220" s="79" t="s">
        <v>449</v>
      </c>
      <c r="R220" s="79"/>
      <c r="S220" s="79"/>
      <c r="T220" s="79" t="s">
        <v>238</v>
      </c>
      <c r="U220" s="79"/>
      <c r="V220" s="82" t="s">
        <v>635</v>
      </c>
      <c r="W220" s="81">
        <v>43755.78402777778</v>
      </c>
      <c r="X220" s="82" t="s">
        <v>859</v>
      </c>
      <c r="Y220" s="79"/>
      <c r="Z220" s="79"/>
      <c r="AA220" s="85" t="s">
        <v>1091</v>
      </c>
      <c r="AB220" s="79"/>
      <c r="AC220" s="79" t="b">
        <v>0</v>
      </c>
      <c r="AD220" s="79">
        <v>0</v>
      </c>
      <c r="AE220" s="85" t="s">
        <v>1113</v>
      </c>
      <c r="AF220" s="79" t="b">
        <v>0</v>
      </c>
      <c r="AG220" s="79" t="s">
        <v>1129</v>
      </c>
      <c r="AH220" s="79"/>
      <c r="AI220" s="85" t="s">
        <v>1113</v>
      </c>
      <c r="AJ220" s="79" t="b">
        <v>0</v>
      </c>
      <c r="AK220" s="79">
        <v>0</v>
      </c>
      <c r="AL220" s="85" t="s">
        <v>1113</v>
      </c>
      <c r="AM220" s="79" t="s">
        <v>1137</v>
      </c>
      <c r="AN220" s="79" t="b">
        <v>0</v>
      </c>
      <c r="AO220" s="85" t="s">
        <v>1091</v>
      </c>
      <c r="AP220" s="79" t="s">
        <v>176</v>
      </c>
      <c r="AQ220" s="79">
        <v>0</v>
      </c>
      <c r="AR220" s="79">
        <v>0</v>
      </c>
      <c r="AS220" s="79"/>
      <c r="AT220" s="79"/>
      <c r="AU220" s="79"/>
      <c r="AV220" s="79"/>
      <c r="AW220" s="79"/>
      <c r="AX220" s="79"/>
      <c r="AY220" s="79"/>
      <c r="AZ220" s="79"/>
      <c r="BA220">
        <v>39</v>
      </c>
      <c r="BB220" s="78" t="str">
        <f>REPLACE(INDEX(GroupVertices[Group],MATCH(Edges25[[#This Row],[Vertex 1]],GroupVertices[Vertex],0)),1,1,"")</f>
        <v>3</v>
      </c>
      <c r="BC220" s="78" t="str">
        <f>REPLACE(INDEX(GroupVertices[Group],MATCH(Edges25[[#This Row],[Vertex 2]],GroupVertices[Vertex],0)),1,1,"")</f>
        <v>3</v>
      </c>
      <c r="BD220" s="48">
        <v>0</v>
      </c>
      <c r="BE220" s="49">
        <v>0</v>
      </c>
      <c r="BF220" s="48">
        <v>0</v>
      </c>
      <c r="BG220" s="49">
        <v>0</v>
      </c>
      <c r="BH220" s="48">
        <v>0</v>
      </c>
      <c r="BI220" s="49">
        <v>0</v>
      </c>
      <c r="BJ220" s="48">
        <v>8</v>
      </c>
      <c r="BK220" s="49">
        <v>100</v>
      </c>
      <c r="BL220" s="48">
        <v>8</v>
      </c>
    </row>
    <row r="221" spans="1:64" ht="15">
      <c r="A221" s="64" t="s">
        <v>238</v>
      </c>
      <c r="B221" s="64" t="s">
        <v>238</v>
      </c>
      <c r="C221" s="65"/>
      <c r="D221" s="66"/>
      <c r="E221" s="67"/>
      <c r="F221" s="68"/>
      <c r="G221" s="65"/>
      <c r="H221" s="69"/>
      <c r="I221" s="70"/>
      <c r="J221" s="70"/>
      <c r="K221" s="34" t="s">
        <v>65</v>
      </c>
      <c r="L221" s="77">
        <v>336</v>
      </c>
      <c r="M221" s="77"/>
      <c r="N221" s="72"/>
      <c r="O221" s="79" t="s">
        <v>176</v>
      </c>
      <c r="P221" s="81">
        <v>43755.78472222222</v>
      </c>
      <c r="Q221" s="79" t="s">
        <v>462</v>
      </c>
      <c r="R221" s="79"/>
      <c r="S221" s="79"/>
      <c r="T221" s="79" t="s">
        <v>563</v>
      </c>
      <c r="U221" s="82" t="s">
        <v>591</v>
      </c>
      <c r="V221" s="82" t="s">
        <v>591</v>
      </c>
      <c r="W221" s="81">
        <v>43755.78472222222</v>
      </c>
      <c r="X221" s="82" t="s">
        <v>860</v>
      </c>
      <c r="Y221" s="79"/>
      <c r="Z221" s="79"/>
      <c r="AA221" s="85" t="s">
        <v>1092</v>
      </c>
      <c r="AB221" s="79"/>
      <c r="AC221" s="79" t="b">
        <v>0</v>
      </c>
      <c r="AD221" s="79">
        <v>2</v>
      </c>
      <c r="AE221" s="85" t="s">
        <v>1113</v>
      </c>
      <c r="AF221" s="79" t="b">
        <v>0</v>
      </c>
      <c r="AG221" s="79" t="s">
        <v>1129</v>
      </c>
      <c r="AH221" s="79"/>
      <c r="AI221" s="85" t="s">
        <v>1113</v>
      </c>
      <c r="AJ221" s="79" t="b">
        <v>0</v>
      </c>
      <c r="AK221" s="79">
        <v>1</v>
      </c>
      <c r="AL221" s="85" t="s">
        <v>1113</v>
      </c>
      <c r="AM221" s="79" t="s">
        <v>1137</v>
      </c>
      <c r="AN221" s="79" t="b">
        <v>0</v>
      </c>
      <c r="AO221" s="85" t="s">
        <v>1092</v>
      </c>
      <c r="AP221" s="79" t="s">
        <v>176</v>
      </c>
      <c r="AQ221" s="79">
        <v>0</v>
      </c>
      <c r="AR221" s="79">
        <v>0</v>
      </c>
      <c r="AS221" s="79"/>
      <c r="AT221" s="79"/>
      <c r="AU221" s="79"/>
      <c r="AV221" s="79"/>
      <c r="AW221" s="79"/>
      <c r="AX221" s="79"/>
      <c r="AY221" s="79"/>
      <c r="AZ221" s="79"/>
      <c r="BA221">
        <v>39</v>
      </c>
      <c r="BB221" s="78" t="str">
        <f>REPLACE(INDEX(GroupVertices[Group],MATCH(Edges25[[#This Row],[Vertex 1]],GroupVertices[Vertex],0)),1,1,"")</f>
        <v>3</v>
      </c>
      <c r="BC221" s="78" t="str">
        <f>REPLACE(INDEX(GroupVertices[Group],MATCH(Edges25[[#This Row],[Vertex 2]],GroupVertices[Vertex],0)),1,1,"")</f>
        <v>3</v>
      </c>
      <c r="BD221" s="48">
        <v>2</v>
      </c>
      <c r="BE221" s="49">
        <v>28.571428571428573</v>
      </c>
      <c r="BF221" s="48">
        <v>0</v>
      </c>
      <c r="BG221" s="49">
        <v>0</v>
      </c>
      <c r="BH221" s="48">
        <v>0</v>
      </c>
      <c r="BI221" s="49">
        <v>0</v>
      </c>
      <c r="BJ221" s="48">
        <v>5</v>
      </c>
      <c r="BK221" s="49">
        <v>71.42857142857143</v>
      </c>
      <c r="BL221" s="48">
        <v>7</v>
      </c>
    </row>
    <row r="222" spans="1:64" ht="15">
      <c r="A222" s="64" t="s">
        <v>238</v>
      </c>
      <c r="B222" s="64" t="s">
        <v>238</v>
      </c>
      <c r="C222" s="65"/>
      <c r="D222" s="66"/>
      <c r="E222" s="67"/>
      <c r="F222" s="68"/>
      <c r="G222" s="65"/>
      <c r="H222" s="69"/>
      <c r="I222" s="70"/>
      <c r="J222" s="70"/>
      <c r="K222" s="34" t="s">
        <v>65</v>
      </c>
      <c r="L222" s="77">
        <v>337</v>
      </c>
      <c r="M222" s="77"/>
      <c r="N222" s="72"/>
      <c r="O222" s="79" t="s">
        <v>176</v>
      </c>
      <c r="P222" s="81">
        <v>43755.78888888889</v>
      </c>
      <c r="Q222" s="79" t="s">
        <v>451</v>
      </c>
      <c r="R222" s="79"/>
      <c r="S222" s="79"/>
      <c r="T222" s="79" t="s">
        <v>238</v>
      </c>
      <c r="U222" s="79"/>
      <c r="V222" s="82" t="s">
        <v>635</v>
      </c>
      <c r="W222" s="81">
        <v>43755.78888888889</v>
      </c>
      <c r="X222" s="82" t="s">
        <v>861</v>
      </c>
      <c r="Y222" s="79"/>
      <c r="Z222" s="79"/>
      <c r="AA222" s="85" t="s">
        <v>1093</v>
      </c>
      <c r="AB222" s="79"/>
      <c r="AC222" s="79" t="b">
        <v>0</v>
      </c>
      <c r="AD222" s="79">
        <v>1</v>
      </c>
      <c r="AE222" s="85" t="s">
        <v>1113</v>
      </c>
      <c r="AF222" s="79" t="b">
        <v>0</v>
      </c>
      <c r="AG222" s="79" t="s">
        <v>1129</v>
      </c>
      <c r="AH222" s="79"/>
      <c r="AI222" s="85" t="s">
        <v>1113</v>
      </c>
      <c r="AJ222" s="79" t="b">
        <v>0</v>
      </c>
      <c r="AK222" s="79">
        <v>0</v>
      </c>
      <c r="AL222" s="85" t="s">
        <v>1113</v>
      </c>
      <c r="AM222" s="79" t="s">
        <v>1137</v>
      </c>
      <c r="AN222" s="79" t="b">
        <v>0</v>
      </c>
      <c r="AO222" s="85" t="s">
        <v>1093</v>
      </c>
      <c r="AP222" s="79" t="s">
        <v>176</v>
      </c>
      <c r="AQ222" s="79">
        <v>0</v>
      </c>
      <c r="AR222" s="79">
        <v>0</v>
      </c>
      <c r="AS222" s="79"/>
      <c r="AT222" s="79"/>
      <c r="AU222" s="79"/>
      <c r="AV222" s="79"/>
      <c r="AW222" s="79"/>
      <c r="AX222" s="79"/>
      <c r="AY222" s="79"/>
      <c r="AZ222" s="79"/>
      <c r="BA222">
        <v>39</v>
      </c>
      <c r="BB222" s="78" t="str">
        <f>REPLACE(INDEX(GroupVertices[Group],MATCH(Edges25[[#This Row],[Vertex 1]],GroupVertices[Vertex],0)),1,1,"")</f>
        <v>3</v>
      </c>
      <c r="BC222" s="78" t="str">
        <f>REPLACE(INDEX(GroupVertices[Group],MATCH(Edges25[[#This Row],[Vertex 2]],GroupVertices[Vertex],0)),1,1,"")</f>
        <v>3</v>
      </c>
      <c r="BD222" s="48">
        <v>0</v>
      </c>
      <c r="BE222" s="49">
        <v>0</v>
      </c>
      <c r="BF222" s="48">
        <v>0</v>
      </c>
      <c r="BG222" s="49">
        <v>0</v>
      </c>
      <c r="BH222" s="48">
        <v>0</v>
      </c>
      <c r="BI222" s="49">
        <v>0</v>
      </c>
      <c r="BJ222" s="48">
        <v>11</v>
      </c>
      <c r="BK222" s="49">
        <v>100</v>
      </c>
      <c r="BL222" s="48">
        <v>11</v>
      </c>
    </row>
    <row r="223" spans="1:64" ht="15">
      <c r="A223" s="64" t="s">
        <v>238</v>
      </c>
      <c r="B223" s="64" t="s">
        <v>238</v>
      </c>
      <c r="C223" s="65"/>
      <c r="D223" s="66"/>
      <c r="E223" s="67"/>
      <c r="F223" s="68"/>
      <c r="G223" s="65"/>
      <c r="H223" s="69"/>
      <c r="I223" s="70"/>
      <c r="J223" s="70"/>
      <c r="K223" s="34" t="s">
        <v>65</v>
      </c>
      <c r="L223" s="77">
        <v>338</v>
      </c>
      <c r="M223" s="77"/>
      <c r="N223" s="72"/>
      <c r="O223" s="79" t="s">
        <v>176</v>
      </c>
      <c r="P223" s="81">
        <v>43755.791666666664</v>
      </c>
      <c r="Q223" s="79" t="s">
        <v>452</v>
      </c>
      <c r="R223" s="79"/>
      <c r="S223" s="79"/>
      <c r="T223" s="79" t="s">
        <v>543</v>
      </c>
      <c r="U223" s="79"/>
      <c r="V223" s="82" t="s">
        <v>635</v>
      </c>
      <c r="W223" s="81">
        <v>43755.791666666664</v>
      </c>
      <c r="X223" s="82" t="s">
        <v>862</v>
      </c>
      <c r="Y223" s="79"/>
      <c r="Z223" s="79"/>
      <c r="AA223" s="85" t="s">
        <v>1094</v>
      </c>
      <c r="AB223" s="79"/>
      <c r="AC223" s="79" t="b">
        <v>0</v>
      </c>
      <c r="AD223" s="79">
        <v>2</v>
      </c>
      <c r="AE223" s="85" t="s">
        <v>1113</v>
      </c>
      <c r="AF223" s="79" t="b">
        <v>0</v>
      </c>
      <c r="AG223" s="79" t="s">
        <v>1129</v>
      </c>
      <c r="AH223" s="79"/>
      <c r="AI223" s="85" t="s">
        <v>1113</v>
      </c>
      <c r="AJ223" s="79" t="b">
        <v>0</v>
      </c>
      <c r="AK223" s="79">
        <v>1</v>
      </c>
      <c r="AL223" s="85" t="s">
        <v>1113</v>
      </c>
      <c r="AM223" s="79" t="s">
        <v>1137</v>
      </c>
      <c r="AN223" s="79" t="b">
        <v>0</v>
      </c>
      <c r="AO223" s="85" t="s">
        <v>1094</v>
      </c>
      <c r="AP223" s="79" t="s">
        <v>176</v>
      </c>
      <c r="AQ223" s="79">
        <v>0</v>
      </c>
      <c r="AR223" s="79">
        <v>0</v>
      </c>
      <c r="AS223" s="79"/>
      <c r="AT223" s="79"/>
      <c r="AU223" s="79"/>
      <c r="AV223" s="79"/>
      <c r="AW223" s="79"/>
      <c r="AX223" s="79"/>
      <c r="AY223" s="79"/>
      <c r="AZ223" s="79"/>
      <c r="BA223">
        <v>39</v>
      </c>
      <c r="BB223" s="78" t="str">
        <f>REPLACE(INDEX(GroupVertices[Group],MATCH(Edges25[[#This Row],[Vertex 1]],GroupVertices[Vertex],0)),1,1,"")</f>
        <v>3</v>
      </c>
      <c r="BC223" s="78" t="str">
        <f>REPLACE(INDEX(GroupVertices[Group],MATCH(Edges25[[#This Row],[Vertex 2]],GroupVertices[Vertex],0)),1,1,"")</f>
        <v>3</v>
      </c>
      <c r="BD223" s="48">
        <v>1</v>
      </c>
      <c r="BE223" s="49">
        <v>3.125</v>
      </c>
      <c r="BF223" s="48">
        <v>0</v>
      </c>
      <c r="BG223" s="49">
        <v>0</v>
      </c>
      <c r="BH223" s="48">
        <v>0</v>
      </c>
      <c r="BI223" s="49">
        <v>0</v>
      </c>
      <c r="BJ223" s="48">
        <v>31</v>
      </c>
      <c r="BK223" s="49">
        <v>96.875</v>
      </c>
      <c r="BL223" s="48">
        <v>32</v>
      </c>
    </row>
    <row r="224" spans="1:64" ht="15">
      <c r="A224" s="64" t="s">
        <v>246</v>
      </c>
      <c r="B224" s="64" t="s">
        <v>238</v>
      </c>
      <c r="C224" s="65"/>
      <c r="D224" s="66"/>
      <c r="E224" s="67"/>
      <c r="F224" s="68"/>
      <c r="G224" s="65"/>
      <c r="H224" s="69"/>
      <c r="I224" s="70"/>
      <c r="J224" s="70"/>
      <c r="K224" s="34" t="s">
        <v>65</v>
      </c>
      <c r="L224" s="77">
        <v>339</v>
      </c>
      <c r="M224" s="77"/>
      <c r="N224" s="72"/>
      <c r="O224" s="79" t="s">
        <v>276</v>
      </c>
      <c r="P224" s="81">
        <v>43757.357152777775</v>
      </c>
      <c r="Q224" s="79" t="s">
        <v>280</v>
      </c>
      <c r="R224" s="79"/>
      <c r="S224" s="79"/>
      <c r="T224" s="79" t="s">
        <v>519</v>
      </c>
      <c r="U224" s="79"/>
      <c r="V224" s="82" t="s">
        <v>636</v>
      </c>
      <c r="W224" s="81">
        <v>43757.357152777775</v>
      </c>
      <c r="X224" s="82" t="s">
        <v>863</v>
      </c>
      <c r="Y224" s="79"/>
      <c r="Z224" s="79"/>
      <c r="AA224" s="85" t="s">
        <v>1095</v>
      </c>
      <c r="AB224" s="79"/>
      <c r="AC224" s="79" t="b">
        <v>0</v>
      </c>
      <c r="AD224" s="79">
        <v>0</v>
      </c>
      <c r="AE224" s="85" t="s">
        <v>1113</v>
      </c>
      <c r="AF224" s="79" t="b">
        <v>0</v>
      </c>
      <c r="AG224" s="79" t="s">
        <v>1129</v>
      </c>
      <c r="AH224" s="79"/>
      <c r="AI224" s="85" t="s">
        <v>1113</v>
      </c>
      <c r="AJ224" s="79" t="b">
        <v>0</v>
      </c>
      <c r="AK224" s="79">
        <v>16</v>
      </c>
      <c r="AL224" s="85" t="s">
        <v>1075</v>
      </c>
      <c r="AM224" s="79" t="s">
        <v>1139</v>
      </c>
      <c r="AN224" s="79" t="b">
        <v>0</v>
      </c>
      <c r="AO224" s="85" t="s">
        <v>1075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3</v>
      </c>
      <c r="BD224" s="48">
        <v>2</v>
      </c>
      <c r="BE224" s="49">
        <v>7.6923076923076925</v>
      </c>
      <c r="BF224" s="48">
        <v>1</v>
      </c>
      <c r="BG224" s="49">
        <v>3.8461538461538463</v>
      </c>
      <c r="BH224" s="48">
        <v>0</v>
      </c>
      <c r="BI224" s="49">
        <v>0</v>
      </c>
      <c r="BJ224" s="48">
        <v>23</v>
      </c>
      <c r="BK224" s="49">
        <v>88.46153846153847</v>
      </c>
      <c r="BL224" s="48">
        <v>26</v>
      </c>
    </row>
    <row r="225" spans="1:64" ht="15">
      <c r="A225" s="64" t="s">
        <v>247</v>
      </c>
      <c r="B225" s="64" t="s">
        <v>274</v>
      </c>
      <c r="C225" s="65"/>
      <c r="D225" s="66"/>
      <c r="E225" s="67"/>
      <c r="F225" s="68"/>
      <c r="G225" s="65"/>
      <c r="H225" s="69"/>
      <c r="I225" s="70"/>
      <c r="J225" s="70"/>
      <c r="K225" s="34" t="s">
        <v>65</v>
      </c>
      <c r="L225" s="77">
        <v>340</v>
      </c>
      <c r="M225" s="77"/>
      <c r="N225" s="72"/>
      <c r="O225" s="79" t="s">
        <v>276</v>
      </c>
      <c r="P225" s="81">
        <v>43753.29614583333</v>
      </c>
      <c r="Q225" s="79" t="s">
        <v>463</v>
      </c>
      <c r="R225" s="82" t="s">
        <v>497</v>
      </c>
      <c r="S225" s="79" t="s">
        <v>515</v>
      </c>
      <c r="T225" s="79" t="s">
        <v>576</v>
      </c>
      <c r="U225" s="82" t="s">
        <v>602</v>
      </c>
      <c r="V225" s="82" t="s">
        <v>602</v>
      </c>
      <c r="W225" s="81">
        <v>43753.29614583333</v>
      </c>
      <c r="X225" s="82" t="s">
        <v>864</v>
      </c>
      <c r="Y225" s="79"/>
      <c r="Z225" s="79"/>
      <c r="AA225" s="85" t="s">
        <v>1096</v>
      </c>
      <c r="AB225" s="79"/>
      <c r="AC225" s="79" t="b">
        <v>0</v>
      </c>
      <c r="AD225" s="79">
        <v>2</v>
      </c>
      <c r="AE225" s="85" t="s">
        <v>1128</v>
      </c>
      <c r="AF225" s="79" t="b">
        <v>0</v>
      </c>
      <c r="AG225" s="79" t="s">
        <v>1129</v>
      </c>
      <c r="AH225" s="79"/>
      <c r="AI225" s="85" t="s">
        <v>1113</v>
      </c>
      <c r="AJ225" s="79" t="b">
        <v>0</v>
      </c>
      <c r="AK225" s="79">
        <v>0</v>
      </c>
      <c r="AL225" s="85" t="s">
        <v>1113</v>
      </c>
      <c r="AM225" s="79" t="s">
        <v>1136</v>
      </c>
      <c r="AN225" s="79" t="b">
        <v>0</v>
      </c>
      <c r="AO225" s="85" t="s">
        <v>1096</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c r="BE225" s="49"/>
      <c r="BF225" s="48"/>
      <c r="BG225" s="49"/>
      <c r="BH225" s="48"/>
      <c r="BI225" s="49"/>
      <c r="BJ225" s="48"/>
      <c r="BK225" s="49"/>
      <c r="BL225" s="48"/>
    </row>
    <row r="226" spans="1:64" ht="15">
      <c r="A226" s="64" t="s">
        <v>245</v>
      </c>
      <c r="B226" s="64" t="s">
        <v>272</v>
      </c>
      <c r="C226" s="65"/>
      <c r="D226" s="66"/>
      <c r="E226" s="67"/>
      <c r="F226" s="68"/>
      <c r="G226" s="65"/>
      <c r="H226" s="69"/>
      <c r="I226" s="70"/>
      <c r="J226" s="70"/>
      <c r="K226" s="34" t="s">
        <v>65</v>
      </c>
      <c r="L226" s="77">
        <v>341</v>
      </c>
      <c r="M226" s="77"/>
      <c r="N226" s="72"/>
      <c r="O226" s="79" t="s">
        <v>276</v>
      </c>
      <c r="P226" s="81">
        <v>43755.75146990741</v>
      </c>
      <c r="Q226" s="79" t="s">
        <v>464</v>
      </c>
      <c r="R226" s="82" t="s">
        <v>498</v>
      </c>
      <c r="S226" s="79" t="s">
        <v>516</v>
      </c>
      <c r="T226" s="79" t="s">
        <v>555</v>
      </c>
      <c r="U226" s="79"/>
      <c r="V226" s="82" t="s">
        <v>634</v>
      </c>
      <c r="W226" s="81">
        <v>43755.75146990741</v>
      </c>
      <c r="X226" s="82" t="s">
        <v>865</v>
      </c>
      <c r="Y226" s="79"/>
      <c r="Z226" s="79"/>
      <c r="AA226" s="85" t="s">
        <v>1097</v>
      </c>
      <c r="AB226" s="79"/>
      <c r="AC226" s="79" t="b">
        <v>0</v>
      </c>
      <c r="AD226" s="79">
        <v>7</v>
      </c>
      <c r="AE226" s="85" t="s">
        <v>1113</v>
      </c>
      <c r="AF226" s="79" t="b">
        <v>0</v>
      </c>
      <c r="AG226" s="79" t="s">
        <v>1129</v>
      </c>
      <c r="AH226" s="79"/>
      <c r="AI226" s="85" t="s">
        <v>1113</v>
      </c>
      <c r="AJ226" s="79" t="b">
        <v>0</v>
      </c>
      <c r="AK226" s="79">
        <v>3</v>
      </c>
      <c r="AL226" s="85" t="s">
        <v>1113</v>
      </c>
      <c r="AM226" s="79" t="s">
        <v>1137</v>
      </c>
      <c r="AN226" s="79" t="b">
        <v>0</v>
      </c>
      <c r="AO226" s="85" t="s">
        <v>1097</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2</v>
      </c>
      <c r="BC226" s="78" t="str">
        <f>REPLACE(INDEX(GroupVertices[Group],MATCH(Edges25[[#This Row],[Vertex 2]],GroupVertices[Vertex],0)),1,1,"")</f>
        <v>4</v>
      </c>
      <c r="BD226" s="48"/>
      <c r="BE226" s="49"/>
      <c r="BF226" s="48"/>
      <c r="BG226" s="49"/>
      <c r="BH226" s="48"/>
      <c r="BI226" s="49"/>
      <c r="BJ226" s="48"/>
      <c r="BK226" s="49"/>
      <c r="BL226" s="48"/>
    </row>
    <row r="227" spans="1:64" ht="15">
      <c r="A227" s="64" t="s">
        <v>247</v>
      </c>
      <c r="B227" s="64" t="s">
        <v>272</v>
      </c>
      <c r="C227" s="65"/>
      <c r="D227" s="66"/>
      <c r="E227" s="67"/>
      <c r="F227" s="68"/>
      <c r="G227" s="65"/>
      <c r="H227" s="69"/>
      <c r="I227" s="70"/>
      <c r="J227" s="70"/>
      <c r="K227" s="34" t="s">
        <v>65</v>
      </c>
      <c r="L227" s="77">
        <v>342</v>
      </c>
      <c r="M227" s="77"/>
      <c r="N227" s="72"/>
      <c r="O227" s="79" t="s">
        <v>276</v>
      </c>
      <c r="P227" s="81">
        <v>43755.91179398148</v>
      </c>
      <c r="Q227" s="79" t="s">
        <v>465</v>
      </c>
      <c r="R227" s="79"/>
      <c r="S227" s="79"/>
      <c r="T227" s="79" t="s">
        <v>577</v>
      </c>
      <c r="U227" s="79"/>
      <c r="V227" s="82" t="s">
        <v>637</v>
      </c>
      <c r="W227" s="81">
        <v>43755.91179398148</v>
      </c>
      <c r="X227" s="82" t="s">
        <v>866</v>
      </c>
      <c r="Y227" s="79"/>
      <c r="Z227" s="79"/>
      <c r="AA227" s="85" t="s">
        <v>1098</v>
      </c>
      <c r="AB227" s="85" t="s">
        <v>1097</v>
      </c>
      <c r="AC227" s="79" t="b">
        <v>0</v>
      </c>
      <c r="AD227" s="79">
        <v>2</v>
      </c>
      <c r="AE227" s="85" t="s">
        <v>1115</v>
      </c>
      <c r="AF227" s="79" t="b">
        <v>0</v>
      </c>
      <c r="AG227" s="79" t="s">
        <v>1129</v>
      </c>
      <c r="AH227" s="79"/>
      <c r="AI227" s="85" t="s">
        <v>1113</v>
      </c>
      <c r="AJ227" s="79" t="b">
        <v>0</v>
      </c>
      <c r="AK227" s="79">
        <v>0</v>
      </c>
      <c r="AL227" s="85" t="s">
        <v>1113</v>
      </c>
      <c r="AM227" s="79" t="s">
        <v>1136</v>
      </c>
      <c r="AN227" s="79" t="b">
        <v>0</v>
      </c>
      <c r="AO227" s="85" t="s">
        <v>1097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4</v>
      </c>
      <c r="BC227" s="78" t="str">
        <f>REPLACE(INDEX(GroupVertices[Group],MATCH(Edges25[[#This Row],[Vertex 2]],GroupVertices[Vertex],0)),1,1,"")</f>
        <v>4</v>
      </c>
      <c r="BD227" s="48"/>
      <c r="BE227" s="49"/>
      <c r="BF227" s="48"/>
      <c r="BG227" s="49"/>
      <c r="BH227" s="48"/>
      <c r="BI227" s="49"/>
      <c r="BJ227" s="48"/>
      <c r="BK227" s="49"/>
      <c r="BL227" s="48"/>
    </row>
    <row r="228" spans="1:64" ht="15">
      <c r="A228" s="64" t="s">
        <v>248</v>
      </c>
      <c r="B228" s="64" t="s">
        <v>270</v>
      </c>
      <c r="C228" s="65"/>
      <c r="D228" s="66"/>
      <c r="E228" s="67"/>
      <c r="F228" s="68"/>
      <c r="G228" s="65"/>
      <c r="H228" s="69"/>
      <c r="I228" s="70"/>
      <c r="J228" s="70"/>
      <c r="K228" s="34" t="s">
        <v>65</v>
      </c>
      <c r="L228" s="77">
        <v>345</v>
      </c>
      <c r="M228" s="77"/>
      <c r="N228" s="72"/>
      <c r="O228" s="79" t="s">
        <v>276</v>
      </c>
      <c r="P228" s="81">
        <v>43759.34869212963</v>
      </c>
      <c r="Q228" s="79" t="s">
        <v>466</v>
      </c>
      <c r="R228" s="79"/>
      <c r="S228" s="79"/>
      <c r="T228" s="79"/>
      <c r="U228" s="79"/>
      <c r="V228" s="82" t="s">
        <v>638</v>
      </c>
      <c r="W228" s="81">
        <v>43759.34869212963</v>
      </c>
      <c r="X228" s="82" t="s">
        <v>867</v>
      </c>
      <c r="Y228" s="79"/>
      <c r="Z228" s="79"/>
      <c r="AA228" s="85" t="s">
        <v>1099</v>
      </c>
      <c r="AB228" s="79"/>
      <c r="AC228" s="79" t="b">
        <v>0</v>
      </c>
      <c r="AD228" s="79">
        <v>0</v>
      </c>
      <c r="AE228" s="85" t="s">
        <v>1113</v>
      </c>
      <c r="AF228" s="79" t="b">
        <v>0</v>
      </c>
      <c r="AG228" s="79" t="s">
        <v>1129</v>
      </c>
      <c r="AH228" s="79"/>
      <c r="AI228" s="85" t="s">
        <v>1113</v>
      </c>
      <c r="AJ228" s="79" t="b">
        <v>0</v>
      </c>
      <c r="AK228" s="79">
        <v>4</v>
      </c>
      <c r="AL228" s="85" t="s">
        <v>1103</v>
      </c>
      <c r="AM228" s="79" t="s">
        <v>1139</v>
      </c>
      <c r="AN228" s="79" t="b">
        <v>0</v>
      </c>
      <c r="AO228" s="85" t="s">
        <v>1103</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4</v>
      </c>
      <c r="BD228" s="48"/>
      <c r="BE228" s="49"/>
      <c r="BF228" s="48"/>
      <c r="BG228" s="49"/>
      <c r="BH228" s="48"/>
      <c r="BI228" s="49"/>
      <c r="BJ228" s="48"/>
      <c r="BK228" s="49"/>
      <c r="BL228" s="48"/>
    </row>
    <row r="229" spans="1:64" ht="15">
      <c r="A229" s="64" t="s">
        <v>247</v>
      </c>
      <c r="B229" s="64" t="s">
        <v>245</v>
      </c>
      <c r="C229" s="65"/>
      <c r="D229" s="66"/>
      <c r="E229" s="67"/>
      <c r="F229" s="68"/>
      <c r="G229" s="65"/>
      <c r="H229" s="69"/>
      <c r="I229" s="70"/>
      <c r="J229" s="70"/>
      <c r="K229" s="34" t="s">
        <v>66</v>
      </c>
      <c r="L229" s="77">
        <v>351</v>
      </c>
      <c r="M229" s="77"/>
      <c r="N229" s="72"/>
      <c r="O229" s="79" t="s">
        <v>276</v>
      </c>
      <c r="P229" s="81">
        <v>43755.911875</v>
      </c>
      <c r="Q229" s="79" t="s">
        <v>360</v>
      </c>
      <c r="R229" s="79"/>
      <c r="S229" s="79"/>
      <c r="T229" s="79" t="s">
        <v>555</v>
      </c>
      <c r="U229" s="79"/>
      <c r="V229" s="82" t="s">
        <v>637</v>
      </c>
      <c r="W229" s="81">
        <v>43755.911875</v>
      </c>
      <c r="X229" s="82" t="s">
        <v>868</v>
      </c>
      <c r="Y229" s="79"/>
      <c r="Z229" s="79"/>
      <c r="AA229" s="85" t="s">
        <v>1100</v>
      </c>
      <c r="AB229" s="79"/>
      <c r="AC229" s="79" t="b">
        <v>0</v>
      </c>
      <c r="AD229" s="79">
        <v>0</v>
      </c>
      <c r="AE229" s="85" t="s">
        <v>1113</v>
      </c>
      <c r="AF229" s="79" t="b">
        <v>0</v>
      </c>
      <c r="AG229" s="79" t="s">
        <v>1129</v>
      </c>
      <c r="AH229" s="79"/>
      <c r="AI229" s="85" t="s">
        <v>1113</v>
      </c>
      <c r="AJ229" s="79" t="b">
        <v>0</v>
      </c>
      <c r="AK229" s="79">
        <v>3</v>
      </c>
      <c r="AL229" s="85" t="s">
        <v>1097</v>
      </c>
      <c r="AM229" s="79" t="s">
        <v>1136</v>
      </c>
      <c r="AN229" s="79" t="b">
        <v>0</v>
      </c>
      <c r="AO229" s="85" t="s">
        <v>1097</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4</v>
      </c>
      <c r="BC229" s="78" t="str">
        <f>REPLACE(INDEX(GroupVertices[Group],MATCH(Edges25[[#This Row],[Vertex 2]],GroupVertices[Vertex],0)),1,1,"")</f>
        <v>2</v>
      </c>
      <c r="BD229" s="48">
        <v>1</v>
      </c>
      <c r="BE229" s="49">
        <v>3.4482758620689653</v>
      </c>
      <c r="BF229" s="48">
        <v>0</v>
      </c>
      <c r="BG229" s="49">
        <v>0</v>
      </c>
      <c r="BH229" s="48">
        <v>0</v>
      </c>
      <c r="BI229" s="49">
        <v>0</v>
      </c>
      <c r="BJ229" s="48">
        <v>28</v>
      </c>
      <c r="BK229" s="49">
        <v>96.55172413793103</v>
      </c>
      <c r="BL229" s="48">
        <v>29</v>
      </c>
    </row>
    <row r="230" spans="1:64" ht="15">
      <c r="A230" s="64" t="s">
        <v>249</v>
      </c>
      <c r="B230" s="64" t="s">
        <v>245</v>
      </c>
      <c r="C230" s="65"/>
      <c r="D230" s="66"/>
      <c r="E230" s="67"/>
      <c r="F230" s="68"/>
      <c r="G230" s="65"/>
      <c r="H230" s="69"/>
      <c r="I230" s="70"/>
      <c r="J230" s="70"/>
      <c r="K230" s="34" t="s">
        <v>65</v>
      </c>
      <c r="L230" s="77">
        <v>352</v>
      </c>
      <c r="M230" s="77"/>
      <c r="N230" s="72"/>
      <c r="O230" s="79" t="s">
        <v>276</v>
      </c>
      <c r="P230" s="81">
        <v>43756.711018518516</v>
      </c>
      <c r="Q230" s="79" t="s">
        <v>360</v>
      </c>
      <c r="R230" s="79"/>
      <c r="S230" s="79"/>
      <c r="T230" s="79" t="s">
        <v>555</v>
      </c>
      <c r="U230" s="79"/>
      <c r="V230" s="82" t="s">
        <v>639</v>
      </c>
      <c r="W230" s="81">
        <v>43756.711018518516</v>
      </c>
      <c r="X230" s="82" t="s">
        <v>869</v>
      </c>
      <c r="Y230" s="79"/>
      <c r="Z230" s="79"/>
      <c r="AA230" s="85" t="s">
        <v>1101</v>
      </c>
      <c r="AB230" s="79"/>
      <c r="AC230" s="79" t="b">
        <v>0</v>
      </c>
      <c r="AD230" s="79">
        <v>0</v>
      </c>
      <c r="AE230" s="85" t="s">
        <v>1113</v>
      </c>
      <c r="AF230" s="79" t="b">
        <v>0</v>
      </c>
      <c r="AG230" s="79" t="s">
        <v>1129</v>
      </c>
      <c r="AH230" s="79"/>
      <c r="AI230" s="85" t="s">
        <v>1113</v>
      </c>
      <c r="AJ230" s="79" t="b">
        <v>0</v>
      </c>
      <c r="AK230" s="79">
        <v>4</v>
      </c>
      <c r="AL230" s="85" t="s">
        <v>1097</v>
      </c>
      <c r="AM230" s="79" t="s">
        <v>1139</v>
      </c>
      <c r="AN230" s="79" t="b">
        <v>0</v>
      </c>
      <c r="AO230" s="85" t="s">
        <v>1097</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4</v>
      </c>
      <c r="BC230" s="78" t="str">
        <f>REPLACE(INDEX(GroupVertices[Group],MATCH(Edges25[[#This Row],[Vertex 2]],GroupVertices[Vertex],0)),1,1,"")</f>
        <v>2</v>
      </c>
      <c r="BD230" s="48">
        <v>1</v>
      </c>
      <c r="BE230" s="49">
        <v>3.4482758620689653</v>
      </c>
      <c r="BF230" s="48">
        <v>0</v>
      </c>
      <c r="BG230" s="49">
        <v>0</v>
      </c>
      <c r="BH230" s="48">
        <v>0</v>
      </c>
      <c r="BI230" s="49">
        <v>0</v>
      </c>
      <c r="BJ230" s="48">
        <v>28</v>
      </c>
      <c r="BK230" s="49">
        <v>96.55172413793103</v>
      </c>
      <c r="BL230" s="48">
        <v>29</v>
      </c>
    </row>
    <row r="231" spans="1:64" ht="15">
      <c r="A231" s="64" t="s">
        <v>249</v>
      </c>
      <c r="B231" s="64" t="s">
        <v>270</v>
      </c>
      <c r="C231" s="65"/>
      <c r="D231" s="66"/>
      <c r="E231" s="67"/>
      <c r="F231" s="68"/>
      <c r="G231" s="65"/>
      <c r="H231" s="69"/>
      <c r="I231" s="70"/>
      <c r="J231" s="70"/>
      <c r="K231" s="34" t="s">
        <v>65</v>
      </c>
      <c r="L231" s="77">
        <v>354</v>
      </c>
      <c r="M231" s="77"/>
      <c r="N231" s="72"/>
      <c r="O231" s="79" t="s">
        <v>276</v>
      </c>
      <c r="P231" s="81">
        <v>43759.36686342592</v>
      </c>
      <c r="Q231" s="79" t="s">
        <v>466</v>
      </c>
      <c r="R231" s="79"/>
      <c r="S231" s="79"/>
      <c r="T231" s="79"/>
      <c r="U231" s="79"/>
      <c r="V231" s="82" t="s">
        <v>639</v>
      </c>
      <c r="W231" s="81">
        <v>43759.36686342592</v>
      </c>
      <c r="X231" s="82" t="s">
        <v>870</v>
      </c>
      <c r="Y231" s="79"/>
      <c r="Z231" s="79"/>
      <c r="AA231" s="85" t="s">
        <v>1102</v>
      </c>
      <c r="AB231" s="79"/>
      <c r="AC231" s="79" t="b">
        <v>0</v>
      </c>
      <c r="AD231" s="79">
        <v>0</v>
      </c>
      <c r="AE231" s="85" t="s">
        <v>1113</v>
      </c>
      <c r="AF231" s="79" t="b">
        <v>0</v>
      </c>
      <c r="AG231" s="79" t="s">
        <v>1129</v>
      </c>
      <c r="AH231" s="79"/>
      <c r="AI231" s="85" t="s">
        <v>1113</v>
      </c>
      <c r="AJ231" s="79" t="b">
        <v>0</v>
      </c>
      <c r="AK231" s="79">
        <v>4</v>
      </c>
      <c r="AL231" s="85" t="s">
        <v>1103</v>
      </c>
      <c r="AM231" s="79" t="s">
        <v>1139</v>
      </c>
      <c r="AN231" s="79" t="b">
        <v>0</v>
      </c>
      <c r="AO231" s="85" t="s">
        <v>1103</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4</v>
      </c>
      <c r="BC231" s="78" t="str">
        <f>REPLACE(INDEX(GroupVertices[Group],MATCH(Edges25[[#This Row],[Vertex 2]],GroupVertices[Vertex],0)),1,1,"")</f>
        <v>4</v>
      </c>
      <c r="BD231" s="48"/>
      <c r="BE231" s="49"/>
      <c r="BF231" s="48"/>
      <c r="BG231" s="49"/>
      <c r="BH231" s="48"/>
      <c r="BI231" s="49"/>
      <c r="BJ231" s="48"/>
      <c r="BK231" s="49"/>
      <c r="BL231" s="48"/>
    </row>
    <row r="232" spans="1:64" ht="15">
      <c r="A232" s="64" t="s">
        <v>247</v>
      </c>
      <c r="B232" s="64" t="s">
        <v>250</v>
      </c>
      <c r="C232" s="65"/>
      <c r="D232" s="66"/>
      <c r="E232" s="67"/>
      <c r="F232" s="68"/>
      <c r="G232" s="65"/>
      <c r="H232" s="69"/>
      <c r="I232" s="70"/>
      <c r="J232" s="70"/>
      <c r="K232" s="34" t="s">
        <v>66</v>
      </c>
      <c r="L232" s="77">
        <v>358</v>
      </c>
      <c r="M232" s="77"/>
      <c r="N232" s="72"/>
      <c r="O232" s="79" t="s">
        <v>276</v>
      </c>
      <c r="P232" s="81">
        <v>43759.05158564815</v>
      </c>
      <c r="Q232" s="79" t="s">
        <v>467</v>
      </c>
      <c r="R232" s="82" t="s">
        <v>499</v>
      </c>
      <c r="S232" s="79" t="s">
        <v>517</v>
      </c>
      <c r="T232" s="79" t="s">
        <v>578</v>
      </c>
      <c r="U232" s="79"/>
      <c r="V232" s="82" t="s">
        <v>637</v>
      </c>
      <c r="W232" s="81">
        <v>43759.05158564815</v>
      </c>
      <c r="X232" s="82" t="s">
        <v>871</v>
      </c>
      <c r="Y232" s="79"/>
      <c r="Z232" s="79"/>
      <c r="AA232" s="85" t="s">
        <v>1103</v>
      </c>
      <c r="AB232" s="79"/>
      <c r="AC232" s="79" t="b">
        <v>0</v>
      </c>
      <c r="AD232" s="79">
        <v>4</v>
      </c>
      <c r="AE232" s="85" t="s">
        <v>1113</v>
      </c>
      <c r="AF232" s="79" t="b">
        <v>0</v>
      </c>
      <c r="AG232" s="79" t="s">
        <v>1129</v>
      </c>
      <c r="AH232" s="79"/>
      <c r="AI232" s="85" t="s">
        <v>1113</v>
      </c>
      <c r="AJ232" s="79" t="b">
        <v>0</v>
      </c>
      <c r="AK232" s="79">
        <v>4</v>
      </c>
      <c r="AL232" s="85" t="s">
        <v>1113</v>
      </c>
      <c r="AM232" s="79" t="s">
        <v>1136</v>
      </c>
      <c r="AN232" s="79" t="b">
        <v>0</v>
      </c>
      <c r="AO232" s="85" t="s">
        <v>1103</v>
      </c>
      <c r="AP232" s="79" t="s">
        <v>176</v>
      </c>
      <c r="AQ232" s="79">
        <v>0</v>
      </c>
      <c r="AR232" s="79">
        <v>0</v>
      </c>
      <c r="AS232" s="79"/>
      <c r="AT232" s="79"/>
      <c r="AU232" s="79"/>
      <c r="AV232" s="79"/>
      <c r="AW232" s="79"/>
      <c r="AX232" s="79"/>
      <c r="AY232" s="79"/>
      <c r="AZ232" s="79"/>
      <c r="BA232">
        <v>2</v>
      </c>
      <c r="BB232" s="78" t="str">
        <f>REPLACE(INDEX(GroupVertices[Group],MATCH(Edges25[[#This Row],[Vertex 1]],GroupVertices[Vertex],0)),1,1,"")</f>
        <v>4</v>
      </c>
      <c r="BC232" s="78" t="str">
        <f>REPLACE(INDEX(GroupVertices[Group],MATCH(Edges25[[#This Row],[Vertex 2]],GroupVertices[Vertex],0)),1,1,"")</f>
        <v>4</v>
      </c>
      <c r="BD232" s="48">
        <v>1</v>
      </c>
      <c r="BE232" s="49">
        <v>2.5</v>
      </c>
      <c r="BF232" s="48">
        <v>0</v>
      </c>
      <c r="BG232" s="49">
        <v>0</v>
      </c>
      <c r="BH232" s="48">
        <v>0</v>
      </c>
      <c r="BI232" s="49">
        <v>0</v>
      </c>
      <c r="BJ232" s="48">
        <v>39</v>
      </c>
      <c r="BK232" s="49">
        <v>97.5</v>
      </c>
      <c r="BL232" s="48">
        <v>40</v>
      </c>
    </row>
    <row r="233" spans="1:64" ht="15">
      <c r="A233" s="64" t="s">
        <v>250</v>
      </c>
      <c r="B233" s="64" t="s">
        <v>270</v>
      </c>
      <c r="C233" s="65"/>
      <c r="D233" s="66"/>
      <c r="E233" s="67"/>
      <c r="F233" s="68"/>
      <c r="G233" s="65"/>
      <c r="H233" s="69"/>
      <c r="I233" s="70"/>
      <c r="J233" s="70"/>
      <c r="K233" s="34" t="s">
        <v>65</v>
      </c>
      <c r="L233" s="77">
        <v>359</v>
      </c>
      <c r="M233" s="77"/>
      <c r="N233" s="72"/>
      <c r="O233" s="79" t="s">
        <v>276</v>
      </c>
      <c r="P233" s="81">
        <v>43759.390185185184</v>
      </c>
      <c r="Q233" s="79" t="s">
        <v>466</v>
      </c>
      <c r="R233" s="79"/>
      <c r="S233" s="79"/>
      <c r="T233" s="79"/>
      <c r="U233" s="79"/>
      <c r="V233" s="82" t="s">
        <v>640</v>
      </c>
      <c r="W233" s="81">
        <v>43759.390185185184</v>
      </c>
      <c r="X233" s="82" t="s">
        <v>872</v>
      </c>
      <c r="Y233" s="79"/>
      <c r="Z233" s="79"/>
      <c r="AA233" s="85" t="s">
        <v>1104</v>
      </c>
      <c r="AB233" s="79"/>
      <c r="AC233" s="79" t="b">
        <v>0</v>
      </c>
      <c r="AD233" s="79">
        <v>0</v>
      </c>
      <c r="AE233" s="85" t="s">
        <v>1113</v>
      </c>
      <c r="AF233" s="79" t="b">
        <v>0</v>
      </c>
      <c r="AG233" s="79" t="s">
        <v>1129</v>
      </c>
      <c r="AH233" s="79"/>
      <c r="AI233" s="85" t="s">
        <v>1113</v>
      </c>
      <c r="AJ233" s="79" t="b">
        <v>0</v>
      </c>
      <c r="AK233" s="79">
        <v>4</v>
      </c>
      <c r="AL233" s="85" t="s">
        <v>1103</v>
      </c>
      <c r="AM233" s="79" t="s">
        <v>1136</v>
      </c>
      <c r="AN233" s="79" t="b">
        <v>0</v>
      </c>
      <c r="AO233" s="85" t="s">
        <v>1103</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4</v>
      </c>
      <c r="BC233" s="78" t="str">
        <f>REPLACE(INDEX(GroupVertices[Group],MATCH(Edges25[[#This Row],[Vertex 2]],GroupVertices[Vertex],0)),1,1,"")</f>
        <v>4</v>
      </c>
      <c r="BD233" s="48"/>
      <c r="BE233" s="49"/>
      <c r="BF233" s="48"/>
      <c r="BG233" s="49"/>
      <c r="BH233" s="48"/>
      <c r="BI233" s="49"/>
      <c r="BJ233" s="48"/>
      <c r="BK233" s="49"/>
      <c r="BL233" s="48"/>
    </row>
    <row r="234" spans="1:64" ht="15">
      <c r="A234" s="64" t="s">
        <v>251</v>
      </c>
      <c r="B234" s="64" t="s">
        <v>270</v>
      </c>
      <c r="C234" s="65"/>
      <c r="D234" s="66"/>
      <c r="E234" s="67"/>
      <c r="F234" s="68"/>
      <c r="G234" s="65"/>
      <c r="H234" s="69"/>
      <c r="I234" s="70"/>
      <c r="J234" s="70"/>
      <c r="K234" s="34" t="s">
        <v>65</v>
      </c>
      <c r="L234" s="77">
        <v>364</v>
      </c>
      <c r="M234" s="77"/>
      <c r="N234" s="72"/>
      <c r="O234" s="79" t="s">
        <v>276</v>
      </c>
      <c r="P234" s="81">
        <v>43759.42628472222</v>
      </c>
      <c r="Q234" s="79" t="s">
        <v>466</v>
      </c>
      <c r="R234" s="79"/>
      <c r="S234" s="79"/>
      <c r="T234" s="79"/>
      <c r="U234" s="79"/>
      <c r="V234" s="82" t="s">
        <v>641</v>
      </c>
      <c r="W234" s="81">
        <v>43759.42628472222</v>
      </c>
      <c r="X234" s="82" t="s">
        <v>873</v>
      </c>
      <c r="Y234" s="79"/>
      <c r="Z234" s="79"/>
      <c r="AA234" s="85" t="s">
        <v>1105</v>
      </c>
      <c r="AB234" s="79"/>
      <c r="AC234" s="79" t="b">
        <v>0</v>
      </c>
      <c r="AD234" s="79">
        <v>0</v>
      </c>
      <c r="AE234" s="85" t="s">
        <v>1113</v>
      </c>
      <c r="AF234" s="79" t="b">
        <v>0</v>
      </c>
      <c r="AG234" s="79" t="s">
        <v>1129</v>
      </c>
      <c r="AH234" s="79"/>
      <c r="AI234" s="85" t="s">
        <v>1113</v>
      </c>
      <c r="AJ234" s="79" t="b">
        <v>0</v>
      </c>
      <c r="AK234" s="79">
        <v>4</v>
      </c>
      <c r="AL234" s="85" t="s">
        <v>1103</v>
      </c>
      <c r="AM234" s="79" t="s">
        <v>1139</v>
      </c>
      <c r="AN234" s="79" t="b">
        <v>0</v>
      </c>
      <c r="AO234" s="85" t="s">
        <v>1103</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c r="BE234" s="49"/>
      <c r="BF234" s="48"/>
      <c r="BG234" s="49"/>
      <c r="BH234" s="48"/>
      <c r="BI234" s="49"/>
      <c r="BJ234" s="48"/>
      <c r="BK234" s="49"/>
      <c r="BL234" s="48"/>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4" r:id="rId1" display="https://wakelet.com/wake/36d1dfe4-b885-4478-bf6f-5e0ff875c4c8"/>
    <hyperlink ref="R7" r:id="rId2" display="https://twitter.com/ESNchat/status/1183706489531187200"/>
    <hyperlink ref="R12" r:id="rId3" display="https://mailchi.mp/gapingvoid/maybe-too-mammoth"/>
    <hyperlink ref="R13" r:id="rId4" display="https://mailchi.mp/gapingvoid/maybe-too-mammoth"/>
    <hyperlink ref="R16" r:id="rId5" display="https://twitter.com/ESNchat/status/1183706489531187200"/>
    <hyperlink ref="R21" r:id="rId6" display="https://wakelet.com/wake/36d1dfe4-b885-4478-bf6f-5e0ff875c4c8"/>
    <hyperlink ref="R23" r:id="rId7" display="https://twitter.com/JenniferCreinin/status/1181320085736173569"/>
    <hyperlink ref="R28" r:id="rId8" display="https://wakelet.com/wake/b0d3683d-c7b6-4e6c-a3d0-70c02905ed6d"/>
    <hyperlink ref="R32" r:id="rId9" display="https://sloanreview.mit.edu/article/collaborate-smarter-not-harder/"/>
    <hyperlink ref="R34" r:id="rId10" display="https://wakelet.com/wake/b0d3683d-c7b6-4e6c-a3d0-70c02905ed6d"/>
    <hyperlink ref="R35" r:id="rId11" display="https://wakelet.com/wake/b0d3683d-c7b6-4e6c-a3d0-70c02905ed6d"/>
    <hyperlink ref="R36" r:id="rId12" display="https://wakelet.com/wake/36d1dfe4-b885-4478-bf6f-5e0ff875c4c8?utm_medium=social&amp;utm_source=linkedin.company&amp;utm_campaign=postfity&amp;utm_content=postfityd5d72"/>
    <hyperlink ref="R37" r:id="rId13" display="https://wakelet.com/wake/36d1dfe4-b885-4478-bf6f-5e0ff875c4c8?utm_medium=social&amp;utm_source=linkedin.company&amp;utm_campaign=postfity&amp;utm_content=postfityd5d72"/>
    <hyperlink ref="R42" r:id="rId14" display="https://twitter.com/Dennis_Pearce/status/1184898663753179137"/>
    <hyperlink ref="R48" r:id="rId15" display="https://photos.google.com/share/AF1QipMq-XMNYsPOlcyTc0xoOGUut_r1Ufuey5wXx0S5hafLNux3EwnVj_nIPquZXtw6kQ?key=WWxzdHJVMWhPY0lqMXNzRy1pc0IwX3RYSTZ6NTJR"/>
    <hyperlink ref="R51" r:id="rId16" display="https://wakelet.com/wake/7b32b2cf-b99e-41f8-bf37-3d6852f572f4"/>
    <hyperlink ref="R57" r:id="rId17" display="https://jeffrossblog.com/2015/09/28/want-an-esn-playbook-here-is-ours/"/>
    <hyperlink ref="R60" r:id="rId18" display="https://docs.microsoft.com/en-us/dynamics365/sales-enterprise/manage-playbook-templates"/>
    <hyperlink ref="R67" r:id="rId19" display="https://twitter.com/ESNchat/status/1181342035065765888"/>
    <hyperlink ref="R68" r:id="rId20" display="https://twitter.com/Nachrichten_muc/status/1181602667560353792?s=20"/>
    <hyperlink ref="R75" r:id="rId21" display="https://twitter.com/ESNchat/status/1182358634329587712"/>
    <hyperlink ref="R77" r:id="rId22" display="https://twitter.com/ESNchat/status/1182360899287502849"/>
    <hyperlink ref="R79" r:id="rId23" display="https://twitter.com/ESNchat/status/1182363164366778370"/>
    <hyperlink ref="R81" r:id="rId24" display="https://twitter.com/ESNchat/status/1182365429156597760"/>
    <hyperlink ref="R85" r:id="rId25" display="https://jeffrossblog.com/2015/09/28/want-an-esn-playbook-here-is-ours/"/>
    <hyperlink ref="R95" r:id="rId26" display="http://www.pewinternet.org/2014/02/20/mapping-twitter-topic-networks-from-polarized-crowds-to-community-clusters/"/>
    <hyperlink ref="R96" r:id="rId27" display="http://www.pewinternet.org/2014/02/20/mapping-twitter-topic-networks-from-polarized-crowds-to-community-clusters/"/>
    <hyperlink ref="R100" r:id="rId28" display="https://jeffrossblog.com/2015/09/28/want-an-esn-playbook-here-is-ours/"/>
    <hyperlink ref="R102" r:id="rId29" display="http://iconohash.com/ESNchat/2019-10-17"/>
    <hyperlink ref="R104" r:id="rId30" display="https://twitter.com/ESNchat/status/1182356369711783937"/>
    <hyperlink ref="R106" r:id="rId31" display="https://twitter.com/ESNchat/status/1182358634329587712"/>
    <hyperlink ref="R107" r:id="rId32" display="https://twitter.com/ESNchat/status/1182360899287502849"/>
    <hyperlink ref="R110" r:id="rId33" display="https://jeffrossblog.com/2015/09/28/want-an-esn-playbook-here-is-ours/"/>
    <hyperlink ref="R113" r:id="rId34" display="https://jeffrossblog.com/2015/09/28/want-an-esn-playbook-here-is-ours/"/>
    <hyperlink ref="R115" r:id="rId35" display="https://twitter.com/ESNchat/status/1182356369711783937"/>
    <hyperlink ref="R116" r:id="rId36" display="https://twitter.com/ESNchat/status/1182358634329587712"/>
    <hyperlink ref="R117" r:id="rId37" display="https://twitter.com/ESNchat/status/1182360899287502849"/>
    <hyperlink ref="R118" r:id="rId38" display="https://twitter.com/ESNchat/status/1182363164366778370"/>
    <hyperlink ref="R150" r:id="rId39" display="https://www.youtube.com/watch?v=oSs6DcA6dFI"/>
    <hyperlink ref="R153" r:id="rId40" display="https://twitter.com/slatts/status/1181606316860678144"/>
    <hyperlink ref="R161" r:id="rId41" display="https://twitter.com/slatts/status/1184898952346423296"/>
    <hyperlink ref="R179" r:id="rId42" display="https://www.linkedin.com/pulse/how-create-innovation-stew-dennis-pearce/"/>
    <hyperlink ref="R186" r:id="rId43" display="https://wakelet.com/wake/b0d3683d-c7b6-4e6c-a3d0-70c02905ed6d"/>
    <hyperlink ref="R206" r:id="rId44" display="https://wakelet.com/wake/36d1dfe4-b885-4478-bf6f-5e0ff875c4c8"/>
    <hyperlink ref="R225" r:id="rId45" display="https://www.eventbrite.co.uk/e/benchmarking-measurement-in-the-real-world-tickets-65416970921?aff=efbeventtix&amp;fbclid=IwAR0NPZeIMurtXY4SVZo3KOYcwfqK_qfY9zYHUzj3rFwlBYIwHdp5AwDEpk0"/>
    <hyperlink ref="R226" r:id="rId46" display="https://www.eventbrite.com.au/e/swoop-chat-chicago-2019-tickets-70227258621"/>
    <hyperlink ref="R232" r:id="rId47" display="https://simply-communicate.com/nestle-connects-210000-employees-with-workplace-by-facebook/"/>
    <hyperlink ref="U41" r:id="rId48" display="https://pbs.twimg.com/media/EHF3s30X4AImFZH.jpg"/>
    <hyperlink ref="U60" r:id="rId49" display="https://pbs.twimg.com/media/EGiu6MPW4AEdG6a.jpg"/>
    <hyperlink ref="U74" r:id="rId50" display="https://pbs.twimg.com/media/EGiPk1IWoAAhERQ.jpg"/>
    <hyperlink ref="U87" r:id="rId51" display="https://pbs.twimg.com/media/EGiEm7UWwAMz_xO.png"/>
    <hyperlink ref="U88" r:id="rId52" display="https://pbs.twimg.com/media/EHF2b-SX4AMpDFf.png"/>
    <hyperlink ref="U102" r:id="rId53" display="https://pbs.twimg.com/media/EHLh8sMX0AIhttp.jpg"/>
    <hyperlink ref="U124" r:id="rId54" display="https://pbs.twimg.com/media/EHF1pieXkAQQHmp.jpg"/>
    <hyperlink ref="U125" r:id="rId55" display="https://pbs.twimg.com/tweet_video_thumb/EHGO-DnVUAAMCpn.jpg"/>
    <hyperlink ref="U126" r:id="rId56" display="https://pbs.twimg.com/media/EHF2L9dWoAIez8L.jpg"/>
    <hyperlink ref="U128" r:id="rId57" display="https://pbs.twimg.com/media/EHF24AdWkAIuaYp.jpg"/>
    <hyperlink ref="U130" r:id="rId58" display="https://pbs.twimg.com/media/EHF3E7uX0AAZ7v8.jpg"/>
    <hyperlink ref="U136" r:id="rId59" display="https://pbs.twimg.com/media/EHF3e6YX0AEqifu.jpg"/>
    <hyperlink ref="U140" r:id="rId60" display="https://pbs.twimg.com/media/EHF3s30X4AImFZH.jpg"/>
    <hyperlink ref="U143" r:id="rId61" display="https://pbs.twimg.com/media/EHF330AWoAAAlox.jpg"/>
    <hyperlink ref="U185" r:id="rId62" display="https://pbs.twimg.com/media/EGiCzEOWwAAOKLk.jpg"/>
    <hyperlink ref="U186" r:id="rId63" display="https://pbs.twimg.com/media/EGiDug0XoAMLzEy.jpg"/>
    <hyperlink ref="U188" r:id="rId64" display="https://pbs.twimg.com/media/EGiEOaEXYAAQxTJ.jpg"/>
    <hyperlink ref="U191" r:id="rId65" display="https://pbs.twimg.com/media/EGiPUdvWsAA3g00.jpg"/>
    <hyperlink ref="U193" r:id="rId66" display="https://pbs.twimg.com/media/EGiPk1IWoAAhERQ.jpg"/>
    <hyperlink ref="U195" r:id="rId67" display="https://pbs.twimg.com/media/EGiP7qqWoAA9TbN.jpg"/>
    <hyperlink ref="U197" r:id="rId68" display="https://pbs.twimg.com/media/EGiQNEpXkAA6kCT.jpg"/>
    <hyperlink ref="U199" r:id="rId69" display="https://pbs.twimg.com/media/EGiQmU0W4AEDHln.jpg"/>
    <hyperlink ref="U201" r:id="rId70" display="https://pbs.twimg.com/media/EGiRDxmWoAAVzFN.jpg"/>
    <hyperlink ref="U204" r:id="rId71" display="https://pbs.twimg.com/media/EG1eqK9UEAAeaXr.jpg"/>
    <hyperlink ref="U205" r:id="rId72" display="https://pbs.twimg.com/media/EHF1pieXkAQQHmp.jpg"/>
    <hyperlink ref="U207" r:id="rId73" display="https://pbs.twimg.com/media/EHF2L9dWoAIez8L.jpg"/>
    <hyperlink ref="U211" r:id="rId74" display="https://pbs.twimg.com/media/EHF24AdWkAIuaYp.jpg"/>
    <hyperlink ref="U213" r:id="rId75" display="https://pbs.twimg.com/media/EHF3E7uX0AAZ7v8.jpg"/>
    <hyperlink ref="U215" r:id="rId76" display="https://pbs.twimg.com/media/EHF3RAMXUAEDI8b.jpg"/>
    <hyperlink ref="U217" r:id="rId77" display="https://pbs.twimg.com/media/EHF3e6YX0AEqifu.jpg"/>
    <hyperlink ref="U219" r:id="rId78" display="https://pbs.twimg.com/media/EHF3s30X4AImFZH.jpg"/>
    <hyperlink ref="U221" r:id="rId79" display="https://pbs.twimg.com/media/EHF330AWoAAAlox.jpg"/>
    <hyperlink ref="U225" r:id="rId80" display="https://pbs.twimg.com/media/EG5sER6UEAE2PZL.jpg"/>
    <hyperlink ref="V3" r:id="rId81" display="http://pbs.twimg.com/profile_images/1134266047/E123_normal.jpg"/>
    <hyperlink ref="V4" r:id="rId82" display="http://pbs.twimg.com/profile_images/989588220345106432/LJSFf4dE_normal.jpg"/>
    <hyperlink ref="V5" r:id="rId83" display="http://pbs.twimg.com/profile_images/844273943469080576/5L5Czks-_normal.jpg"/>
    <hyperlink ref="V6" r:id="rId84" display="http://pbs.twimg.com/profile_images/1126469294387335168/JJ8JEC-t_normal.png"/>
    <hyperlink ref="V7" r:id="rId85" display="http://pbs.twimg.com/profile_images/672411689485144064/GkMlclmx_normal.jpg"/>
    <hyperlink ref="V8" r:id="rId86" display="http://pbs.twimg.com/profile_images/1899733959/L_D_Logo_2_normal.jpg"/>
    <hyperlink ref="V9" r:id="rId87" display="http://pbs.twimg.com/profile_images/993157375241674753/53dz3TL3_normal.jpg"/>
    <hyperlink ref="V10" r:id="rId88" display="http://pbs.twimg.com/profile_images/993157375241674753/53dz3TL3_normal.jpg"/>
    <hyperlink ref="V11" r:id="rId89" display="http://pbs.twimg.com/profile_images/725086769121775617/x69C43cc_normal.jpg"/>
    <hyperlink ref="V12" r:id="rId90" display="http://pbs.twimg.com/profile_images/993157375241674753/53dz3TL3_normal.jpg"/>
    <hyperlink ref="V13" r:id="rId91" display="http://pbs.twimg.com/profile_images/993157375241674753/53dz3TL3_normal.jpg"/>
    <hyperlink ref="V14" r:id="rId92" display="http://pbs.twimg.com/profile_images/993157375241674753/53dz3TL3_normal.jpg"/>
    <hyperlink ref="V15" r:id="rId93" display="http://pbs.twimg.com/profile_images/747870602342596608/ggm5-Vzx_normal.jpg"/>
    <hyperlink ref="V16" r:id="rId94" display="http://pbs.twimg.com/profile_images/1174811571681464320/I686qIHR_normal.jpg"/>
    <hyperlink ref="V17" r:id="rId95" display="http://pbs.twimg.com/profile_images/1176838971533463552/N6o5dzin_normal.jpg"/>
    <hyperlink ref="V18" r:id="rId96" display="http://pbs.twimg.com/profile_images/460410643179245569/O6G2kJGT_normal.jpeg"/>
    <hyperlink ref="V19" r:id="rId97" display="http://pbs.twimg.com/profile_images/1184397001716391937/ylWjAJCo_normal.jpg"/>
    <hyperlink ref="V20" r:id="rId98" display="http://pbs.twimg.com/profile_images/1182589235850858501/ADCsVomE_normal.jpg"/>
    <hyperlink ref="V21" r:id="rId99" display="http://pbs.twimg.com/profile_images/989588220345106432/LJSFf4dE_normal.jpg"/>
    <hyperlink ref="V22" r:id="rId100" display="http://pbs.twimg.com/profile_images/877670345657860097/Q4UFgzpn_normal.jpg"/>
    <hyperlink ref="V23" r:id="rId101" display="http://pbs.twimg.com/profile_images/877670345657860097/Q4UFgzpn_normal.jpg"/>
    <hyperlink ref="V24" r:id="rId102" display="http://pbs.twimg.com/profile_images/877670345657860097/Q4UFgzpn_normal.jpg"/>
    <hyperlink ref="V25" r:id="rId103" display="http://pbs.twimg.com/profile_images/877670345657860097/Q4UFgzpn_normal.jpg"/>
    <hyperlink ref="V26" r:id="rId104" display="http://pbs.twimg.com/profile_images/877670345657860097/Q4UFgzpn_normal.jpg"/>
    <hyperlink ref="V27" r:id="rId105" display="http://pbs.twimg.com/profile_images/1180016483969228800/8lJr4sVp_normal.jpg"/>
    <hyperlink ref="V28" r:id="rId106" display="http://pbs.twimg.com/profile_images/989588220345106432/LJSFf4dE_normal.jpg"/>
    <hyperlink ref="V29" r:id="rId107" display="http://pbs.twimg.com/profile_images/492962854979395584/Hd8rp_en_normal.jpeg"/>
    <hyperlink ref="V30" r:id="rId108" display="http://pbs.twimg.com/profile_images/1045455833646039041/_0fE8_c5_normal.jpg"/>
    <hyperlink ref="V31" r:id="rId109" display="http://pbs.twimg.com/profile_images/492962854979395584/Hd8rp_en_normal.jpeg"/>
    <hyperlink ref="V32" r:id="rId110" display="http://pbs.twimg.com/profile_images/1045455833646039041/_0fE8_c5_normal.jpg"/>
    <hyperlink ref="V33" r:id="rId111" display="http://pbs.twimg.com/profile_images/1045455833646039041/_0fE8_c5_normal.jpg"/>
    <hyperlink ref="V34" r:id="rId112" display="http://pbs.twimg.com/profile_images/808457701860601856/GkTiF9ek_normal.jpg"/>
    <hyperlink ref="V35" r:id="rId113" display="http://pbs.twimg.com/profile_images/808457701860601856/GkTiF9ek_normal.jpg"/>
    <hyperlink ref="V36" r:id="rId114" display="http://pbs.twimg.com/profile_images/808457701860601856/GkTiF9ek_normal.jpg"/>
    <hyperlink ref="V37" r:id="rId115" display="http://pbs.twimg.com/profile_images/808457701860601856/GkTiF9ek_normal.jpg"/>
    <hyperlink ref="V38" r:id="rId116" display="http://pbs.twimg.com/profile_images/993157375241674753/53dz3TL3_normal.jpg"/>
    <hyperlink ref="V39" r:id="rId117" display="http://pbs.twimg.com/profile_images/1174811571681464320/I686qIHR_normal.jpg"/>
    <hyperlink ref="V40" r:id="rId118" display="http://pbs.twimg.com/profile_images/137276315/Logo_Square_normal.jpg"/>
    <hyperlink ref="V41" r:id="rId119" display="https://pbs.twimg.com/media/EHF3s30X4AImFZH.jpg"/>
    <hyperlink ref="V42" r:id="rId120" display="http://pbs.twimg.com/profile_images/3644185273/c329f1118e127e55255dac20fead4a5b_normal.jpeg"/>
    <hyperlink ref="V43" r:id="rId121" display="http://pbs.twimg.com/profile_images/3644185273/c329f1118e127e55255dac20fead4a5b_normal.jpeg"/>
    <hyperlink ref="V44" r:id="rId122" display="http://pbs.twimg.com/profile_images/791740843723894784/AC8WRmoZ_normal.jpg"/>
    <hyperlink ref="V45" r:id="rId123" display="http://pbs.twimg.com/profile_images/1181206687111372801/oilZlnXk_normal.jpg"/>
    <hyperlink ref="V46" r:id="rId124" display="http://pbs.twimg.com/profile_images/1181206687111372801/oilZlnXk_normal.jpg"/>
    <hyperlink ref="V47" r:id="rId125" display="http://pbs.twimg.com/profile_images/1181206687111372801/oilZlnXk_normal.jpg"/>
    <hyperlink ref="V48" r:id="rId126" display="http://pbs.twimg.com/profile_images/993157375241674753/53dz3TL3_normal.jpg"/>
    <hyperlink ref="V49" r:id="rId127" display="http://pbs.twimg.com/profile_images/1174811571681464320/I686qIHR_normal.jpg"/>
    <hyperlink ref="V50" r:id="rId128" display="http://pbs.twimg.com/profile_images/1081338501507891200/HyPlnXDi_normal.jpg"/>
    <hyperlink ref="V51" r:id="rId129" display="http://pbs.twimg.com/profile_images/993157375241674753/53dz3TL3_normal.jpg"/>
    <hyperlink ref="V52" r:id="rId130" display="http://pbs.twimg.com/profile_images/993157375241674753/53dz3TL3_normal.jpg"/>
    <hyperlink ref="V53" r:id="rId131" display="http://pbs.twimg.com/profile_images/993157375241674753/53dz3TL3_normal.jpg"/>
    <hyperlink ref="V54" r:id="rId132" display="http://pbs.twimg.com/profile_images/993157375241674753/53dz3TL3_normal.jpg"/>
    <hyperlink ref="V55" r:id="rId133" display="http://pbs.twimg.com/profile_images/993157375241674753/53dz3TL3_normal.jpg"/>
    <hyperlink ref="V56" r:id="rId134" display="http://pbs.twimg.com/profile_images/993157375241674753/53dz3TL3_normal.jpg"/>
    <hyperlink ref="V57" r:id="rId135" display="http://pbs.twimg.com/profile_images/993157375241674753/53dz3TL3_normal.jpg"/>
    <hyperlink ref="V58" r:id="rId136" display="http://pbs.twimg.com/profile_images/993157375241674753/53dz3TL3_normal.jpg"/>
    <hyperlink ref="V59" r:id="rId137" display="http://pbs.twimg.com/profile_images/993157375241674753/53dz3TL3_normal.jpg"/>
    <hyperlink ref="V60" r:id="rId138" display="https://pbs.twimg.com/media/EGiu6MPW4AEdG6a.jpg"/>
    <hyperlink ref="V61" r:id="rId139" display="http://pbs.twimg.com/profile_images/993157375241674753/53dz3TL3_normal.jpg"/>
    <hyperlink ref="V62" r:id="rId140" display="http://pbs.twimg.com/profile_images/1174811571681464320/I686qIHR_normal.jpg"/>
    <hyperlink ref="V63" r:id="rId141" display="http://pbs.twimg.com/profile_images/1174811571681464320/I686qIHR_normal.jpg"/>
    <hyperlink ref="V64" r:id="rId142" display="http://pbs.twimg.com/profile_images/821091469561917441/v2h9cL4a_normal.jpg"/>
    <hyperlink ref="V65" r:id="rId143" display="http://pbs.twimg.com/profile_images/821091469561917441/v2h9cL4a_normal.jpg"/>
    <hyperlink ref="V66" r:id="rId144" display="http://pbs.twimg.com/profile_images/1121065862520279041/0gGa0BuF_normal.jpg"/>
    <hyperlink ref="V67" r:id="rId145" display="http://pbs.twimg.com/profile_images/1174811571681464320/I686qIHR_normal.jpg"/>
    <hyperlink ref="V68" r:id="rId146" display="http://pbs.twimg.com/profile_images/1174811571681464320/I686qIHR_normal.jpg"/>
    <hyperlink ref="V69" r:id="rId147" display="http://pbs.twimg.com/profile_images/1174811571681464320/I686qIHR_normal.jpg"/>
    <hyperlink ref="V70" r:id="rId148" display="http://pbs.twimg.com/profile_images/1174811571681464320/I686qIHR_normal.jpg"/>
    <hyperlink ref="V71" r:id="rId149" display="http://pbs.twimg.com/profile_images/1174811571681464320/I686qIHR_normal.jpg"/>
    <hyperlink ref="V72" r:id="rId150" display="http://pbs.twimg.com/profile_images/1174811571681464320/I686qIHR_normal.jpg"/>
    <hyperlink ref="V73" r:id="rId151" display="http://pbs.twimg.com/profile_images/1174811571681464320/I686qIHR_normal.jpg"/>
    <hyperlink ref="V74" r:id="rId152" display="https://pbs.twimg.com/media/EGiPk1IWoAAhERQ.jpg"/>
    <hyperlink ref="V75" r:id="rId153" display="http://pbs.twimg.com/profile_images/1174811571681464320/I686qIHR_normal.jpg"/>
    <hyperlink ref="V76" r:id="rId154" display="http://pbs.twimg.com/profile_images/1174811571681464320/I686qIHR_normal.jpg"/>
    <hyperlink ref="V77" r:id="rId155" display="http://pbs.twimg.com/profile_images/1174811571681464320/I686qIHR_normal.jpg"/>
    <hyperlink ref="V78" r:id="rId156" display="http://pbs.twimg.com/profile_images/1174811571681464320/I686qIHR_normal.jpg"/>
    <hyperlink ref="V79" r:id="rId157" display="http://pbs.twimg.com/profile_images/1174811571681464320/I686qIHR_normal.jpg"/>
    <hyperlink ref="V80" r:id="rId158" display="http://pbs.twimg.com/profile_images/1174811571681464320/I686qIHR_normal.jpg"/>
    <hyperlink ref="V81" r:id="rId159" display="http://pbs.twimg.com/profile_images/1174811571681464320/I686qIHR_normal.jpg"/>
    <hyperlink ref="V82" r:id="rId160" display="http://pbs.twimg.com/profile_images/1174811571681464320/I686qIHR_normal.jpg"/>
    <hyperlink ref="V83" r:id="rId161" display="http://pbs.twimg.com/profile_images/1174811571681464320/I686qIHR_normal.jpg"/>
    <hyperlink ref="V84" r:id="rId162" display="http://pbs.twimg.com/profile_images/1174811571681464320/I686qIHR_normal.jpg"/>
    <hyperlink ref="V85" r:id="rId163" display="http://pbs.twimg.com/profile_images/1174811571681464320/I686qIHR_normal.jpg"/>
    <hyperlink ref="V86" r:id="rId164" display="http://pbs.twimg.com/profile_images/1174811571681464320/I686qIHR_normal.jpg"/>
    <hyperlink ref="V87" r:id="rId165" display="https://pbs.twimg.com/media/EGiEm7UWwAMz_xO.png"/>
    <hyperlink ref="V88" r:id="rId166" display="https://pbs.twimg.com/media/EHF2b-SX4AMpDFf.png"/>
    <hyperlink ref="V89" r:id="rId167" display="http://pbs.twimg.com/profile_images/1081338501507891200/HyPlnXDi_normal.jpg"/>
    <hyperlink ref="V90" r:id="rId168" display="http://pbs.twimg.com/profile_images/1081338501507891200/HyPlnXDi_normal.jpg"/>
    <hyperlink ref="V91" r:id="rId169" display="http://pbs.twimg.com/profile_images/821091469561917441/v2h9cL4a_normal.jpg"/>
    <hyperlink ref="V92" r:id="rId170" display="http://pbs.twimg.com/profile_images/821091469561917441/v2h9cL4a_normal.jpg"/>
    <hyperlink ref="V93" r:id="rId171" display="http://pbs.twimg.com/profile_images/821091469561917441/v2h9cL4a_normal.jpg"/>
    <hyperlink ref="V94" r:id="rId172" display="http://pbs.twimg.com/profile_images/1081338501507891200/HyPlnXDi_normal.jpg"/>
    <hyperlink ref="V95" r:id="rId173" display="http://pbs.twimg.com/profile_images/955579372961873920/kXWQh-RW_normal.jpg"/>
    <hyperlink ref="V96" r:id="rId174" display="http://pbs.twimg.com/profile_images/1184702192336490499/xiuYhert_normal.jpg"/>
    <hyperlink ref="V97" r:id="rId175" display="http://pbs.twimg.com/profile_images/955579372961873920/kXWQh-RW_normal.jpg"/>
    <hyperlink ref="V98" r:id="rId176" display="http://pbs.twimg.com/profile_images/955579372961873920/kXWQh-RW_normal.jpg"/>
    <hyperlink ref="V99" r:id="rId177" display="http://pbs.twimg.com/profile_images/955579372961873920/kXWQh-RW_normal.jpg"/>
    <hyperlink ref="V100" r:id="rId178" display="http://pbs.twimg.com/profile_images/1082011274635030528/r7Jq-dlj_normal.jpg"/>
    <hyperlink ref="V101" r:id="rId179" display="http://pbs.twimg.com/profile_images/1082011274635030528/r7Jq-dlj_normal.jpg"/>
    <hyperlink ref="V102" r:id="rId180" display="https://pbs.twimg.com/media/EHLh8sMX0AIhttp.jpg"/>
    <hyperlink ref="V103" r:id="rId181" display="http://pbs.twimg.com/profile_images/1121065862520279041/0gGa0BuF_normal.jpg"/>
    <hyperlink ref="V104" r:id="rId182" display="http://pbs.twimg.com/profile_images/1121065862520279041/0gGa0BuF_normal.jpg"/>
    <hyperlink ref="V105" r:id="rId183" display="http://pbs.twimg.com/profile_images/1121065862520279041/0gGa0BuF_normal.jpg"/>
    <hyperlink ref="V106" r:id="rId184" display="http://pbs.twimg.com/profile_images/1121065862520279041/0gGa0BuF_normal.jpg"/>
    <hyperlink ref="V107" r:id="rId185" display="http://pbs.twimg.com/profile_images/1121065862520279041/0gGa0BuF_normal.jpg"/>
    <hyperlink ref="V108" r:id="rId186" display="http://pbs.twimg.com/profile_images/1121065862520279041/0gGa0BuF_normal.jpg"/>
    <hyperlink ref="V109" r:id="rId187" display="http://pbs.twimg.com/profile_images/1121065862520279041/0gGa0BuF_normal.jpg"/>
    <hyperlink ref="V110" r:id="rId188" display="http://pbs.twimg.com/profile_images/1081338501507891200/HyPlnXDi_normal.jpg"/>
    <hyperlink ref="V111" r:id="rId189" display="http://pbs.twimg.com/profile_images/1022958968841195520/R8ahjyV5_normal.jpg"/>
    <hyperlink ref="V112" r:id="rId190" display="http://pbs.twimg.com/profile_images/1022958968841195520/R8ahjyV5_normal.jpg"/>
    <hyperlink ref="V113" r:id="rId191" display="http://pbs.twimg.com/profile_images/1022958968841195520/R8ahjyV5_normal.jpg"/>
    <hyperlink ref="V114" r:id="rId192" display="http://pbs.twimg.com/profile_images/1081338501507891200/HyPlnXDi_normal.jpg"/>
    <hyperlink ref="V115" r:id="rId193" display="http://pbs.twimg.com/profile_images/1081338501507891200/HyPlnXDi_normal.jpg"/>
    <hyperlink ref="V116" r:id="rId194" display="http://pbs.twimg.com/profile_images/1081338501507891200/HyPlnXDi_normal.jpg"/>
    <hyperlink ref="V117" r:id="rId195" display="http://pbs.twimg.com/profile_images/1081338501507891200/HyPlnXDi_normal.jpg"/>
    <hyperlink ref="V118" r:id="rId196" display="http://pbs.twimg.com/profile_images/1081338501507891200/HyPlnXDi_normal.jpg"/>
    <hyperlink ref="V119" r:id="rId197" display="http://pbs.twimg.com/profile_images/1081338501507891200/HyPlnXDi_normal.jpg"/>
    <hyperlink ref="V120" r:id="rId198" display="http://pbs.twimg.com/profile_images/1081338501507891200/HyPlnXDi_normal.jpg"/>
    <hyperlink ref="V121" r:id="rId199" display="http://pbs.twimg.com/profile_images/1081338501507891200/HyPlnXDi_normal.jpg"/>
    <hyperlink ref="V122" r:id="rId200" display="http://pbs.twimg.com/profile_images/1081338501507891200/HyPlnXDi_normal.jpg"/>
    <hyperlink ref="V123" r:id="rId201" display="http://pbs.twimg.com/profile_images/1022958968841195520/R8ahjyV5_normal.jpg"/>
    <hyperlink ref="V124" r:id="rId202" display="https://pbs.twimg.com/media/EHF1pieXkAQQHmp.jpg"/>
    <hyperlink ref="V125" r:id="rId203" display="https://pbs.twimg.com/tweet_video_thumb/EHGO-DnVUAAMCpn.jpg"/>
    <hyperlink ref="V126" r:id="rId204" display="https://pbs.twimg.com/media/EHF2L9dWoAIez8L.jpg"/>
    <hyperlink ref="V127" r:id="rId205" display="http://pbs.twimg.com/profile_images/1094388845263519745/_FHcG_-x_normal.jpg"/>
    <hyperlink ref="V128" r:id="rId206" display="https://pbs.twimg.com/media/EHF24AdWkAIuaYp.jpg"/>
    <hyperlink ref="V129" r:id="rId207" display="http://pbs.twimg.com/profile_images/1094388845263519745/_FHcG_-x_normal.jpg"/>
    <hyperlink ref="V130" r:id="rId208" display="https://pbs.twimg.com/media/EHF3E7uX0AAZ7v8.jpg"/>
    <hyperlink ref="V131" r:id="rId209" display="http://pbs.twimg.com/profile_images/1094388845263519745/_FHcG_-x_normal.jpg"/>
    <hyperlink ref="V132" r:id="rId210" display="http://pbs.twimg.com/profile_images/1094388845263519745/_FHcG_-x_normal.jpg"/>
    <hyperlink ref="V133" r:id="rId211" display="http://pbs.twimg.com/profile_images/1094388845263519745/_FHcG_-x_normal.jpg"/>
    <hyperlink ref="V134" r:id="rId212" display="http://pbs.twimg.com/profile_images/1094388845263519745/_FHcG_-x_normal.jpg"/>
    <hyperlink ref="V135" r:id="rId213" display="http://pbs.twimg.com/profile_images/1094388845263519745/_FHcG_-x_normal.jpg"/>
    <hyperlink ref="V136" r:id="rId214" display="https://pbs.twimg.com/media/EHF3e6YX0AEqifu.jpg"/>
    <hyperlink ref="V137" r:id="rId215" display="http://pbs.twimg.com/profile_images/1094388845263519745/_FHcG_-x_normal.jpg"/>
    <hyperlink ref="V138" r:id="rId216" display="http://pbs.twimg.com/profile_images/1094388845263519745/_FHcG_-x_normal.jpg"/>
    <hyperlink ref="V139" r:id="rId217" display="http://pbs.twimg.com/profile_images/1094388845263519745/_FHcG_-x_normal.jpg"/>
    <hyperlink ref="V140" r:id="rId218" display="https://pbs.twimg.com/media/EHF3s30X4AImFZH.jpg"/>
    <hyperlink ref="V141" r:id="rId219" display="http://pbs.twimg.com/profile_images/1094388845263519745/_FHcG_-x_normal.jpg"/>
    <hyperlink ref="V142" r:id="rId220" display="http://pbs.twimg.com/profile_images/1094388845263519745/_FHcG_-x_normal.jpg"/>
    <hyperlink ref="V143" r:id="rId221" display="https://pbs.twimg.com/media/EHF330AWoAAAlox.jpg"/>
    <hyperlink ref="V144" r:id="rId222" display="http://pbs.twimg.com/profile_images/1094388845263519745/_FHcG_-x_normal.jpg"/>
    <hyperlink ref="V145" r:id="rId223" display="http://pbs.twimg.com/profile_images/1094388845263519745/_FHcG_-x_normal.jpg"/>
    <hyperlink ref="V146" r:id="rId224" display="http://pbs.twimg.com/profile_images/1181206687111372801/oilZlnXk_normal.jpg"/>
    <hyperlink ref="V147" r:id="rId225" display="http://pbs.twimg.com/profile_images/1181206687111372801/oilZlnXk_normal.jpg"/>
    <hyperlink ref="V148" r:id="rId226" display="http://pbs.twimg.com/profile_images/1181206687111372801/oilZlnXk_normal.jpg"/>
    <hyperlink ref="V149" r:id="rId227" display="http://pbs.twimg.com/profile_images/1022958968841195520/R8ahjyV5_normal.jpg"/>
    <hyperlink ref="V150" r:id="rId228" display="http://pbs.twimg.com/profile_images/791740843723894784/AC8WRmoZ_normal.jpg"/>
    <hyperlink ref="V151" r:id="rId229" display="http://pbs.twimg.com/profile_images/791740843723894784/AC8WRmoZ_normal.jpg"/>
    <hyperlink ref="V152" r:id="rId230" display="http://pbs.twimg.com/profile_images/1181206687111372801/oilZlnXk_normal.jpg"/>
    <hyperlink ref="V153" r:id="rId231" display="http://pbs.twimg.com/profile_images/1181206687111372801/oilZlnXk_normal.jpg"/>
    <hyperlink ref="V154" r:id="rId232" display="http://pbs.twimg.com/profile_images/1181206687111372801/oilZlnXk_normal.jpg"/>
    <hyperlink ref="V155" r:id="rId233" display="http://pbs.twimg.com/profile_images/1181206687111372801/oilZlnXk_normal.jpg"/>
    <hyperlink ref="V156" r:id="rId234" display="http://pbs.twimg.com/profile_images/1181206687111372801/oilZlnXk_normal.jpg"/>
    <hyperlink ref="V157" r:id="rId235" display="http://pbs.twimg.com/profile_images/1181206687111372801/oilZlnXk_normal.jpg"/>
    <hyperlink ref="V158" r:id="rId236" display="http://pbs.twimg.com/profile_images/1181206687111372801/oilZlnXk_normal.jpg"/>
    <hyperlink ref="V159" r:id="rId237" display="http://pbs.twimg.com/profile_images/1181206687111372801/oilZlnXk_normal.jpg"/>
    <hyperlink ref="V160" r:id="rId238" display="http://pbs.twimg.com/profile_images/1181206687111372801/oilZlnXk_normal.jpg"/>
    <hyperlink ref="V161" r:id="rId239" display="http://pbs.twimg.com/profile_images/1181206687111372801/oilZlnXk_normal.jpg"/>
    <hyperlink ref="V162" r:id="rId240" display="http://pbs.twimg.com/profile_images/1181206687111372801/oilZlnXk_normal.jpg"/>
    <hyperlink ref="V163" r:id="rId241" display="http://pbs.twimg.com/profile_images/1181206687111372801/oilZlnXk_normal.jpg"/>
    <hyperlink ref="V164" r:id="rId242" display="http://pbs.twimg.com/profile_images/1181206687111372801/oilZlnXk_normal.jpg"/>
    <hyperlink ref="V165" r:id="rId243" display="http://pbs.twimg.com/profile_images/1181206687111372801/oilZlnXk_normal.jpg"/>
    <hyperlink ref="V166" r:id="rId244" display="http://pbs.twimg.com/profile_images/1181206687111372801/oilZlnXk_normal.jpg"/>
    <hyperlink ref="V167" r:id="rId245" display="http://pbs.twimg.com/profile_images/1181206687111372801/oilZlnXk_normal.jpg"/>
    <hyperlink ref="V168" r:id="rId246" display="http://pbs.twimg.com/profile_images/1181206687111372801/oilZlnXk_normal.jpg"/>
    <hyperlink ref="V169" r:id="rId247" display="http://pbs.twimg.com/profile_images/1022958968841195520/R8ahjyV5_normal.jpg"/>
    <hyperlink ref="V170" r:id="rId248" display="http://pbs.twimg.com/profile_images/1022958968841195520/R8ahjyV5_normal.jpg"/>
    <hyperlink ref="V171" r:id="rId249" display="http://pbs.twimg.com/profile_images/1022958968841195520/R8ahjyV5_normal.jpg"/>
    <hyperlink ref="V172" r:id="rId250" display="http://pbs.twimg.com/profile_images/1022958968841195520/R8ahjyV5_normal.jpg"/>
    <hyperlink ref="V173" r:id="rId251" display="http://pbs.twimg.com/profile_images/791740843723894784/AC8WRmoZ_normal.jpg"/>
    <hyperlink ref="V174" r:id="rId252" display="http://pbs.twimg.com/profile_images/791740843723894784/AC8WRmoZ_normal.jpg"/>
    <hyperlink ref="V175" r:id="rId253" display="http://pbs.twimg.com/profile_images/791740843723894784/AC8WRmoZ_normal.jpg"/>
    <hyperlink ref="V176" r:id="rId254" display="http://pbs.twimg.com/profile_images/791740843723894784/AC8WRmoZ_normal.jpg"/>
    <hyperlink ref="V177" r:id="rId255" display="http://pbs.twimg.com/profile_images/791740843723894784/AC8WRmoZ_normal.jpg"/>
    <hyperlink ref="V178" r:id="rId256" display="http://pbs.twimg.com/profile_images/791740843723894784/AC8WRmoZ_normal.jpg"/>
    <hyperlink ref="V179" r:id="rId257" display="http://pbs.twimg.com/profile_images/791740843723894784/AC8WRmoZ_normal.jpg"/>
    <hyperlink ref="V180" r:id="rId258" display="http://pbs.twimg.com/profile_images/791740843723894784/AC8WRmoZ_normal.jpg"/>
    <hyperlink ref="V181" r:id="rId259" display="http://pbs.twimg.com/profile_images/1022958968841195520/R8ahjyV5_normal.jpg"/>
    <hyperlink ref="V182" r:id="rId260" display="http://pbs.twimg.com/profile_images/1022958968841195520/R8ahjyV5_normal.jpg"/>
    <hyperlink ref="V183" r:id="rId261" display="http://pbs.twimg.com/profile_images/1022958968841195520/R8ahjyV5_normal.jpg"/>
    <hyperlink ref="V184" r:id="rId262" display="http://pbs.twimg.com/profile_images/1175497411239845888/YnIUidd8_normal.jpg"/>
    <hyperlink ref="V185" r:id="rId263" display="https://pbs.twimg.com/media/EGiCzEOWwAAOKLk.jpg"/>
    <hyperlink ref="V186" r:id="rId264" display="https://pbs.twimg.com/media/EGiDug0XoAMLzEy.jpg"/>
    <hyperlink ref="V187" r:id="rId265" display="http://pbs.twimg.com/profile_images/648941293436059648/uQRNsx3e_normal.png"/>
    <hyperlink ref="V188" r:id="rId266" display="https://pbs.twimg.com/media/EGiEOaEXYAAQxTJ.jpg"/>
    <hyperlink ref="V189" r:id="rId267" display="http://pbs.twimg.com/profile_images/648941293436059648/uQRNsx3e_normal.png"/>
    <hyperlink ref="V190" r:id="rId268" display="http://pbs.twimg.com/profile_images/648941293436059648/uQRNsx3e_normal.png"/>
    <hyperlink ref="V191" r:id="rId269" display="https://pbs.twimg.com/media/EGiPUdvWsAA3g00.jpg"/>
    <hyperlink ref="V192" r:id="rId270" display="http://pbs.twimg.com/profile_images/648941293436059648/uQRNsx3e_normal.png"/>
    <hyperlink ref="V193" r:id="rId271" display="https://pbs.twimg.com/media/EGiPk1IWoAAhERQ.jpg"/>
    <hyperlink ref="V194" r:id="rId272" display="http://pbs.twimg.com/profile_images/648941293436059648/uQRNsx3e_normal.png"/>
    <hyperlink ref="V195" r:id="rId273" display="https://pbs.twimg.com/media/EGiP7qqWoAA9TbN.jpg"/>
    <hyperlink ref="V196" r:id="rId274" display="http://pbs.twimg.com/profile_images/648941293436059648/uQRNsx3e_normal.png"/>
    <hyperlink ref="V197" r:id="rId275" display="https://pbs.twimg.com/media/EGiQNEpXkAA6kCT.jpg"/>
    <hyperlink ref="V198" r:id="rId276" display="http://pbs.twimg.com/profile_images/648941293436059648/uQRNsx3e_normal.png"/>
    <hyperlink ref="V199" r:id="rId277" display="https://pbs.twimg.com/media/EGiQmU0W4AEDHln.jpg"/>
    <hyperlink ref="V200" r:id="rId278" display="http://pbs.twimg.com/profile_images/648941293436059648/uQRNsx3e_normal.png"/>
    <hyperlink ref="V201" r:id="rId279" display="https://pbs.twimg.com/media/EGiRDxmWoAAVzFN.jpg"/>
    <hyperlink ref="V202" r:id="rId280" display="http://pbs.twimg.com/profile_images/648941293436059648/uQRNsx3e_normal.png"/>
    <hyperlink ref="V203" r:id="rId281" display="http://pbs.twimg.com/profile_images/648941293436059648/uQRNsx3e_normal.png"/>
    <hyperlink ref="V204" r:id="rId282" display="https://pbs.twimg.com/media/EG1eqK9UEAAeaXr.jpg"/>
    <hyperlink ref="V205" r:id="rId283" display="https://pbs.twimg.com/media/EHF1pieXkAQQHmp.jpg"/>
    <hyperlink ref="V206" r:id="rId284" display="http://pbs.twimg.com/profile_images/648941293436059648/uQRNsx3e_normal.png"/>
    <hyperlink ref="V207" r:id="rId285" display="https://pbs.twimg.com/media/EHF2L9dWoAIez8L.jpg"/>
    <hyperlink ref="V208" r:id="rId286" display="http://pbs.twimg.com/profile_images/648941293436059648/uQRNsx3e_normal.png"/>
    <hyperlink ref="V209" r:id="rId287" display="http://pbs.twimg.com/profile_images/648941293436059648/uQRNsx3e_normal.png"/>
    <hyperlink ref="V210" r:id="rId288" display="http://pbs.twimg.com/profile_images/648941293436059648/uQRNsx3e_normal.png"/>
    <hyperlink ref="V211" r:id="rId289" display="https://pbs.twimg.com/media/EHF24AdWkAIuaYp.jpg"/>
    <hyperlink ref="V212" r:id="rId290" display="http://pbs.twimg.com/profile_images/648941293436059648/uQRNsx3e_normal.png"/>
    <hyperlink ref="V213" r:id="rId291" display="https://pbs.twimg.com/media/EHF3E7uX0AAZ7v8.jpg"/>
    <hyperlink ref="V214" r:id="rId292" display="http://pbs.twimg.com/profile_images/648941293436059648/uQRNsx3e_normal.png"/>
    <hyperlink ref="V215" r:id="rId293" display="https://pbs.twimg.com/media/EHF3RAMXUAEDI8b.jpg"/>
    <hyperlink ref="V216" r:id="rId294" display="http://pbs.twimg.com/profile_images/648941293436059648/uQRNsx3e_normal.png"/>
    <hyperlink ref="V217" r:id="rId295" display="https://pbs.twimg.com/media/EHF3e6YX0AEqifu.jpg"/>
    <hyperlink ref="V218" r:id="rId296" display="http://pbs.twimg.com/profile_images/648941293436059648/uQRNsx3e_normal.png"/>
    <hyperlink ref="V219" r:id="rId297" display="https://pbs.twimg.com/media/EHF3s30X4AImFZH.jpg"/>
    <hyperlink ref="V220" r:id="rId298" display="http://pbs.twimg.com/profile_images/648941293436059648/uQRNsx3e_normal.png"/>
    <hyperlink ref="V221" r:id="rId299" display="https://pbs.twimg.com/media/EHF330AWoAAAlox.jpg"/>
    <hyperlink ref="V222" r:id="rId300" display="http://pbs.twimg.com/profile_images/648941293436059648/uQRNsx3e_normal.png"/>
    <hyperlink ref="V223" r:id="rId301" display="http://pbs.twimg.com/profile_images/648941293436059648/uQRNsx3e_normal.png"/>
    <hyperlink ref="V224" r:id="rId302" display="http://pbs.twimg.com/profile_images/932948713236041728/ypz-uuu-_normal.jpg"/>
    <hyperlink ref="V225" r:id="rId303" display="https://pbs.twimg.com/media/EG5sER6UEAE2PZL.jpg"/>
    <hyperlink ref="V226" r:id="rId304" display="http://pbs.twimg.com/profile_images/1175497411239845888/YnIUidd8_normal.jpg"/>
    <hyperlink ref="V227" r:id="rId305" display="http://pbs.twimg.com/profile_images/925907541522911237/XTsze1Br_normal.jpg"/>
    <hyperlink ref="V228" r:id="rId306" display="http://pbs.twimg.com/profile_images/466500761359503360/tz9q3b2J_normal.jpeg"/>
    <hyperlink ref="V229" r:id="rId307" display="http://pbs.twimg.com/profile_images/925907541522911237/XTsze1Br_normal.jpg"/>
    <hyperlink ref="V230" r:id="rId308" display="http://pbs.twimg.com/profile_images/1043406771107385345/6eOi0CAb_normal.jpg"/>
    <hyperlink ref="V231" r:id="rId309" display="http://pbs.twimg.com/profile_images/1043406771107385345/6eOi0CAb_normal.jpg"/>
    <hyperlink ref="V232" r:id="rId310" display="http://pbs.twimg.com/profile_images/925907541522911237/XTsze1Br_normal.jpg"/>
    <hyperlink ref="V233" r:id="rId311" display="http://pbs.twimg.com/profile_images/972062363976458240/QDoIUGlf_normal.jpg"/>
    <hyperlink ref="V234" r:id="rId312" display="http://pbs.twimg.com/profile_images/3119861225/5ad23eba8b7647403ee993ea81abc67e_normal.jpeg"/>
    <hyperlink ref="X3" r:id="rId313" display="https://twitter.com/#!/muhawia/status/1182538469102501888"/>
    <hyperlink ref="X4" r:id="rId314" display="https://twitter.com/#!/jennifercreinin/status/1182707804164935680"/>
    <hyperlink ref="X5" r:id="rId315" display="https://twitter.com/#!/sharonlinapearc/status/1183778041249632257"/>
    <hyperlink ref="X6" r:id="rId316" display="https://twitter.com/#!/stefboettcher/status/1184179328353013762"/>
    <hyperlink ref="X7" r:id="rId317" display="https://twitter.com/#!/jhonig1/status/1184216201221885954"/>
    <hyperlink ref="X8" r:id="rId318" display="https://twitter.com/#!/lndconnect/status/1182559989749223424"/>
    <hyperlink ref="X9" r:id="rId319" display="https://twitter.com/#!/srjf/status/1182559775210508293"/>
    <hyperlink ref="X10" r:id="rId320" display="https://twitter.com/#!/srjf/status/1183006804864851968"/>
    <hyperlink ref="X11" r:id="rId321" display="https://twitter.com/#!/danieldekay/status/1183996534154768384"/>
    <hyperlink ref="X12" r:id="rId322" display="https://twitter.com/#!/srjf/status/1184019896478453761"/>
    <hyperlink ref="X13" r:id="rId323" display="https://twitter.com/#!/srjf/status/1184136474662522880"/>
    <hyperlink ref="X14" r:id="rId324" display="https://twitter.com/#!/srjf/status/1184494394591895552"/>
    <hyperlink ref="X15" r:id="rId325" display="https://twitter.com/#!/valuesday/status/1184500048958296064"/>
    <hyperlink ref="X16" r:id="rId326" display="https://twitter.com/#!/rainerbartl/status/1184543637105008642"/>
    <hyperlink ref="X17" r:id="rId327" display="https://twitter.com/#!/kolseb/status/1184545245700247552"/>
    <hyperlink ref="X18" r:id="rId328" display="https://twitter.com/#!/joellegirton/status/1184551205772480512"/>
    <hyperlink ref="X19" r:id="rId329" display="https://twitter.com/#!/ferdina86443258/status/1184844510423126016"/>
    <hyperlink ref="X20" r:id="rId330" display="https://twitter.com/#!/balanceroman/status/1184844769282920454"/>
    <hyperlink ref="X21" r:id="rId331" display="https://twitter.com/#!/jennifercreinin/status/1182707947111178241"/>
    <hyperlink ref="X22" r:id="rId332" display="https://twitter.com/#!/talentedlearn/status/1181540003102388229"/>
    <hyperlink ref="X23" r:id="rId333" display="https://twitter.com/#!/talentedlearn/status/1181945633436884992"/>
    <hyperlink ref="X24" r:id="rId334" display="https://twitter.com/#!/talentedlearn/status/1182743380553424896"/>
    <hyperlink ref="X25" r:id="rId335" display="https://twitter.com/#!/talentedlearn/status/1183853391547469825"/>
    <hyperlink ref="X26" r:id="rId336" display="https://twitter.com/#!/talentedlearn/status/1184847339460022272"/>
    <hyperlink ref="X27" r:id="rId337" display="https://twitter.com/#!/andikopp2/status/1181432435814338560"/>
    <hyperlink ref="X28" r:id="rId338" display="https://twitter.com/#!/jennifercreinin/status/1181320085736173569"/>
    <hyperlink ref="X29" r:id="rId339" display="https://twitter.com/#!/kkruse/status/1181525691638013953"/>
    <hyperlink ref="X30" r:id="rId340" display="https://twitter.com/#!/johnleh/status/1181948892641841153"/>
    <hyperlink ref="X31" r:id="rId341" display="https://twitter.com/#!/kkruse/status/1184841533289160705"/>
    <hyperlink ref="X32" r:id="rId342" display="https://twitter.com/#!/johnleh/status/1182742060652089344"/>
    <hyperlink ref="X33" r:id="rId343" display="https://twitter.com/#!/johnleh/status/1184860296629739525"/>
    <hyperlink ref="X34" r:id="rId344" display="https://twitter.com/#!/techstrasolns/status/1182294714789187584"/>
    <hyperlink ref="X35" r:id="rId345" display="https://twitter.com/#!/techstrasolns/status/1182355114520018947"/>
    <hyperlink ref="X36" r:id="rId346" display="https://twitter.com/#!/techstrasolns/status/1184831432163639296"/>
    <hyperlink ref="X37" r:id="rId347" display="https://twitter.com/#!/techstrasolns/status/1184891828920823808"/>
    <hyperlink ref="X38" r:id="rId348" display="https://twitter.com/#!/srjf/status/1182373148576112640"/>
    <hyperlink ref="X39" r:id="rId349" display="https://twitter.com/#!/rainerbartl/status/1182371163751829505"/>
    <hyperlink ref="X40" r:id="rId350" display="https://twitter.com/#!/thecr/status/1183832577179815936"/>
    <hyperlink ref="X41" r:id="rId351" display="https://twitter.com/#!/thecr/status/1184902528414162944"/>
    <hyperlink ref="X42" r:id="rId352" display="https://twitter.com/#!/socialnetweaver/status/1184904901320675329"/>
    <hyperlink ref="X43" r:id="rId353" display="https://twitter.com/#!/socialnetweaver/status/1184904096706387969"/>
    <hyperlink ref="X44" r:id="rId354" display="https://twitter.com/#!/dennis_pearce/status/1184905724108914689"/>
    <hyperlink ref="X45" r:id="rId355" display="https://twitter.com/#!/slatts/status/1184905362291515392"/>
    <hyperlink ref="X46" r:id="rId356" display="https://twitter.com/#!/slatts/status/1184905633377804289"/>
    <hyperlink ref="X47" r:id="rId357" display="https://twitter.com/#!/slatts/status/1184907448232087552"/>
    <hyperlink ref="X48" r:id="rId358" display="https://twitter.com/#!/srjf/status/1182365964760965120"/>
    <hyperlink ref="X49" r:id="rId359" display="https://twitter.com/#!/rainerbartl/status/1182368214090702850"/>
    <hyperlink ref="X50" r:id="rId360" display="https://twitter.com/#!/ritazonius/status/1182366346622853120"/>
    <hyperlink ref="X51" r:id="rId361" display="https://twitter.com/#!/srjf/status/1181893238401183745"/>
    <hyperlink ref="X52" r:id="rId362" display="https://twitter.com/#!/srjf/status/1182366725679013889"/>
    <hyperlink ref="X53" r:id="rId363" display="https://twitter.com/#!/srjf/status/1182367254991773696"/>
    <hyperlink ref="X54" r:id="rId364" display="https://twitter.com/#!/srjf/status/1182367755493883905"/>
    <hyperlink ref="X55" r:id="rId365" display="https://twitter.com/#!/srjf/status/1182368894557786112"/>
    <hyperlink ref="X56" r:id="rId366" display="https://twitter.com/#!/srjf/status/1182369531408334848"/>
    <hyperlink ref="X57" r:id="rId367" display="https://twitter.com/#!/srjf/status/1182370583008423936"/>
    <hyperlink ref="X58" r:id="rId368" display="https://twitter.com/#!/srjf/status/1182370865759096833"/>
    <hyperlink ref="X59" r:id="rId369" display="https://twitter.com/#!/srjf/status/1182371787427987456"/>
    <hyperlink ref="X60" r:id="rId370" display="https://twitter.com/#!/srjf/status/1182387221644619776"/>
    <hyperlink ref="X61" r:id="rId371" display="https://twitter.com/#!/srjf/status/1183707683196674049"/>
    <hyperlink ref="X62" r:id="rId372" display="https://twitter.com/#!/rainerbartl/status/1182369903313076224"/>
    <hyperlink ref="X63" r:id="rId373" display="https://twitter.com/#!/rainerbartl/status/1182372760254910464"/>
    <hyperlink ref="X64" r:id="rId374" display="https://twitter.com/#!/ahschlueter/status/1182364979745492992"/>
    <hyperlink ref="X65" r:id="rId375" display="https://twitter.com/#!/ahschlueter/status/1182366930856038401"/>
    <hyperlink ref="X66" r:id="rId376" display="https://twitter.com/#!/lorilea/status/1182368432223899649"/>
    <hyperlink ref="X67" r:id="rId377" display="https://twitter.com/#!/rainerbartl/status/1182336478011113478"/>
    <hyperlink ref="X68" r:id="rId378" display="https://twitter.com/#!/rainerbartl/status/1182356404872585219"/>
    <hyperlink ref="X69" r:id="rId379" display="https://twitter.com/#!/rainerbartl/status/1182356652416274432"/>
    <hyperlink ref="X70" r:id="rId380" display="https://twitter.com/#!/rainerbartl/status/1182358234897752064"/>
    <hyperlink ref="X71" r:id="rId381" display="https://twitter.com/#!/rainerbartl/status/1182358763115819009"/>
    <hyperlink ref="X72" r:id="rId382" display="https://twitter.com/#!/rainerbartl/status/1182359225328123905"/>
    <hyperlink ref="X73" r:id="rId383" display="https://twitter.com/#!/rainerbartl/status/1182359328306745344"/>
    <hyperlink ref="X74" r:id="rId384" display="https://twitter.com/#!/rainerbartl/status/1182359376897679361"/>
    <hyperlink ref="X75" r:id="rId385" display="https://twitter.com/#!/rainerbartl/status/1182360563432808451"/>
    <hyperlink ref="X76" r:id="rId386" display="https://twitter.com/#!/rainerbartl/status/1182361098940485633"/>
    <hyperlink ref="X77" r:id="rId387" display="https://twitter.com/#!/rainerbartl/status/1182362685847080961"/>
    <hyperlink ref="X78" r:id="rId388" display="https://twitter.com/#!/rainerbartl/status/1182363678584266752"/>
    <hyperlink ref="X79" r:id="rId389" display="https://twitter.com/#!/rainerbartl/status/1182364983323250688"/>
    <hyperlink ref="X80" r:id="rId390" display="https://twitter.com/#!/rainerbartl/status/1182365945521721346"/>
    <hyperlink ref="X81" r:id="rId391" display="https://twitter.com/#!/rainerbartl/status/1182367725034921984"/>
    <hyperlink ref="X82" r:id="rId392" display="https://twitter.com/#!/rainerbartl/status/1182367921168883712"/>
    <hyperlink ref="X83" r:id="rId393" display="https://twitter.com/#!/rainerbartl/status/1182368371427418112"/>
    <hyperlink ref="X84" r:id="rId394" display="https://twitter.com/#!/rainerbartl/status/1182368607679987712"/>
    <hyperlink ref="X85" r:id="rId395" display="https://twitter.com/#!/rainerbartl/status/1182370462837497857"/>
    <hyperlink ref="X86" r:id="rId396" display="https://twitter.com/#!/rainerbartl/status/1184172889156792320"/>
    <hyperlink ref="X87" r:id="rId397" display="https://twitter.com/#!/esnchat/status/1182355362931990528"/>
    <hyperlink ref="X88" r:id="rId398" display="https://twitter.com/#!/esnchat/status/1184892078028972041"/>
    <hyperlink ref="X89" r:id="rId399" display="https://twitter.com/#!/ritazonius/status/1182366752446877696"/>
    <hyperlink ref="X90" r:id="rId400" display="https://twitter.com/#!/ritazonius/status/1182367575541305344"/>
    <hyperlink ref="X91" r:id="rId401" display="https://twitter.com/#!/ahschlueter/status/1182355837408415744"/>
    <hyperlink ref="X92" r:id="rId402" display="https://twitter.com/#!/ahschlueter/status/1182362126071017472"/>
    <hyperlink ref="X93" r:id="rId403" display="https://twitter.com/#!/ahschlueter/status/1182372100813795329"/>
    <hyperlink ref="X94" r:id="rId404" display="https://twitter.com/#!/ritazonius/status/1182367296007704577"/>
    <hyperlink ref="X95" r:id="rId405" display="https://twitter.com/#!/erich13/status/1184903532127801345"/>
    <hyperlink ref="X96" r:id="rId406" display="https://twitter.com/#!/vivianfrancos/status/1184917097593409536"/>
    <hyperlink ref="X97" r:id="rId407" display="https://twitter.com/#!/erich13/status/1182357593177518080"/>
    <hyperlink ref="X98" r:id="rId408" display="https://twitter.com/#!/erich13/status/1182357750031929344"/>
    <hyperlink ref="X99" r:id="rId409" display="https://twitter.com/#!/erich13/status/1183897323954298880"/>
    <hyperlink ref="X100" r:id="rId410" display="https://twitter.com/#!/sorokti/status/1182500469832331264"/>
    <hyperlink ref="X101" r:id="rId411" display="https://twitter.com/#!/sorokti/status/1185005067822358528"/>
    <hyperlink ref="X102" r:id="rId412" display="https://twitter.com/#!/iconohash/status/1185258086421925889"/>
    <hyperlink ref="X103" r:id="rId413" display="https://twitter.com/#!/lorilea/status/1182356179785342977"/>
    <hyperlink ref="X104" r:id="rId414" display="https://twitter.com/#!/lorilea/status/1182357262725201920"/>
    <hyperlink ref="X105" r:id="rId415" display="https://twitter.com/#!/lorilea/status/1182359850422063104"/>
    <hyperlink ref="X106" r:id="rId416" display="https://twitter.com/#!/lorilea/status/1182360749831806977"/>
    <hyperlink ref="X107" r:id="rId417" display="https://twitter.com/#!/lorilea/status/1182362941603155968"/>
    <hyperlink ref="X108" r:id="rId418" display="https://twitter.com/#!/lorilea/status/1182368993295949824"/>
    <hyperlink ref="X109" r:id="rId419" display="https://twitter.com/#!/lorilea/status/1183896770406993921"/>
    <hyperlink ref="X110" r:id="rId420" display="https://twitter.com/#!/ritazonius/status/1182369279410241537"/>
    <hyperlink ref="X111" r:id="rId421" display="https://twitter.com/#!/cmgrchi/status/1182478277216276480"/>
    <hyperlink ref="X112" r:id="rId422" display="https://twitter.com/#!/cmgrchi/status/1183002548023779330"/>
    <hyperlink ref="X113" r:id="rId423" display="https://twitter.com/#!/cmgrchi/status/1183003426705293317"/>
    <hyperlink ref="X114" r:id="rId424" display="https://twitter.com/#!/ritazonius/status/1182357379754553345"/>
    <hyperlink ref="X115" r:id="rId425" display="https://twitter.com/#!/ritazonius/status/1182358744073531392"/>
    <hyperlink ref="X116" r:id="rId426" display="https://twitter.com/#!/ritazonius/status/1182362893028753408"/>
    <hyperlink ref="X117" r:id="rId427" display="https://twitter.com/#!/ritazonius/status/1182365114969681920"/>
    <hyperlink ref="X118" r:id="rId428" display="https://twitter.com/#!/ritazonius/status/1182368506811043840"/>
    <hyperlink ref="X119" r:id="rId429" display="https://twitter.com/#!/ritazonius/status/1182369645719801856"/>
    <hyperlink ref="X120" r:id="rId430" display="https://twitter.com/#!/ritazonius/status/1183706937487020033"/>
    <hyperlink ref="X121" r:id="rId431" display="https://twitter.com/#!/ritazonius/status/1184896677544546304"/>
    <hyperlink ref="X122" r:id="rId432" display="https://twitter.com/#!/ritazonius/status/1184916325660913665"/>
    <hyperlink ref="X123" r:id="rId433" display="https://twitter.com/#!/cmgrchi/status/1183003520120901632"/>
    <hyperlink ref="X124" r:id="rId434" display="https://twitter.com/#!/_rebeccajackson/status/1184885005148778496"/>
    <hyperlink ref="X125" r:id="rId435" display="https://twitter.com/#!/_rebeccajackson/status/1184885406925377538"/>
    <hyperlink ref="X126" r:id="rId436" display="https://twitter.com/#!/_rebeccajackson/status/1184892644737966080"/>
    <hyperlink ref="X127" r:id="rId437" display="https://twitter.com/#!/_rebeccajackson/status/1184893165188218880"/>
    <hyperlink ref="X128" r:id="rId438" display="https://twitter.com/#!/_rebeccajackson/status/1184893261804011522"/>
    <hyperlink ref="X129" r:id="rId439" display="https://twitter.com/#!/_rebeccajackson/status/1184893687471337472"/>
    <hyperlink ref="X130" r:id="rId440" display="https://twitter.com/#!/_rebeccajackson/status/1184896284194295808"/>
    <hyperlink ref="X131" r:id="rId441" display="https://twitter.com/#!/_rebeccajackson/status/1184896632422203392"/>
    <hyperlink ref="X132" r:id="rId442" display="https://twitter.com/#!/_rebeccajackson/status/1184898647944679424"/>
    <hyperlink ref="X133" r:id="rId443" display="https://twitter.com/#!/_rebeccajackson/status/1184899150573256704"/>
    <hyperlink ref="X134" r:id="rId444" display="https://twitter.com/#!/_rebeccajackson/status/1184899505763667969"/>
    <hyperlink ref="X135" r:id="rId445" display="https://twitter.com/#!/_rebeccajackson/status/1184900646048165888"/>
    <hyperlink ref="X136" r:id="rId446" display="https://twitter.com/#!/_rebeccajackson/status/1184900741170745344"/>
    <hyperlink ref="X137" r:id="rId447" display="https://twitter.com/#!/_rebeccajackson/status/1184901628119306240"/>
    <hyperlink ref="X138" r:id="rId448" display="https://twitter.com/#!/_rebeccajackson/status/1184902016469880832"/>
    <hyperlink ref="X139" r:id="rId449" display="https://twitter.com/#!/_rebeccajackson/status/1184903701107888128"/>
    <hyperlink ref="X140" r:id="rId450" display="https://twitter.com/#!/_rebeccajackson/status/1184903721521565696"/>
    <hyperlink ref="X141" r:id="rId451" display="https://twitter.com/#!/_rebeccajackson/status/1184904061713149954"/>
    <hyperlink ref="X142" r:id="rId452" display="https://twitter.com/#!/_rebeccajackson/status/1184905211103440897"/>
    <hyperlink ref="X143" r:id="rId453" display="https://twitter.com/#!/_rebeccajackson/status/1184905815028719616"/>
    <hyperlink ref="X144" r:id="rId454" display="https://twitter.com/#!/_rebeccajackson/status/1184906366718078976"/>
    <hyperlink ref="X145" r:id="rId455" display="https://twitter.com/#!/_rebeccajackson/status/1184907057138266117"/>
    <hyperlink ref="X146" r:id="rId456" display="https://twitter.com/#!/slatts/status/1184897250398539777"/>
    <hyperlink ref="X147" r:id="rId457" display="https://twitter.com/#!/slatts/status/1184899915618705409"/>
    <hyperlink ref="X148" r:id="rId458" display="https://twitter.com/#!/slatts/status/1184904499296645120"/>
    <hyperlink ref="X149" r:id="rId459" display="https://twitter.com/#!/cmgrchi/status/1185408544696426496"/>
    <hyperlink ref="X150" r:id="rId460" display="https://twitter.com/#!/dennis_pearce/status/1184900445166280704"/>
    <hyperlink ref="X151" r:id="rId461" display="https://twitter.com/#!/dennis_pearce/status/1184907331865403392"/>
    <hyperlink ref="X152" r:id="rId462" display="https://twitter.com/#!/slatts/status/1184869490577809408"/>
    <hyperlink ref="X153" r:id="rId463" display="https://twitter.com/#!/slatts/status/1184892994819940352"/>
    <hyperlink ref="X154" r:id="rId464" display="https://twitter.com/#!/slatts/status/1184894025758846982"/>
    <hyperlink ref="X155" r:id="rId465" display="https://twitter.com/#!/slatts/status/1184894702803398658"/>
    <hyperlink ref="X156" r:id="rId466" display="https://twitter.com/#!/slatts/status/1184895509854593024"/>
    <hyperlink ref="X157" r:id="rId467" display="https://twitter.com/#!/slatts/status/1184896360027475973"/>
    <hyperlink ref="X158" r:id="rId468" display="https://twitter.com/#!/slatts/status/1184896815667339264"/>
    <hyperlink ref="X159" r:id="rId469" display="https://twitter.com/#!/slatts/status/1184898159618732032"/>
    <hyperlink ref="X160" r:id="rId470" display="https://twitter.com/#!/slatts/status/1184898952346423296"/>
    <hyperlink ref="X161" r:id="rId471" display="https://twitter.com/#!/slatts/status/1184899391175430144"/>
    <hyperlink ref="X162" r:id="rId472" display="https://twitter.com/#!/slatts/status/1184900365029957634"/>
    <hyperlink ref="X163" r:id="rId473" display="https://twitter.com/#!/slatts/status/1184901740958797825"/>
    <hyperlink ref="X164" r:id="rId474" display="https://twitter.com/#!/slatts/status/1184902068856918018"/>
    <hyperlink ref="X165" r:id="rId475" display="https://twitter.com/#!/slatts/status/1184903211381133313"/>
    <hyperlink ref="X166" r:id="rId476" display="https://twitter.com/#!/slatts/status/1184906525279772675"/>
    <hyperlink ref="X167" r:id="rId477" display="https://twitter.com/#!/slatts/status/1184907013924491264"/>
    <hyperlink ref="X168" r:id="rId478" display="https://twitter.com/#!/slatts/status/1184907985518321664"/>
    <hyperlink ref="X169" r:id="rId479" display="https://twitter.com/#!/cmgrchi/status/1185408158547808256"/>
    <hyperlink ref="X170" r:id="rId480" display="https://twitter.com/#!/cmgrchi/status/1185408219440652288"/>
    <hyperlink ref="X171" r:id="rId481" display="https://twitter.com/#!/cmgrchi/status/1185408803082256384"/>
    <hyperlink ref="X172" r:id="rId482" display="https://twitter.com/#!/cmgrchi/status/1185408941267804160"/>
    <hyperlink ref="X173" r:id="rId483" display="https://twitter.com/#!/dennis_pearce/status/1183725458019508224"/>
    <hyperlink ref="X174" r:id="rId484" display="https://twitter.com/#!/dennis_pearce/status/1184892921998401536"/>
    <hyperlink ref="X175" r:id="rId485" display="https://twitter.com/#!/dennis_pearce/status/1184893862201954306"/>
    <hyperlink ref="X176" r:id="rId486" display="https://twitter.com/#!/dennis_pearce/status/1184895036334526464"/>
    <hyperlink ref="X177" r:id="rId487" display="https://twitter.com/#!/dennis_pearce/status/1184896416860250113"/>
    <hyperlink ref="X178" r:id="rId488" display="https://twitter.com/#!/dennis_pearce/status/1184897389536169984"/>
    <hyperlink ref="X179" r:id="rId489" display="https://twitter.com/#!/dennis_pearce/status/1184898663753179137"/>
    <hyperlink ref="X180" r:id="rId490" display="https://twitter.com/#!/dennis_pearce/status/1184903285007900672"/>
    <hyperlink ref="X181" r:id="rId491" display="https://twitter.com/#!/cmgrchi/status/1185408995160408065"/>
    <hyperlink ref="X182" r:id="rId492" display="https://twitter.com/#!/cmgrchi/status/1184959938931646464"/>
    <hyperlink ref="X183" r:id="rId493" display="https://twitter.com/#!/cmgrchi/status/1185408067405598720"/>
    <hyperlink ref="X184" r:id="rId494" display="https://twitter.com/#!/jeffkross/status/1183946551888097281"/>
    <hyperlink ref="X185" r:id="rId495" display="https://twitter.com/#!/esnchat/status/1182347563086819328"/>
    <hyperlink ref="X186" r:id="rId496" display="https://twitter.com/#!/esnchat/status/1182354607772590080"/>
    <hyperlink ref="X187" r:id="rId497" display="https://twitter.com/#!/esnchat/status/1182355111042879490"/>
    <hyperlink ref="X188" r:id="rId498" display="https://twitter.com/#!/esnchat/status/1182355112884203520"/>
    <hyperlink ref="X189" r:id="rId499" display="https://twitter.com/#!/esnchat/status/1182355614606843905"/>
    <hyperlink ref="X190" r:id="rId500" display="https://twitter.com/#!/esnchat/status/1182356119378751488"/>
    <hyperlink ref="X191" r:id="rId501" display="https://twitter.com/#!/esnchat/status/1182356369711783937"/>
    <hyperlink ref="X192" r:id="rId502" display="https://twitter.com/#!/esnchat/status/1182358382642003968"/>
    <hyperlink ref="X193" r:id="rId503" display="https://twitter.com/#!/esnchat/status/1182358634329587712"/>
    <hyperlink ref="X194" r:id="rId504" display="https://twitter.com/#!/esnchat/status/1182360647784370176"/>
    <hyperlink ref="X195" r:id="rId505" display="https://twitter.com/#!/esnchat/status/1182360899287502849"/>
    <hyperlink ref="X196" r:id="rId506" display="https://twitter.com/#!/esnchat/status/1182362912586960896"/>
    <hyperlink ref="X197" r:id="rId507" display="https://twitter.com/#!/esnchat/status/1182363164366778370"/>
    <hyperlink ref="X198" r:id="rId508" display="https://twitter.com/#!/esnchat/status/1182365177569824768"/>
    <hyperlink ref="X199" r:id="rId509" display="https://twitter.com/#!/esnchat/status/1182365429156597760"/>
    <hyperlink ref="X200" r:id="rId510" display="https://twitter.com/#!/esnchat/status/1182367442439430146"/>
    <hyperlink ref="X201" r:id="rId511" display="https://twitter.com/#!/esnchat/status/1182367694085087237"/>
    <hyperlink ref="X202" r:id="rId512" display="https://twitter.com/#!/esnchat/status/1182369204055339008"/>
    <hyperlink ref="X203" r:id="rId513" display="https://twitter.com/#!/esnchat/status/1182370210499592193"/>
    <hyperlink ref="X204" r:id="rId514" display="https://twitter.com/#!/esnchat/status/1183706489531187200"/>
    <hyperlink ref="X205" r:id="rId515" display="https://twitter.com/#!/esnchat/status/1184884277101518848"/>
    <hyperlink ref="X206" r:id="rId516" display="https://twitter.com/#!/esnchat/status/1184891322785660929"/>
    <hyperlink ref="X207" r:id="rId517" display="https://twitter.com/#!/esnchat/status/1184891827742105600"/>
    <hyperlink ref="X208" r:id="rId518" display="https://twitter.com/#!/esnchat/status/1184891829021478912"/>
    <hyperlink ref="X209" r:id="rId519" display="https://twitter.com/#!/esnchat/status/1184892329712214016"/>
    <hyperlink ref="X210" r:id="rId520" display="https://twitter.com/#!/esnchat/status/1184892832860884992"/>
    <hyperlink ref="X211" r:id="rId521" display="https://twitter.com/#!/esnchat/status/1184893084674482176"/>
    <hyperlink ref="X212" r:id="rId522" display="https://twitter.com/#!/esnchat/status/1184895097797787648"/>
    <hyperlink ref="X213" r:id="rId523" display="https://twitter.com/#!/esnchat/status/1184895349443514369"/>
    <hyperlink ref="X214" r:id="rId524" display="https://twitter.com/#!/esnchat/status/1184897362650513408"/>
    <hyperlink ref="X215" r:id="rId525" display="https://twitter.com/#!/esnchat/status/1184897614367612929"/>
    <hyperlink ref="X216" r:id="rId526" display="https://twitter.com/#!/esnchat/status/1184899627813867523"/>
    <hyperlink ref="X217" r:id="rId527" display="https://twitter.com/#!/esnchat/status/1184899879279190017"/>
    <hyperlink ref="X218" r:id="rId528" display="https://twitter.com/#!/esnchat/status/1184901892586885121"/>
    <hyperlink ref="X219" r:id="rId529" display="https://twitter.com/#!/esnchat/status/1184902144136138753"/>
    <hyperlink ref="X220" r:id="rId530" display="https://twitter.com/#!/esnchat/status/1184904157683171329"/>
    <hyperlink ref="X221" r:id="rId531" display="https://twitter.com/#!/esnchat/status/1184904409286791168"/>
    <hyperlink ref="X222" r:id="rId532" display="https://twitter.com/#!/esnchat/status/1184905919035039744"/>
    <hyperlink ref="X223" r:id="rId533" display="https://twitter.com/#!/esnchat/status/1184906926221447168"/>
    <hyperlink ref="X224" r:id="rId534" display="https://twitter.com/#!/cronycle/status/1185474239119450112"/>
    <hyperlink ref="X225" r:id="rId535" display="https://twitter.com/#!/swoopanalytics/status/1184002579404976129"/>
    <hyperlink ref="X226" r:id="rId536" display="https://twitter.com/#!/jeffkross/status/1184892358573395968"/>
    <hyperlink ref="X227" r:id="rId537" display="https://twitter.com/#!/swoopanalytics/status/1184950460576194565"/>
    <hyperlink ref="X228" r:id="rId538" display="https://twitter.com/#!/nfgoetz/status/1186195948290084864"/>
    <hyperlink ref="X229" r:id="rId539" display="https://twitter.com/#!/swoopanalytics/status/1184950489294630912"/>
    <hyperlink ref="X230" r:id="rId540" display="https://twitter.com/#!/caikjaer/status/1185240090278273026"/>
    <hyperlink ref="X231" r:id="rId541" display="https://twitter.com/#!/caikjaer/status/1186202535771557888"/>
    <hyperlink ref="X232" r:id="rId542" display="https://twitter.com/#!/swoopanalytics/status/1186088283299696642"/>
    <hyperlink ref="X233" r:id="rId543" display="https://twitter.com/#!/simplycomm/status/1186210985612320769"/>
    <hyperlink ref="X234" r:id="rId544" display="https://twitter.com/#!/peterstaal/status/1186224067852095489"/>
    <hyperlink ref="AZ122" r:id="rId545" display="https://api.twitter.com/1.1/geo/id/01864a8a64df9dc4.json"/>
  </hyperlinks>
  <printOptions/>
  <pageMargins left="0.7" right="0.7" top="0.75" bottom="0.75" header="0.3" footer="0.3"/>
  <pageSetup horizontalDpi="600" verticalDpi="600" orientation="portrait" r:id="rId549"/>
  <legacyDrawing r:id="rId547"/>
  <tableParts>
    <tablePart r:id="rId54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2558</v>
      </c>
      <c r="B1" s="13" t="s">
        <v>34</v>
      </c>
    </row>
    <row r="2" spans="1:2" ht="15">
      <c r="A2" s="114" t="s">
        <v>218</v>
      </c>
      <c r="B2" s="78">
        <v>1637.494926</v>
      </c>
    </row>
    <row r="3" spans="1:2" ht="15">
      <c r="A3" s="114" t="s">
        <v>238</v>
      </c>
      <c r="B3" s="78">
        <v>1003.465964</v>
      </c>
    </row>
    <row r="4" spans="1:2" ht="15">
      <c r="A4" s="114" t="s">
        <v>245</v>
      </c>
      <c r="B4" s="78">
        <v>625.764732</v>
      </c>
    </row>
    <row r="5" spans="1:2" ht="15">
      <c r="A5" s="114" t="s">
        <v>221</v>
      </c>
      <c r="B5" s="78">
        <v>377.889081</v>
      </c>
    </row>
    <row r="6" spans="1:2" ht="15">
      <c r="A6" s="114" t="s">
        <v>213</v>
      </c>
      <c r="B6" s="78">
        <v>323.337315</v>
      </c>
    </row>
    <row r="7" spans="1:2" ht="15">
      <c r="A7" s="114" t="s">
        <v>270</v>
      </c>
      <c r="B7" s="78">
        <v>311.837085</v>
      </c>
    </row>
    <row r="8" spans="1:2" ht="15">
      <c r="A8" s="114" t="s">
        <v>247</v>
      </c>
      <c r="B8" s="78">
        <v>286.369408</v>
      </c>
    </row>
    <row r="9" spans="1:2" ht="15">
      <c r="A9" s="114" t="s">
        <v>239</v>
      </c>
      <c r="B9" s="78">
        <v>236</v>
      </c>
    </row>
    <row r="10" spans="1:2" ht="15">
      <c r="A10" s="114" t="s">
        <v>226</v>
      </c>
      <c r="B10" s="78">
        <v>203.337315</v>
      </c>
    </row>
    <row r="11" spans="1:2" ht="15">
      <c r="A11" s="114" t="s">
        <v>235</v>
      </c>
      <c r="B11" s="78">
        <v>202.366787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2560</v>
      </c>
      <c r="B25" t="s">
        <v>2559</v>
      </c>
    </row>
    <row r="26" spans="1:2" ht="15">
      <c r="A26" s="125" t="s">
        <v>2062</v>
      </c>
      <c r="B26" s="3"/>
    </row>
    <row r="27" spans="1:2" ht="15">
      <c r="A27" s="126" t="s">
        <v>2562</v>
      </c>
      <c r="B27" s="3"/>
    </row>
    <row r="28" spans="1:2" ht="15">
      <c r="A28" s="127" t="s">
        <v>2563</v>
      </c>
      <c r="B28" s="3"/>
    </row>
    <row r="29" spans="1:2" ht="15">
      <c r="A29" s="128" t="s">
        <v>2564</v>
      </c>
      <c r="B29" s="3">
        <v>1</v>
      </c>
    </row>
    <row r="30" spans="1:2" ht="15">
      <c r="A30" s="127" t="s">
        <v>2565</v>
      </c>
      <c r="B30" s="3"/>
    </row>
    <row r="31" spans="1:2" ht="15">
      <c r="A31" s="128" t="s">
        <v>2566</v>
      </c>
      <c r="B31" s="3">
        <v>1</v>
      </c>
    </row>
    <row r="32" spans="1:2" ht="15">
      <c r="A32" s="128" t="s">
        <v>2567</v>
      </c>
      <c r="B32" s="3">
        <v>1</v>
      </c>
    </row>
    <row r="33" spans="1:2" ht="15">
      <c r="A33" s="128" t="s">
        <v>2568</v>
      </c>
      <c r="B33" s="3">
        <v>1</v>
      </c>
    </row>
    <row r="34" spans="1:2" ht="15">
      <c r="A34" s="127" t="s">
        <v>2569</v>
      </c>
      <c r="B34" s="3"/>
    </row>
    <row r="35" spans="1:2" ht="15">
      <c r="A35" s="128" t="s">
        <v>2567</v>
      </c>
      <c r="B35" s="3">
        <v>1</v>
      </c>
    </row>
    <row r="36" spans="1:2" ht="15">
      <c r="A36" s="128" t="s">
        <v>2570</v>
      </c>
      <c r="B36" s="3">
        <v>1</v>
      </c>
    </row>
    <row r="37" spans="1:2" ht="15">
      <c r="A37" s="128" t="s">
        <v>2571</v>
      </c>
      <c r="B37" s="3">
        <v>1</v>
      </c>
    </row>
    <row r="38" spans="1:2" ht="15">
      <c r="A38" s="127" t="s">
        <v>2572</v>
      </c>
      <c r="B38" s="3"/>
    </row>
    <row r="39" spans="1:2" ht="15">
      <c r="A39" s="128" t="s">
        <v>2570</v>
      </c>
      <c r="B39" s="3">
        <v>1</v>
      </c>
    </row>
    <row r="40" spans="1:2" ht="15">
      <c r="A40" s="128" t="s">
        <v>2573</v>
      </c>
      <c r="B40" s="3">
        <v>1</v>
      </c>
    </row>
    <row r="41" spans="1:2" ht="15">
      <c r="A41" s="128" t="s">
        <v>2574</v>
      </c>
      <c r="B41" s="3">
        <v>2</v>
      </c>
    </row>
    <row r="42" spans="1:2" ht="15">
      <c r="A42" s="128" t="s">
        <v>2575</v>
      </c>
      <c r="B42" s="3">
        <v>67</v>
      </c>
    </row>
    <row r="43" spans="1:2" ht="15">
      <c r="A43" s="128" t="s">
        <v>2576</v>
      </c>
      <c r="B43" s="3">
        <v>9</v>
      </c>
    </row>
    <row r="44" spans="1:2" ht="15">
      <c r="A44" s="128" t="s">
        <v>2577</v>
      </c>
      <c r="B44" s="3">
        <v>1</v>
      </c>
    </row>
    <row r="45" spans="1:2" ht="15">
      <c r="A45" s="127" t="s">
        <v>2578</v>
      </c>
      <c r="B45" s="3"/>
    </row>
    <row r="46" spans="1:2" ht="15">
      <c r="A46" s="128" t="s">
        <v>2579</v>
      </c>
      <c r="B46" s="3">
        <v>1</v>
      </c>
    </row>
    <row r="47" spans="1:2" ht="15">
      <c r="A47" s="128" t="s">
        <v>2580</v>
      </c>
      <c r="B47" s="3">
        <v>1</v>
      </c>
    </row>
    <row r="48" spans="1:2" ht="15">
      <c r="A48" s="128" t="s">
        <v>2581</v>
      </c>
      <c r="B48" s="3">
        <v>1</v>
      </c>
    </row>
    <row r="49" spans="1:2" ht="15">
      <c r="A49" s="128" t="s">
        <v>2582</v>
      </c>
      <c r="B49" s="3">
        <v>2</v>
      </c>
    </row>
    <row r="50" spans="1:2" ht="15">
      <c r="A50" s="128" t="s">
        <v>2574</v>
      </c>
      <c r="B50" s="3">
        <v>2</v>
      </c>
    </row>
    <row r="51" spans="1:2" ht="15">
      <c r="A51" s="128" t="s">
        <v>2576</v>
      </c>
      <c r="B51" s="3">
        <v>2</v>
      </c>
    </row>
    <row r="52" spans="1:2" ht="15">
      <c r="A52" s="127" t="s">
        <v>2583</v>
      </c>
      <c r="B52" s="3"/>
    </row>
    <row r="53" spans="1:2" ht="15">
      <c r="A53" s="128" t="s">
        <v>2568</v>
      </c>
      <c r="B53" s="3">
        <v>3</v>
      </c>
    </row>
    <row r="54" spans="1:2" ht="15">
      <c r="A54" s="128" t="s">
        <v>2584</v>
      </c>
      <c r="B54" s="3">
        <v>1</v>
      </c>
    </row>
    <row r="55" spans="1:2" ht="15">
      <c r="A55" s="127" t="s">
        <v>2585</v>
      </c>
      <c r="B55" s="3"/>
    </row>
    <row r="56" spans="1:2" ht="15">
      <c r="A56" s="128" t="s">
        <v>2567</v>
      </c>
      <c r="B56" s="3">
        <v>3</v>
      </c>
    </row>
    <row r="57" spans="1:2" ht="15">
      <c r="A57" s="128" t="s">
        <v>2568</v>
      </c>
      <c r="B57" s="3">
        <v>1</v>
      </c>
    </row>
    <row r="58" spans="1:2" ht="15">
      <c r="A58" s="128" t="s">
        <v>2573</v>
      </c>
      <c r="B58" s="3">
        <v>1</v>
      </c>
    </row>
    <row r="59" spans="1:2" ht="15">
      <c r="A59" s="128" t="s">
        <v>2576</v>
      </c>
      <c r="B59" s="3">
        <v>1</v>
      </c>
    </row>
    <row r="60" spans="1:2" ht="15">
      <c r="A60" s="128" t="s">
        <v>2564</v>
      </c>
      <c r="B60" s="3">
        <v>1</v>
      </c>
    </row>
    <row r="61" spans="1:2" ht="15">
      <c r="A61" s="127" t="s">
        <v>2586</v>
      </c>
      <c r="B61" s="3"/>
    </row>
    <row r="62" spans="1:2" ht="15">
      <c r="A62" s="128" t="s">
        <v>2587</v>
      </c>
      <c r="B62" s="3">
        <v>2</v>
      </c>
    </row>
    <row r="63" spans="1:2" ht="15">
      <c r="A63" s="128" t="s">
        <v>2580</v>
      </c>
      <c r="B63" s="3">
        <v>1</v>
      </c>
    </row>
    <row r="64" spans="1:2" ht="15">
      <c r="A64" s="128" t="s">
        <v>2581</v>
      </c>
      <c r="B64" s="3">
        <v>1</v>
      </c>
    </row>
    <row r="65" spans="1:2" ht="15">
      <c r="A65" s="128" t="s">
        <v>2582</v>
      </c>
      <c r="B65" s="3">
        <v>1</v>
      </c>
    </row>
    <row r="66" spans="1:2" ht="15">
      <c r="A66" s="128" t="s">
        <v>2588</v>
      </c>
      <c r="B66" s="3">
        <v>1</v>
      </c>
    </row>
    <row r="67" spans="1:2" ht="15">
      <c r="A67" s="128" t="s">
        <v>2571</v>
      </c>
      <c r="B67" s="3">
        <v>1</v>
      </c>
    </row>
    <row r="68" spans="1:2" ht="15">
      <c r="A68" s="128" t="s">
        <v>2575</v>
      </c>
      <c r="B68" s="3">
        <v>2</v>
      </c>
    </row>
    <row r="69" spans="1:2" ht="15">
      <c r="A69" s="128" t="s">
        <v>2564</v>
      </c>
      <c r="B69" s="3">
        <v>1</v>
      </c>
    </row>
    <row r="70" spans="1:2" ht="15">
      <c r="A70" s="127" t="s">
        <v>2589</v>
      </c>
      <c r="B70" s="3"/>
    </row>
    <row r="71" spans="1:2" ht="15">
      <c r="A71" s="128" t="s">
        <v>2571</v>
      </c>
      <c r="B71" s="3">
        <v>1</v>
      </c>
    </row>
    <row r="72" spans="1:2" ht="15">
      <c r="A72" s="128" t="s">
        <v>2573</v>
      </c>
      <c r="B72" s="3">
        <v>1</v>
      </c>
    </row>
    <row r="73" spans="1:2" ht="15">
      <c r="A73" s="128" t="s">
        <v>2575</v>
      </c>
      <c r="B73" s="3">
        <v>1</v>
      </c>
    </row>
    <row r="74" spans="1:2" ht="15">
      <c r="A74" s="128" t="s">
        <v>2576</v>
      </c>
      <c r="B74" s="3">
        <v>2</v>
      </c>
    </row>
    <row r="75" spans="1:2" ht="15">
      <c r="A75" s="127" t="s">
        <v>2590</v>
      </c>
      <c r="B75" s="3"/>
    </row>
    <row r="76" spans="1:2" ht="15">
      <c r="A76" s="128" t="s">
        <v>2570</v>
      </c>
      <c r="B76" s="3">
        <v>4</v>
      </c>
    </row>
    <row r="77" spans="1:2" ht="15">
      <c r="A77" s="128" t="s">
        <v>2571</v>
      </c>
      <c r="B77" s="3">
        <v>2</v>
      </c>
    </row>
    <row r="78" spans="1:2" ht="15">
      <c r="A78" s="128" t="s">
        <v>2573</v>
      </c>
      <c r="B78" s="3">
        <v>1</v>
      </c>
    </row>
    <row r="79" spans="1:2" ht="15">
      <c r="A79" s="128" t="s">
        <v>2574</v>
      </c>
      <c r="B79" s="3">
        <v>4</v>
      </c>
    </row>
    <row r="80" spans="1:2" ht="15">
      <c r="A80" s="128" t="s">
        <v>2575</v>
      </c>
      <c r="B80" s="3">
        <v>71</v>
      </c>
    </row>
    <row r="81" spans="1:2" ht="15">
      <c r="A81" s="128" t="s">
        <v>2576</v>
      </c>
      <c r="B81" s="3">
        <v>8</v>
      </c>
    </row>
    <row r="82" spans="1:2" ht="15">
      <c r="A82" s="128" t="s">
        <v>2564</v>
      </c>
      <c r="B82" s="3">
        <v>2</v>
      </c>
    </row>
    <row r="83" spans="1:2" ht="15">
      <c r="A83" s="128" t="s">
        <v>2591</v>
      </c>
      <c r="B83" s="3">
        <v>1</v>
      </c>
    </row>
    <row r="84" spans="1:2" ht="15">
      <c r="A84" s="127" t="s">
        <v>2592</v>
      </c>
      <c r="B84" s="3"/>
    </row>
    <row r="85" spans="1:2" ht="15">
      <c r="A85" s="128" t="s">
        <v>2593</v>
      </c>
      <c r="B85" s="3">
        <v>1</v>
      </c>
    </row>
    <row r="86" spans="1:2" ht="15">
      <c r="A86" s="128" t="s">
        <v>2574</v>
      </c>
      <c r="B86" s="3">
        <v>1</v>
      </c>
    </row>
    <row r="87" spans="1:2" ht="15">
      <c r="A87" s="128" t="s">
        <v>2575</v>
      </c>
      <c r="B87" s="3">
        <v>1</v>
      </c>
    </row>
    <row r="88" spans="1:2" ht="15">
      <c r="A88" s="127" t="s">
        <v>2594</v>
      </c>
      <c r="B88" s="3"/>
    </row>
    <row r="89" spans="1:2" ht="15">
      <c r="A89" s="128" t="s">
        <v>2566</v>
      </c>
      <c r="B89" s="3">
        <v>7</v>
      </c>
    </row>
    <row r="90" spans="1:2" ht="15">
      <c r="A90" s="128" t="s">
        <v>2588</v>
      </c>
      <c r="B90" s="3">
        <v>1</v>
      </c>
    </row>
    <row r="91" spans="1:2" ht="15">
      <c r="A91" s="127" t="s">
        <v>2595</v>
      </c>
      <c r="B91" s="3"/>
    </row>
    <row r="92" spans="1:2" ht="15">
      <c r="A92" s="128" t="s">
        <v>2593</v>
      </c>
      <c r="B92" s="3">
        <v>1</v>
      </c>
    </row>
    <row r="93" spans="1:2" ht="15">
      <c r="A93" s="128" t="s">
        <v>2588</v>
      </c>
      <c r="B93" s="3">
        <v>2</v>
      </c>
    </row>
    <row r="94" spans="1:2" ht="15">
      <c r="A94" s="128" t="s">
        <v>2596</v>
      </c>
      <c r="B94" s="3">
        <v>1</v>
      </c>
    </row>
    <row r="95" spans="1:2" ht="15">
      <c r="A95" s="128" t="s">
        <v>2597</v>
      </c>
      <c r="B95" s="3">
        <v>1</v>
      </c>
    </row>
    <row r="96" spans="1:2" ht="15">
      <c r="A96" s="125" t="s">
        <v>2561</v>
      </c>
      <c r="B96"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192</v>
      </c>
      <c r="AT2" s="13" t="s">
        <v>1166</v>
      </c>
      <c r="AU2" s="13" t="s">
        <v>1167</v>
      </c>
      <c r="AV2" s="13" t="s">
        <v>1168</v>
      </c>
      <c r="AW2" s="13" t="s">
        <v>1169</v>
      </c>
      <c r="AX2" s="13" t="s">
        <v>1170</v>
      </c>
      <c r="AY2" s="13" t="s">
        <v>1171</v>
      </c>
      <c r="AZ2" s="13" t="s">
        <v>1671</v>
      </c>
      <c r="BA2" s="115" t="s">
        <v>1889</v>
      </c>
      <c r="BB2" s="115" t="s">
        <v>1898</v>
      </c>
      <c r="BC2" s="115" t="s">
        <v>1900</v>
      </c>
      <c r="BD2" s="115" t="s">
        <v>1905</v>
      </c>
      <c r="BE2" s="115" t="s">
        <v>1906</v>
      </c>
      <c r="BF2" s="115" t="s">
        <v>1923</v>
      </c>
      <c r="BG2" s="115" t="s">
        <v>1937</v>
      </c>
      <c r="BH2" s="115" t="s">
        <v>1970</v>
      </c>
      <c r="BI2" s="115" t="s">
        <v>1988</v>
      </c>
      <c r="BJ2" s="115" t="s">
        <v>2018</v>
      </c>
      <c r="BK2" s="115" t="s">
        <v>2518</v>
      </c>
      <c r="BL2" s="115" t="s">
        <v>2519</v>
      </c>
      <c r="BM2" s="115" t="s">
        <v>2520</v>
      </c>
      <c r="BN2" s="115" t="s">
        <v>2521</v>
      </c>
      <c r="BO2" s="115" t="s">
        <v>2522</v>
      </c>
      <c r="BP2" s="115" t="s">
        <v>2523</v>
      </c>
      <c r="BQ2" s="115" t="s">
        <v>2524</v>
      </c>
      <c r="BR2" s="115" t="s">
        <v>2525</v>
      </c>
      <c r="BS2" s="115" t="s">
        <v>2527</v>
      </c>
      <c r="BT2" s="3"/>
      <c r="BU2" s="3"/>
    </row>
    <row r="3" spans="1:73" ht="15" customHeight="1">
      <c r="A3" s="64" t="s">
        <v>212</v>
      </c>
      <c r="B3" s="65"/>
      <c r="C3" s="65" t="s">
        <v>64</v>
      </c>
      <c r="D3" s="66">
        <v>165.4977290758776</v>
      </c>
      <c r="E3" s="68"/>
      <c r="F3" s="100" t="s">
        <v>603</v>
      </c>
      <c r="G3" s="65"/>
      <c r="H3" s="69" t="s">
        <v>212</v>
      </c>
      <c r="I3" s="70"/>
      <c r="J3" s="70"/>
      <c r="K3" s="69" t="s">
        <v>1556</v>
      </c>
      <c r="L3" s="73">
        <v>1</v>
      </c>
      <c r="M3" s="74">
        <v>2662.2880859375</v>
      </c>
      <c r="N3" s="74">
        <v>360.9049987792969</v>
      </c>
      <c r="O3" s="75"/>
      <c r="P3" s="76"/>
      <c r="Q3" s="76"/>
      <c r="R3" s="48"/>
      <c r="S3" s="48">
        <v>0</v>
      </c>
      <c r="T3" s="48">
        <v>1</v>
      </c>
      <c r="U3" s="49">
        <v>0</v>
      </c>
      <c r="V3" s="49">
        <v>0.005618</v>
      </c>
      <c r="W3" s="49">
        <v>0.004024</v>
      </c>
      <c r="X3" s="49">
        <v>0.287572</v>
      </c>
      <c r="Y3" s="49">
        <v>0</v>
      </c>
      <c r="Z3" s="49">
        <v>0</v>
      </c>
      <c r="AA3" s="71">
        <v>3</v>
      </c>
      <c r="AB3" s="71"/>
      <c r="AC3" s="72"/>
      <c r="AD3" s="78" t="s">
        <v>1172</v>
      </c>
      <c r="AE3" s="78">
        <v>426</v>
      </c>
      <c r="AF3" s="78">
        <v>391</v>
      </c>
      <c r="AG3" s="78">
        <v>719</v>
      </c>
      <c r="AH3" s="78">
        <v>354</v>
      </c>
      <c r="AI3" s="78"/>
      <c r="AJ3" s="78" t="s">
        <v>1234</v>
      </c>
      <c r="AK3" s="78" t="s">
        <v>1296</v>
      </c>
      <c r="AL3" s="83" t="s">
        <v>1344</v>
      </c>
      <c r="AM3" s="78"/>
      <c r="AN3" s="80">
        <v>40106.41853009259</v>
      </c>
      <c r="AO3" s="78"/>
      <c r="AP3" s="78" t="b">
        <v>0</v>
      </c>
      <c r="AQ3" s="78" t="b">
        <v>0</v>
      </c>
      <c r="AR3" s="78" t="b">
        <v>1</v>
      </c>
      <c r="AS3" s="78"/>
      <c r="AT3" s="78">
        <v>47</v>
      </c>
      <c r="AU3" s="83" t="s">
        <v>1455</v>
      </c>
      <c r="AV3" s="78" t="b">
        <v>0</v>
      </c>
      <c r="AW3" s="78" t="s">
        <v>1491</v>
      </c>
      <c r="AX3" s="83" t="s">
        <v>1492</v>
      </c>
      <c r="AY3" s="78" t="s">
        <v>66</v>
      </c>
      <c r="AZ3" s="78" t="str">
        <f>REPLACE(INDEX(GroupVertices[Group],MATCH(Vertices[[#This Row],[Vertex]],GroupVertices[Vertex],0)),1,1,"")</f>
        <v>2</v>
      </c>
      <c r="BA3" s="48"/>
      <c r="BB3" s="48"/>
      <c r="BC3" s="48"/>
      <c r="BD3" s="48"/>
      <c r="BE3" s="48" t="s">
        <v>518</v>
      </c>
      <c r="BF3" s="48" t="s">
        <v>518</v>
      </c>
      <c r="BG3" s="116" t="s">
        <v>1938</v>
      </c>
      <c r="BH3" s="116" t="s">
        <v>1938</v>
      </c>
      <c r="BI3" s="116" t="s">
        <v>1989</v>
      </c>
      <c r="BJ3" s="116" t="s">
        <v>1989</v>
      </c>
      <c r="BK3" s="116">
        <v>0</v>
      </c>
      <c r="BL3" s="120">
        <v>0</v>
      </c>
      <c r="BM3" s="116">
        <v>0</v>
      </c>
      <c r="BN3" s="120">
        <v>0</v>
      </c>
      <c r="BO3" s="116">
        <v>0</v>
      </c>
      <c r="BP3" s="120">
        <v>0</v>
      </c>
      <c r="BQ3" s="116">
        <v>23</v>
      </c>
      <c r="BR3" s="120">
        <v>100</v>
      </c>
      <c r="BS3" s="116">
        <v>23</v>
      </c>
      <c r="BT3" s="3"/>
      <c r="BU3" s="3"/>
    </row>
    <row r="4" spans="1:76" ht="15">
      <c r="A4" s="64" t="s">
        <v>235</v>
      </c>
      <c r="B4" s="65"/>
      <c r="C4" s="65" t="s">
        <v>64</v>
      </c>
      <c r="D4" s="66">
        <v>195.87883038783934</v>
      </c>
      <c r="E4" s="68"/>
      <c r="F4" s="100" t="s">
        <v>626</v>
      </c>
      <c r="G4" s="65"/>
      <c r="H4" s="69" t="s">
        <v>235</v>
      </c>
      <c r="I4" s="70"/>
      <c r="J4" s="70"/>
      <c r="K4" s="69" t="s">
        <v>1557</v>
      </c>
      <c r="L4" s="73">
        <v>1236.584369942652</v>
      </c>
      <c r="M4" s="74">
        <v>2625.71484375</v>
      </c>
      <c r="N4" s="74">
        <v>1707.5555419921875</v>
      </c>
      <c r="O4" s="75"/>
      <c r="P4" s="76"/>
      <c r="Q4" s="76"/>
      <c r="R4" s="86"/>
      <c r="S4" s="48">
        <v>9</v>
      </c>
      <c r="T4" s="48">
        <v>9</v>
      </c>
      <c r="U4" s="49">
        <v>202.366787</v>
      </c>
      <c r="V4" s="49">
        <v>0.008475</v>
      </c>
      <c r="W4" s="49">
        <v>0.046222</v>
      </c>
      <c r="X4" s="49">
        <v>2.104041</v>
      </c>
      <c r="Y4" s="49">
        <v>0.30303030303030304</v>
      </c>
      <c r="Z4" s="49">
        <v>0.3333333333333333</v>
      </c>
      <c r="AA4" s="71">
        <v>4</v>
      </c>
      <c r="AB4" s="71"/>
      <c r="AC4" s="72"/>
      <c r="AD4" s="78" t="s">
        <v>1173</v>
      </c>
      <c r="AE4" s="78">
        <v>3324</v>
      </c>
      <c r="AF4" s="78">
        <v>3544</v>
      </c>
      <c r="AG4" s="78">
        <v>10858</v>
      </c>
      <c r="AH4" s="78">
        <v>14868</v>
      </c>
      <c r="AI4" s="78"/>
      <c r="AJ4" s="78" t="s">
        <v>1235</v>
      </c>
      <c r="AK4" s="78" t="s">
        <v>1297</v>
      </c>
      <c r="AL4" s="83" t="s">
        <v>1345</v>
      </c>
      <c r="AM4" s="78"/>
      <c r="AN4" s="80">
        <v>41411.31884259259</v>
      </c>
      <c r="AO4" s="83" t="s">
        <v>1397</v>
      </c>
      <c r="AP4" s="78" t="b">
        <v>0</v>
      </c>
      <c r="AQ4" s="78" t="b">
        <v>0</v>
      </c>
      <c r="AR4" s="78" t="b">
        <v>1</v>
      </c>
      <c r="AS4" s="78"/>
      <c r="AT4" s="78">
        <v>417</v>
      </c>
      <c r="AU4" s="83" t="s">
        <v>1456</v>
      </c>
      <c r="AV4" s="78" t="b">
        <v>0</v>
      </c>
      <c r="AW4" s="78" t="s">
        <v>1491</v>
      </c>
      <c r="AX4" s="83" t="s">
        <v>1493</v>
      </c>
      <c r="AY4" s="78" t="s">
        <v>66</v>
      </c>
      <c r="AZ4" s="78" t="str">
        <f>REPLACE(INDEX(GroupVertices[Group],MATCH(Vertices[[#This Row],[Vertex]],GroupVertices[Vertex],0)),1,1,"")</f>
        <v>2</v>
      </c>
      <c r="BA4" s="48" t="s">
        <v>1890</v>
      </c>
      <c r="BB4" s="48" t="s">
        <v>1890</v>
      </c>
      <c r="BC4" s="48" t="s">
        <v>1901</v>
      </c>
      <c r="BD4" s="48" t="s">
        <v>511</v>
      </c>
      <c r="BE4" s="48" t="s">
        <v>1907</v>
      </c>
      <c r="BF4" s="48" t="s">
        <v>1924</v>
      </c>
      <c r="BG4" s="116" t="s">
        <v>1939</v>
      </c>
      <c r="BH4" s="116" t="s">
        <v>1971</v>
      </c>
      <c r="BI4" s="116" t="s">
        <v>1990</v>
      </c>
      <c r="BJ4" s="116" t="s">
        <v>1990</v>
      </c>
      <c r="BK4" s="116">
        <v>12</v>
      </c>
      <c r="BL4" s="120">
        <v>2.73972602739726</v>
      </c>
      <c r="BM4" s="116">
        <v>7</v>
      </c>
      <c r="BN4" s="120">
        <v>1.5981735159817352</v>
      </c>
      <c r="BO4" s="116">
        <v>0</v>
      </c>
      <c r="BP4" s="120">
        <v>0</v>
      </c>
      <c r="BQ4" s="116">
        <v>419</v>
      </c>
      <c r="BR4" s="120">
        <v>95.662100456621</v>
      </c>
      <c r="BS4" s="116">
        <v>438</v>
      </c>
      <c r="BT4" s="2"/>
      <c r="BU4" s="3"/>
      <c r="BV4" s="3"/>
      <c r="BW4" s="3"/>
      <c r="BX4" s="3"/>
    </row>
    <row r="5" spans="1:76" ht="15">
      <c r="A5" s="64" t="s">
        <v>213</v>
      </c>
      <c r="B5" s="65"/>
      <c r="C5" s="65" t="s">
        <v>64</v>
      </c>
      <c r="D5" s="66">
        <v>162</v>
      </c>
      <c r="E5" s="68"/>
      <c r="F5" s="100" t="s">
        <v>604</v>
      </c>
      <c r="G5" s="65"/>
      <c r="H5" s="69" t="s">
        <v>213</v>
      </c>
      <c r="I5" s="70"/>
      <c r="J5" s="70"/>
      <c r="K5" s="69" t="s">
        <v>1558</v>
      </c>
      <c r="L5" s="73">
        <v>1975.1902243732509</v>
      </c>
      <c r="M5" s="74">
        <v>3210.498779296875</v>
      </c>
      <c r="N5" s="74">
        <v>2950.5888671875</v>
      </c>
      <c r="O5" s="75"/>
      <c r="P5" s="76"/>
      <c r="Q5" s="76"/>
      <c r="R5" s="86"/>
      <c r="S5" s="48">
        <v>4</v>
      </c>
      <c r="T5" s="48">
        <v>17</v>
      </c>
      <c r="U5" s="49">
        <v>323.337315</v>
      </c>
      <c r="V5" s="49">
        <v>0.009009</v>
      </c>
      <c r="W5" s="49">
        <v>0.058048</v>
      </c>
      <c r="X5" s="49">
        <v>2.548871</v>
      </c>
      <c r="Y5" s="49">
        <v>0.28308823529411764</v>
      </c>
      <c r="Z5" s="49">
        <v>0.23529411764705882</v>
      </c>
      <c r="AA5" s="71">
        <v>5</v>
      </c>
      <c r="AB5" s="71"/>
      <c r="AC5" s="72"/>
      <c r="AD5" s="78" t="s">
        <v>1174</v>
      </c>
      <c r="AE5" s="78">
        <v>11</v>
      </c>
      <c r="AF5" s="78">
        <v>28</v>
      </c>
      <c r="AG5" s="78">
        <v>327</v>
      </c>
      <c r="AH5" s="78">
        <v>269</v>
      </c>
      <c r="AI5" s="78"/>
      <c r="AJ5" s="78"/>
      <c r="AK5" s="78"/>
      <c r="AL5" s="78"/>
      <c r="AM5" s="78"/>
      <c r="AN5" s="80">
        <v>43004.84616898148</v>
      </c>
      <c r="AO5" s="78"/>
      <c r="AP5" s="78" t="b">
        <v>1</v>
      </c>
      <c r="AQ5" s="78" t="b">
        <v>0</v>
      </c>
      <c r="AR5" s="78" t="b">
        <v>0</v>
      </c>
      <c r="AS5" s="78"/>
      <c r="AT5" s="78">
        <v>0</v>
      </c>
      <c r="AU5" s="78"/>
      <c r="AV5" s="78" t="b">
        <v>0</v>
      </c>
      <c r="AW5" s="78" t="s">
        <v>1491</v>
      </c>
      <c r="AX5" s="83" t="s">
        <v>1494</v>
      </c>
      <c r="AY5" s="78" t="s">
        <v>66</v>
      </c>
      <c r="AZ5" s="78" t="str">
        <f>REPLACE(INDEX(GroupVertices[Group],MATCH(Vertices[[#This Row],[Vertex]],GroupVertices[Vertex],0)),1,1,"")</f>
        <v>2</v>
      </c>
      <c r="BA5" s="48" t="s">
        <v>1891</v>
      </c>
      <c r="BB5" s="48" t="s">
        <v>1899</v>
      </c>
      <c r="BC5" s="48" t="s">
        <v>500</v>
      </c>
      <c r="BD5" s="48" t="s">
        <v>500</v>
      </c>
      <c r="BE5" s="48" t="s">
        <v>1908</v>
      </c>
      <c r="BF5" s="48" t="s">
        <v>528</v>
      </c>
      <c r="BG5" s="116" t="s">
        <v>1940</v>
      </c>
      <c r="BH5" s="116" t="s">
        <v>1972</v>
      </c>
      <c r="BI5" s="116" t="s">
        <v>1991</v>
      </c>
      <c r="BJ5" s="116" t="s">
        <v>2019</v>
      </c>
      <c r="BK5" s="116">
        <v>2</v>
      </c>
      <c r="BL5" s="120">
        <v>2.6666666666666665</v>
      </c>
      <c r="BM5" s="116">
        <v>0</v>
      </c>
      <c r="BN5" s="120">
        <v>0</v>
      </c>
      <c r="BO5" s="116">
        <v>0</v>
      </c>
      <c r="BP5" s="120">
        <v>0</v>
      </c>
      <c r="BQ5" s="116">
        <v>73</v>
      </c>
      <c r="BR5" s="120">
        <v>97.33333333333333</v>
      </c>
      <c r="BS5" s="116">
        <v>75</v>
      </c>
      <c r="BT5" s="2"/>
      <c r="BU5" s="3"/>
      <c r="BV5" s="3"/>
      <c r="BW5" s="3"/>
      <c r="BX5" s="3"/>
    </row>
    <row r="6" spans="1:76" ht="15">
      <c r="A6" s="64" t="s">
        <v>252</v>
      </c>
      <c r="B6" s="65"/>
      <c r="C6" s="65" t="s">
        <v>64</v>
      </c>
      <c r="D6" s="66">
        <v>312.3445365590038</v>
      </c>
      <c r="E6" s="68"/>
      <c r="F6" s="100" t="s">
        <v>1466</v>
      </c>
      <c r="G6" s="65"/>
      <c r="H6" s="69" t="s">
        <v>252</v>
      </c>
      <c r="I6" s="70"/>
      <c r="J6" s="70"/>
      <c r="K6" s="69" t="s">
        <v>1559</v>
      </c>
      <c r="L6" s="73">
        <v>1</v>
      </c>
      <c r="M6" s="74">
        <v>4749.36279296875</v>
      </c>
      <c r="N6" s="74">
        <v>2370.69287109375</v>
      </c>
      <c r="O6" s="75"/>
      <c r="P6" s="76"/>
      <c r="Q6" s="76"/>
      <c r="R6" s="86"/>
      <c r="S6" s="48">
        <v>1</v>
      </c>
      <c r="T6" s="48">
        <v>0</v>
      </c>
      <c r="U6" s="49">
        <v>0</v>
      </c>
      <c r="V6" s="49">
        <v>0.005848</v>
      </c>
      <c r="W6" s="49">
        <v>0.005054</v>
      </c>
      <c r="X6" s="49">
        <v>0.277443</v>
      </c>
      <c r="Y6" s="49">
        <v>0</v>
      </c>
      <c r="Z6" s="49">
        <v>0</v>
      </c>
      <c r="AA6" s="71">
        <v>6</v>
      </c>
      <c r="AB6" s="71"/>
      <c r="AC6" s="72"/>
      <c r="AD6" s="78" t="s">
        <v>1140</v>
      </c>
      <c r="AE6" s="78">
        <v>1839</v>
      </c>
      <c r="AF6" s="78">
        <v>15631</v>
      </c>
      <c r="AG6" s="78">
        <v>11908</v>
      </c>
      <c r="AH6" s="78">
        <v>22433</v>
      </c>
      <c r="AI6" s="78"/>
      <c r="AJ6" s="78" t="s">
        <v>1236</v>
      </c>
      <c r="AK6" s="78" t="s">
        <v>1298</v>
      </c>
      <c r="AL6" s="83" t="s">
        <v>1346</v>
      </c>
      <c r="AM6" s="78"/>
      <c r="AN6" s="80">
        <v>40382.59195601852</v>
      </c>
      <c r="AO6" s="83" t="s">
        <v>1398</v>
      </c>
      <c r="AP6" s="78" t="b">
        <v>0</v>
      </c>
      <c r="AQ6" s="78" t="b">
        <v>0</v>
      </c>
      <c r="AR6" s="78" t="b">
        <v>1</v>
      </c>
      <c r="AS6" s="78"/>
      <c r="AT6" s="78">
        <v>298</v>
      </c>
      <c r="AU6" s="83" t="s">
        <v>1457</v>
      </c>
      <c r="AV6" s="78" t="b">
        <v>0</v>
      </c>
      <c r="AW6" s="78" t="s">
        <v>1491</v>
      </c>
      <c r="AX6" s="83" t="s">
        <v>1495</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171.88614333843094</v>
      </c>
      <c r="E7" s="68"/>
      <c r="F7" s="100" t="s">
        <v>605</v>
      </c>
      <c r="G7" s="65"/>
      <c r="H7" s="69" t="s">
        <v>214</v>
      </c>
      <c r="I7" s="70"/>
      <c r="J7" s="70"/>
      <c r="K7" s="69" t="s">
        <v>1560</v>
      </c>
      <c r="L7" s="73">
        <v>1</v>
      </c>
      <c r="M7" s="74">
        <v>6601.578125</v>
      </c>
      <c r="N7" s="74">
        <v>9635.212890625</v>
      </c>
      <c r="O7" s="75"/>
      <c r="P7" s="76"/>
      <c r="Q7" s="76"/>
      <c r="R7" s="86"/>
      <c r="S7" s="48">
        <v>0</v>
      </c>
      <c r="T7" s="48">
        <v>1</v>
      </c>
      <c r="U7" s="49">
        <v>0</v>
      </c>
      <c r="V7" s="49">
        <v>0.006061</v>
      </c>
      <c r="W7" s="49">
        <v>0.005612</v>
      </c>
      <c r="X7" s="49">
        <v>0.300377</v>
      </c>
      <c r="Y7" s="49">
        <v>0</v>
      </c>
      <c r="Z7" s="49">
        <v>0</v>
      </c>
      <c r="AA7" s="71">
        <v>7</v>
      </c>
      <c r="AB7" s="71"/>
      <c r="AC7" s="72"/>
      <c r="AD7" s="78" t="s">
        <v>1175</v>
      </c>
      <c r="AE7" s="78">
        <v>1500</v>
      </c>
      <c r="AF7" s="78">
        <v>1054</v>
      </c>
      <c r="AG7" s="78">
        <v>6268</v>
      </c>
      <c r="AH7" s="78">
        <v>8358</v>
      </c>
      <c r="AI7" s="78"/>
      <c r="AJ7" s="78" t="s">
        <v>1237</v>
      </c>
      <c r="AK7" s="78" t="s">
        <v>1299</v>
      </c>
      <c r="AL7" s="83" t="s">
        <v>1347</v>
      </c>
      <c r="AM7" s="78"/>
      <c r="AN7" s="80">
        <v>41333.535833333335</v>
      </c>
      <c r="AO7" s="83" t="s">
        <v>1399</v>
      </c>
      <c r="AP7" s="78" t="b">
        <v>0</v>
      </c>
      <c r="AQ7" s="78" t="b">
        <v>0</v>
      </c>
      <c r="AR7" s="78" t="b">
        <v>0</v>
      </c>
      <c r="AS7" s="78"/>
      <c r="AT7" s="78">
        <v>196</v>
      </c>
      <c r="AU7" s="83" t="s">
        <v>1458</v>
      </c>
      <c r="AV7" s="78" t="b">
        <v>0</v>
      </c>
      <c r="AW7" s="78" t="s">
        <v>1491</v>
      </c>
      <c r="AX7" s="83" t="s">
        <v>1496</v>
      </c>
      <c r="AY7" s="78" t="s">
        <v>66</v>
      </c>
      <c r="AZ7" s="78" t="str">
        <f>REPLACE(INDEX(GroupVertices[Group],MATCH(Vertices[[#This Row],[Vertex]],GroupVertices[Vertex],0)),1,1,"")</f>
        <v>3</v>
      </c>
      <c r="BA7" s="48"/>
      <c r="BB7" s="48"/>
      <c r="BC7" s="48"/>
      <c r="BD7" s="48"/>
      <c r="BE7" s="48" t="s">
        <v>519</v>
      </c>
      <c r="BF7" s="48" t="s">
        <v>519</v>
      </c>
      <c r="BG7" s="116" t="s">
        <v>1941</v>
      </c>
      <c r="BH7" s="116" t="s">
        <v>1941</v>
      </c>
      <c r="BI7" s="116" t="s">
        <v>1845</v>
      </c>
      <c r="BJ7" s="116" t="s">
        <v>1845</v>
      </c>
      <c r="BK7" s="116">
        <v>2</v>
      </c>
      <c r="BL7" s="120">
        <v>7.6923076923076925</v>
      </c>
      <c r="BM7" s="116">
        <v>1</v>
      </c>
      <c r="BN7" s="120">
        <v>3.8461538461538463</v>
      </c>
      <c r="BO7" s="116">
        <v>0</v>
      </c>
      <c r="BP7" s="120">
        <v>0</v>
      </c>
      <c r="BQ7" s="116">
        <v>23</v>
      </c>
      <c r="BR7" s="120">
        <v>88.46153846153847</v>
      </c>
      <c r="BS7" s="116">
        <v>26</v>
      </c>
      <c r="BT7" s="2"/>
      <c r="BU7" s="3"/>
      <c r="BV7" s="3"/>
      <c r="BW7" s="3"/>
      <c r="BX7" s="3"/>
    </row>
    <row r="8" spans="1:76" ht="15">
      <c r="A8" s="64" t="s">
        <v>238</v>
      </c>
      <c r="B8" s="65"/>
      <c r="C8" s="65" t="s">
        <v>64</v>
      </c>
      <c r="D8" s="66">
        <v>177.75423426738263</v>
      </c>
      <c r="E8" s="68"/>
      <c r="F8" s="100" t="s">
        <v>635</v>
      </c>
      <c r="G8" s="65"/>
      <c r="H8" s="69" t="s">
        <v>238</v>
      </c>
      <c r="I8" s="70"/>
      <c r="J8" s="70"/>
      <c r="K8" s="69" t="s">
        <v>1561</v>
      </c>
      <c r="L8" s="73">
        <v>6127.829798843602</v>
      </c>
      <c r="M8" s="74">
        <v>6862.34033203125</v>
      </c>
      <c r="N8" s="74">
        <v>6586.05859375</v>
      </c>
      <c r="O8" s="75"/>
      <c r="P8" s="76"/>
      <c r="Q8" s="76"/>
      <c r="R8" s="86"/>
      <c r="S8" s="48">
        <v>24</v>
      </c>
      <c r="T8" s="48">
        <v>5</v>
      </c>
      <c r="U8" s="49">
        <v>1003.465964</v>
      </c>
      <c r="V8" s="49">
        <v>0.009524</v>
      </c>
      <c r="W8" s="49">
        <v>0.06446</v>
      </c>
      <c r="X8" s="49">
        <v>4.245956</v>
      </c>
      <c r="Y8" s="49">
        <v>0.14031620553359683</v>
      </c>
      <c r="Z8" s="49">
        <v>0.17391304347826086</v>
      </c>
      <c r="AA8" s="71">
        <v>8</v>
      </c>
      <c r="AB8" s="71"/>
      <c r="AC8" s="72"/>
      <c r="AD8" s="78" t="s">
        <v>1176</v>
      </c>
      <c r="AE8" s="78">
        <v>665</v>
      </c>
      <c r="AF8" s="78">
        <v>1663</v>
      </c>
      <c r="AG8" s="78">
        <v>12017</v>
      </c>
      <c r="AH8" s="78">
        <v>386</v>
      </c>
      <c r="AI8" s="78"/>
      <c r="AJ8" s="78" t="s">
        <v>1238</v>
      </c>
      <c r="AK8" s="78"/>
      <c r="AL8" s="78"/>
      <c r="AM8" s="78"/>
      <c r="AN8" s="80">
        <v>41475.46476851852</v>
      </c>
      <c r="AO8" s="83" t="s">
        <v>1400</v>
      </c>
      <c r="AP8" s="78" t="b">
        <v>0</v>
      </c>
      <c r="AQ8" s="78" t="b">
        <v>0</v>
      </c>
      <c r="AR8" s="78" t="b">
        <v>0</v>
      </c>
      <c r="AS8" s="78"/>
      <c r="AT8" s="78">
        <v>154</v>
      </c>
      <c r="AU8" s="83" t="s">
        <v>1459</v>
      </c>
      <c r="AV8" s="78" t="b">
        <v>0</v>
      </c>
      <c r="AW8" s="78" t="s">
        <v>1491</v>
      </c>
      <c r="AX8" s="83" t="s">
        <v>1497</v>
      </c>
      <c r="AY8" s="78" t="s">
        <v>66</v>
      </c>
      <c r="AZ8" s="78" t="str">
        <f>REPLACE(INDEX(GroupVertices[Group],MATCH(Vertices[[#This Row],[Vertex]],GroupVertices[Vertex],0)),1,1,"")</f>
        <v>3</v>
      </c>
      <c r="BA8" s="48" t="s">
        <v>1891</v>
      </c>
      <c r="BB8" s="48" t="s">
        <v>1891</v>
      </c>
      <c r="BC8" s="48" t="s">
        <v>500</v>
      </c>
      <c r="BD8" s="48" t="s">
        <v>500</v>
      </c>
      <c r="BE8" s="48" t="s">
        <v>1909</v>
      </c>
      <c r="BF8" s="48" t="s">
        <v>1925</v>
      </c>
      <c r="BG8" s="116" t="s">
        <v>1942</v>
      </c>
      <c r="BH8" s="116" t="s">
        <v>1973</v>
      </c>
      <c r="BI8" s="116" t="s">
        <v>1992</v>
      </c>
      <c r="BJ8" s="116" t="s">
        <v>1992</v>
      </c>
      <c r="BK8" s="116">
        <v>32</v>
      </c>
      <c r="BL8" s="120">
        <v>5.414551607445008</v>
      </c>
      <c r="BM8" s="116">
        <v>2</v>
      </c>
      <c r="BN8" s="120">
        <v>0.338409475465313</v>
      </c>
      <c r="BO8" s="116">
        <v>0</v>
      </c>
      <c r="BP8" s="120">
        <v>0</v>
      </c>
      <c r="BQ8" s="116">
        <v>557</v>
      </c>
      <c r="BR8" s="120">
        <v>94.24703891708968</v>
      </c>
      <c r="BS8" s="116">
        <v>591</v>
      </c>
      <c r="BT8" s="2"/>
      <c r="BU8" s="3"/>
      <c r="BV8" s="3"/>
      <c r="BW8" s="3"/>
      <c r="BX8" s="3"/>
    </row>
    <row r="9" spans="1:76" ht="15">
      <c r="A9" s="64" t="s">
        <v>215</v>
      </c>
      <c r="B9" s="65"/>
      <c r="C9" s="65" t="s">
        <v>64</v>
      </c>
      <c r="D9" s="66">
        <v>174.7575572905288</v>
      </c>
      <c r="E9" s="68"/>
      <c r="F9" s="100" t="s">
        <v>606</v>
      </c>
      <c r="G9" s="65"/>
      <c r="H9" s="69" t="s">
        <v>215</v>
      </c>
      <c r="I9" s="70"/>
      <c r="J9" s="70"/>
      <c r="K9" s="69" t="s">
        <v>1562</v>
      </c>
      <c r="L9" s="73">
        <v>1</v>
      </c>
      <c r="M9" s="74">
        <v>7471.2216796875</v>
      </c>
      <c r="N9" s="74">
        <v>8119.64892578125</v>
      </c>
      <c r="O9" s="75"/>
      <c r="P9" s="76"/>
      <c r="Q9" s="76"/>
      <c r="R9" s="86"/>
      <c r="S9" s="48">
        <v>0</v>
      </c>
      <c r="T9" s="48">
        <v>1</v>
      </c>
      <c r="U9" s="49">
        <v>0</v>
      </c>
      <c r="V9" s="49">
        <v>0.006061</v>
      </c>
      <c r="W9" s="49">
        <v>0.005612</v>
      </c>
      <c r="X9" s="49">
        <v>0.300377</v>
      </c>
      <c r="Y9" s="49">
        <v>0</v>
      </c>
      <c r="Z9" s="49">
        <v>0</v>
      </c>
      <c r="AA9" s="71">
        <v>9</v>
      </c>
      <c r="AB9" s="71"/>
      <c r="AC9" s="72"/>
      <c r="AD9" s="78" t="s">
        <v>1177</v>
      </c>
      <c r="AE9" s="78">
        <v>550</v>
      </c>
      <c r="AF9" s="78">
        <v>1352</v>
      </c>
      <c r="AG9" s="78">
        <v>12039</v>
      </c>
      <c r="AH9" s="78">
        <v>29153</v>
      </c>
      <c r="AI9" s="78"/>
      <c r="AJ9" s="78" t="s">
        <v>1239</v>
      </c>
      <c r="AK9" s="78" t="s">
        <v>1300</v>
      </c>
      <c r="AL9" s="78"/>
      <c r="AM9" s="78"/>
      <c r="AN9" s="80">
        <v>39964.34652777778</v>
      </c>
      <c r="AO9" s="83" t="s">
        <v>1401</v>
      </c>
      <c r="AP9" s="78" t="b">
        <v>0</v>
      </c>
      <c r="AQ9" s="78" t="b">
        <v>0</v>
      </c>
      <c r="AR9" s="78" t="b">
        <v>1</v>
      </c>
      <c r="AS9" s="78"/>
      <c r="AT9" s="78">
        <v>50</v>
      </c>
      <c r="AU9" s="83" t="s">
        <v>1459</v>
      </c>
      <c r="AV9" s="78" t="b">
        <v>0</v>
      </c>
      <c r="AW9" s="78" t="s">
        <v>1491</v>
      </c>
      <c r="AX9" s="83" t="s">
        <v>1498</v>
      </c>
      <c r="AY9" s="78" t="s">
        <v>66</v>
      </c>
      <c r="AZ9" s="78" t="str">
        <f>REPLACE(INDEX(GroupVertices[Group],MATCH(Vertices[[#This Row],[Vertex]],GroupVertices[Vertex],0)),1,1,"")</f>
        <v>3</v>
      </c>
      <c r="BA9" s="48"/>
      <c r="BB9" s="48"/>
      <c r="BC9" s="48"/>
      <c r="BD9" s="48"/>
      <c r="BE9" s="48" t="s">
        <v>519</v>
      </c>
      <c r="BF9" s="48" t="s">
        <v>519</v>
      </c>
      <c r="BG9" s="116" t="s">
        <v>1941</v>
      </c>
      <c r="BH9" s="116" t="s">
        <v>1941</v>
      </c>
      <c r="BI9" s="116" t="s">
        <v>1845</v>
      </c>
      <c r="BJ9" s="116" t="s">
        <v>1845</v>
      </c>
      <c r="BK9" s="116">
        <v>2</v>
      </c>
      <c r="BL9" s="120">
        <v>7.6923076923076925</v>
      </c>
      <c r="BM9" s="116">
        <v>1</v>
      </c>
      <c r="BN9" s="120">
        <v>3.8461538461538463</v>
      </c>
      <c r="BO9" s="116">
        <v>0</v>
      </c>
      <c r="BP9" s="120">
        <v>0</v>
      </c>
      <c r="BQ9" s="116">
        <v>23</v>
      </c>
      <c r="BR9" s="120">
        <v>88.46153846153847</v>
      </c>
      <c r="BS9" s="116">
        <v>26</v>
      </c>
      <c r="BT9" s="2"/>
      <c r="BU9" s="3"/>
      <c r="BV9" s="3"/>
      <c r="BW9" s="3"/>
      <c r="BX9" s="3"/>
    </row>
    <row r="10" spans="1:76" ht="15">
      <c r="A10" s="64" t="s">
        <v>216</v>
      </c>
      <c r="B10" s="65"/>
      <c r="C10" s="65" t="s">
        <v>64</v>
      </c>
      <c r="D10" s="66">
        <v>191.23446285458036</v>
      </c>
      <c r="E10" s="68"/>
      <c r="F10" s="100" t="s">
        <v>607</v>
      </c>
      <c r="G10" s="65"/>
      <c r="H10" s="69" t="s">
        <v>216</v>
      </c>
      <c r="I10" s="70"/>
      <c r="J10" s="70"/>
      <c r="K10" s="69" t="s">
        <v>1563</v>
      </c>
      <c r="L10" s="73">
        <v>1</v>
      </c>
      <c r="M10" s="74">
        <v>9394.771484375</v>
      </c>
      <c r="N10" s="74">
        <v>994.0182495117188</v>
      </c>
      <c r="O10" s="75"/>
      <c r="P10" s="76"/>
      <c r="Q10" s="76"/>
      <c r="R10" s="86"/>
      <c r="S10" s="48">
        <v>1</v>
      </c>
      <c r="T10" s="48">
        <v>1</v>
      </c>
      <c r="U10" s="49">
        <v>0</v>
      </c>
      <c r="V10" s="49">
        <v>0</v>
      </c>
      <c r="W10" s="49">
        <v>0</v>
      </c>
      <c r="X10" s="49">
        <v>0.999992</v>
      </c>
      <c r="Y10" s="49">
        <v>0</v>
      </c>
      <c r="Z10" s="49" t="s">
        <v>1674</v>
      </c>
      <c r="AA10" s="71">
        <v>10</v>
      </c>
      <c r="AB10" s="71"/>
      <c r="AC10" s="72"/>
      <c r="AD10" s="78" t="s">
        <v>1178</v>
      </c>
      <c r="AE10" s="78">
        <v>4100</v>
      </c>
      <c r="AF10" s="78">
        <v>3062</v>
      </c>
      <c r="AG10" s="78">
        <v>17135</v>
      </c>
      <c r="AH10" s="78">
        <v>3122</v>
      </c>
      <c r="AI10" s="78"/>
      <c r="AJ10" s="78" t="s">
        <v>1240</v>
      </c>
      <c r="AK10" s="78" t="s">
        <v>1301</v>
      </c>
      <c r="AL10" s="83" t="s">
        <v>1348</v>
      </c>
      <c r="AM10" s="78"/>
      <c r="AN10" s="80">
        <v>40210.62090277778</v>
      </c>
      <c r="AO10" s="83" t="s">
        <v>1402</v>
      </c>
      <c r="AP10" s="78" t="b">
        <v>0</v>
      </c>
      <c r="AQ10" s="78" t="b">
        <v>0</v>
      </c>
      <c r="AR10" s="78" t="b">
        <v>1</v>
      </c>
      <c r="AS10" s="78"/>
      <c r="AT10" s="78">
        <v>449</v>
      </c>
      <c r="AU10" s="83" t="s">
        <v>1459</v>
      </c>
      <c r="AV10" s="78" t="b">
        <v>0</v>
      </c>
      <c r="AW10" s="78" t="s">
        <v>1491</v>
      </c>
      <c r="AX10" s="83" t="s">
        <v>1499</v>
      </c>
      <c r="AY10" s="78" t="s">
        <v>66</v>
      </c>
      <c r="AZ10" s="78" t="str">
        <f>REPLACE(INDEX(GroupVertices[Group],MATCH(Vertices[[#This Row],[Vertex]],GroupVertices[Vertex],0)),1,1,"")</f>
        <v>6</v>
      </c>
      <c r="BA10" s="48" t="s">
        <v>469</v>
      </c>
      <c r="BB10" s="48" t="s">
        <v>469</v>
      </c>
      <c r="BC10" s="48" t="s">
        <v>501</v>
      </c>
      <c r="BD10" s="48" t="s">
        <v>501</v>
      </c>
      <c r="BE10" s="48" t="s">
        <v>520</v>
      </c>
      <c r="BF10" s="48" t="s">
        <v>520</v>
      </c>
      <c r="BG10" s="116" t="s">
        <v>1943</v>
      </c>
      <c r="BH10" s="116" t="s">
        <v>1943</v>
      </c>
      <c r="BI10" s="116" t="s">
        <v>1993</v>
      </c>
      <c r="BJ10" s="116" t="s">
        <v>1993</v>
      </c>
      <c r="BK10" s="116">
        <v>1</v>
      </c>
      <c r="BL10" s="120">
        <v>7.6923076923076925</v>
      </c>
      <c r="BM10" s="116">
        <v>0</v>
      </c>
      <c r="BN10" s="120">
        <v>0</v>
      </c>
      <c r="BO10" s="116">
        <v>0</v>
      </c>
      <c r="BP10" s="120">
        <v>0</v>
      </c>
      <c r="BQ10" s="116">
        <v>12</v>
      </c>
      <c r="BR10" s="120">
        <v>92.3076923076923</v>
      </c>
      <c r="BS10" s="116">
        <v>13</v>
      </c>
      <c r="BT10" s="2"/>
      <c r="BU10" s="3"/>
      <c r="BV10" s="3"/>
      <c r="BW10" s="3"/>
      <c r="BX10" s="3"/>
    </row>
    <row r="11" spans="1:76" ht="15">
      <c r="A11" s="64" t="s">
        <v>217</v>
      </c>
      <c r="B11" s="65"/>
      <c r="C11" s="65" t="s">
        <v>64</v>
      </c>
      <c r="D11" s="66">
        <v>222.09734503098804</v>
      </c>
      <c r="E11" s="68"/>
      <c r="F11" s="100" t="s">
        <v>608</v>
      </c>
      <c r="G11" s="65"/>
      <c r="H11" s="69" t="s">
        <v>217</v>
      </c>
      <c r="I11" s="70"/>
      <c r="J11" s="70"/>
      <c r="K11" s="69" t="s">
        <v>1564</v>
      </c>
      <c r="L11" s="73">
        <v>1</v>
      </c>
      <c r="M11" s="74">
        <v>3287.38134765625</v>
      </c>
      <c r="N11" s="74">
        <v>9447.9755859375</v>
      </c>
      <c r="O11" s="75"/>
      <c r="P11" s="76"/>
      <c r="Q11" s="76"/>
      <c r="R11" s="86"/>
      <c r="S11" s="48">
        <v>1</v>
      </c>
      <c r="T11" s="48">
        <v>2</v>
      </c>
      <c r="U11" s="49">
        <v>0</v>
      </c>
      <c r="V11" s="49">
        <v>0.006173</v>
      </c>
      <c r="W11" s="49">
        <v>0.004707</v>
      </c>
      <c r="X11" s="49">
        <v>0.596509</v>
      </c>
      <c r="Y11" s="49">
        <v>0.5</v>
      </c>
      <c r="Z11" s="49">
        <v>0.5</v>
      </c>
      <c r="AA11" s="71">
        <v>11</v>
      </c>
      <c r="AB11" s="71"/>
      <c r="AC11" s="72"/>
      <c r="AD11" s="78" t="s">
        <v>1179</v>
      </c>
      <c r="AE11" s="78">
        <v>885</v>
      </c>
      <c r="AF11" s="78">
        <v>6265</v>
      </c>
      <c r="AG11" s="78">
        <v>10441</v>
      </c>
      <c r="AH11" s="78">
        <v>2177</v>
      </c>
      <c r="AI11" s="78"/>
      <c r="AJ11" s="78" t="s">
        <v>1241</v>
      </c>
      <c r="AK11" s="78" t="s">
        <v>1302</v>
      </c>
      <c r="AL11" s="83" t="s">
        <v>1349</v>
      </c>
      <c r="AM11" s="78"/>
      <c r="AN11" s="80">
        <v>40960.47883101852</v>
      </c>
      <c r="AO11" s="78"/>
      <c r="AP11" s="78" t="b">
        <v>1</v>
      </c>
      <c r="AQ11" s="78" t="b">
        <v>0</v>
      </c>
      <c r="AR11" s="78" t="b">
        <v>0</v>
      </c>
      <c r="AS11" s="78"/>
      <c r="AT11" s="78">
        <v>163</v>
      </c>
      <c r="AU11" s="83" t="s">
        <v>1459</v>
      </c>
      <c r="AV11" s="78" t="b">
        <v>0</v>
      </c>
      <c r="AW11" s="78" t="s">
        <v>1491</v>
      </c>
      <c r="AX11" s="83" t="s">
        <v>1500</v>
      </c>
      <c r="AY11" s="78" t="s">
        <v>66</v>
      </c>
      <c r="AZ11" s="78" t="str">
        <f>REPLACE(INDEX(GroupVertices[Group],MATCH(Vertices[[#This Row],[Vertex]],GroupVertices[Vertex],0)),1,1,"")</f>
        <v>1</v>
      </c>
      <c r="BA11" s="48"/>
      <c r="BB11" s="48"/>
      <c r="BC11" s="48"/>
      <c r="BD11" s="48"/>
      <c r="BE11" s="48"/>
      <c r="BF11" s="48"/>
      <c r="BG11" s="116" t="s">
        <v>1944</v>
      </c>
      <c r="BH11" s="116" t="s">
        <v>1944</v>
      </c>
      <c r="BI11" s="116" t="s">
        <v>1994</v>
      </c>
      <c r="BJ11" s="116" t="s">
        <v>1994</v>
      </c>
      <c r="BK11" s="116">
        <v>0</v>
      </c>
      <c r="BL11" s="120">
        <v>0</v>
      </c>
      <c r="BM11" s="116">
        <v>0</v>
      </c>
      <c r="BN11" s="120">
        <v>0</v>
      </c>
      <c r="BO11" s="116">
        <v>0</v>
      </c>
      <c r="BP11" s="120">
        <v>0</v>
      </c>
      <c r="BQ11" s="116">
        <v>23</v>
      </c>
      <c r="BR11" s="120">
        <v>100</v>
      </c>
      <c r="BS11" s="116">
        <v>23</v>
      </c>
      <c r="BT11" s="2"/>
      <c r="BU11" s="3"/>
      <c r="BV11" s="3"/>
      <c r="BW11" s="3"/>
      <c r="BX11" s="3"/>
    </row>
    <row r="12" spans="1:76" ht="15">
      <c r="A12" s="64" t="s">
        <v>253</v>
      </c>
      <c r="B12" s="65"/>
      <c r="C12" s="65" t="s">
        <v>64</v>
      </c>
      <c r="D12" s="66">
        <v>230.60559509710356</v>
      </c>
      <c r="E12" s="68"/>
      <c r="F12" s="100" t="s">
        <v>1467</v>
      </c>
      <c r="G12" s="65"/>
      <c r="H12" s="69" t="s">
        <v>253</v>
      </c>
      <c r="I12" s="70"/>
      <c r="J12" s="70"/>
      <c r="K12" s="69" t="s">
        <v>1565</v>
      </c>
      <c r="L12" s="73">
        <v>1</v>
      </c>
      <c r="M12" s="74">
        <v>2549.811279296875</v>
      </c>
      <c r="N12" s="74">
        <v>9606.392578125</v>
      </c>
      <c r="O12" s="75"/>
      <c r="P12" s="76"/>
      <c r="Q12" s="76"/>
      <c r="R12" s="86"/>
      <c r="S12" s="48">
        <v>2</v>
      </c>
      <c r="T12" s="48">
        <v>0</v>
      </c>
      <c r="U12" s="49">
        <v>0</v>
      </c>
      <c r="V12" s="49">
        <v>0.006173</v>
      </c>
      <c r="W12" s="49">
        <v>0.004707</v>
      </c>
      <c r="X12" s="49">
        <v>0.596509</v>
      </c>
      <c r="Y12" s="49">
        <v>1</v>
      </c>
      <c r="Z12" s="49">
        <v>0</v>
      </c>
      <c r="AA12" s="71">
        <v>12</v>
      </c>
      <c r="AB12" s="71"/>
      <c r="AC12" s="72"/>
      <c r="AD12" s="78" t="s">
        <v>1180</v>
      </c>
      <c r="AE12" s="78">
        <v>544</v>
      </c>
      <c r="AF12" s="78">
        <v>7148</v>
      </c>
      <c r="AG12" s="78">
        <v>103014</v>
      </c>
      <c r="AH12" s="78">
        <v>2712</v>
      </c>
      <c r="AI12" s="78"/>
      <c r="AJ12" s="78" t="s">
        <v>1242</v>
      </c>
      <c r="AK12" s="78" t="s">
        <v>1302</v>
      </c>
      <c r="AL12" s="83" t="s">
        <v>1350</v>
      </c>
      <c r="AM12" s="78"/>
      <c r="AN12" s="80">
        <v>40103.86170138889</v>
      </c>
      <c r="AO12" s="83" t="s">
        <v>1403</v>
      </c>
      <c r="AP12" s="78" t="b">
        <v>0</v>
      </c>
      <c r="AQ12" s="78" t="b">
        <v>0</v>
      </c>
      <c r="AR12" s="78" t="b">
        <v>0</v>
      </c>
      <c r="AS12" s="78"/>
      <c r="AT12" s="78">
        <v>342</v>
      </c>
      <c r="AU12" s="83" t="s">
        <v>1460</v>
      </c>
      <c r="AV12" s="78" t="b">
        <v>0</v>
      </c>
      <c r="AW12" s="78" t="s">
        <v>1491</v>
      </c>
      <c r="AX12" s="83" t="s">
        <v>1501</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190.51179155791144</v>
      </c>
      <c r="E13" s="68"/>
      <c r="F13" s="100" t="s">
        <v>609</v>
      </c>
      <c r="G13" s="65"/>
      <c r="H13" s="69" t="s">
        <v>218</v>
      </c>
      <c r="I13" s="70"/>
      <c r="J13" s="70"/>
      <c r="K13" s="69" t="s">
        <v>1566</v>
      </c>
      <c r="L13" s="73">
        <v>9999</v>
      </c>
      <c r="M13" s="74">
        <v>2404.926025390625</v>
      </c>
      <c r="N13" s="74">
        <v>7427.80712890625</v>
      </c>
      <c r="O13" s="75"/>
      <c r="P13" s="76"/>
      <c r="Q13" s="76"/>
      <c r="R13" s="86"/>
      <c r="S13" s="48">
        <v>7</v>
      </c>
      <c r="T13" s="48">
        <v>25</v>
      </c>
      <c r="U13" s="49">
        <v>1637.494926</v>
      </c>
      <c r="V13" s="49">
        <v>0.009709</v>
      </c>
      <c r="W13" s="49">
        <v>0.049362</v>
      </c>
      <c r="X13" s="49">
        <v>6.130376</v>
      </c>
      <c r="Y13" s="49">
        <v>0.06</v>
      </c>
      <c r="Z13" s="49">
        <v>0.15384615384615385</v>
      </c>
      <c r="AA13" s="71">
        <v>13</v>
      </c>
      <c r="AB13" s="71"/>
      <c r="AC13" s="72"/>
      <c r="AD13" s="78" t="s">
        <v>1181</v>
      </c>
      <c r="AE13" s="78">
        <v>4598</v>
      </c>
      <c r="AF13" s="78">
        <v>2987</v>
      </c>
      <c r="AG13" s="78">
        <v>71124</v>
      </c>
      <c r="AH13" s="78">
        <v>11175</v>
      </c>
      <c r="AI13" s="78"/>
      <c r="AJ13" s="78" t="s">
        <v>1243</v>
      </c>
      <c r="AK13" s="78" t="s">
        <v>1303</v>
      </c>
      <c r="AL13" s="83" t="s">
        <v>1351</v>
      </c>
      <c r="AM13" s="78"/>
      <c r="AN13" s="80">
        <v>39063.77474537037</v>
      </c>
      <c r="AO13" s="83" t="s">
        <v>1404</v>
      </c>
      <c r="AP13" s="78" t="b">
        <v>0</v>
      </c>
      <c r="AQ13" s="78" t="b">
        <v>0</v>
      </c>
      <c r="AR13" s="78" t="b">
        <v>1</v>
      </c>
      <c r="AS13" s="78"/>
      <c r="AT13" s="78">
        <v>319</v>
      </c>
      <c r="AU13" s="83" t="s">
        <v>1459</v>
      </c>
      <c r="AV13" s="78" t="b">
        <v>0</v>
      </c>
      <c r="AW13" s="78" t="s">
        <v>1491</v>
      </c>
      <c r="AX13" s="83" t="s">
        <v>1502</v>
      </c>
      <c r="AY13" s="78" t="s">
        <v>66</v>
      </c>
      <c r="AZ13" s="78" t="str">
        <f>REPLACE(INDEX(GroupVertices[Group],MATCH(Vertices[[#This Row],[Vertex]],GroupVertices[Vertex],0)),1,1,"")</f>
        <v>1</v>
      </c>
      <c r="BA13" s="48" t="s">
        <v>1892</v>
      </c>
      <c r="BB13" s="48" t="s">
        <v>1892</v>
      </c>
      <c r="BC13" s="48" t="s">
        <v>1902</v>
      </c>
      <c r="BD13" s="48" t="s">
        <v>1902</v>
      </c>
      <c r="BE13" s="48" t="s">
        <v>1910</v>
      </c>
      <c r="BF13" s="48" t="s">
        <v>1926</v>
      </c>
      <c r="BG13" s="116" t="s">
        <v>1945</v>
      </c>
      <c r="BH13" s="116" t="s">
        <v>1974</v>
      </c>
      <c r="BI13" s="116" t="s">
        <v>1995</v>
      </c>
      <c r="BJ13" s="116" t="s">
        <v>1995</v>
      </c>
      <c r="BK13" s="116">
        <v>14</v>
      </c>
      <c r="BL13" s="120">
        <v>2.772277227722772</v>
      </c>
      <c r="BM13" s="116">
        <v>6</v>
      </c>
      <c r="BN13" s="120">
        <v>1.188118811881188</v>
      </c>
      <c r="BO13" s="116">
        <v>0</v>
      </c>
      <c r="BP13" s="120">
        <v>0</v>
      </c>
      <c r="BQ13" s="116">
        <v>485</v>
      </c>
      <c r="BR13" s="120">
        <v>96.03960396039604</v>
      </c>
      <c r="BS13" s="116">
        <v>505</v>
      </c>
      <c r="BT13" s="2"/>
      <c r="BU13" s="3"/>
      <c r="BV13" s="3"/>
      <c r="BW13" s="3"/>
      <c r="BX13" s="3"/>
    </row>
    <row r="14" spans="1:76" ht="15">
      <c r="A14" s="64" t="s">
        <v>254</v>
      </c>
      <c r="B14" s="65"/>
      <c r="C14" s="65" t="s">
        <v>64</v>
      </c>
      <c r="D14" s="66">
        <v>175.83674642688774</v>
      </c>
      <c r="E14" s="68"/>
      <c r="F14" s="100" t="s">
        <v>1468</v>
      </c>
      <c r="G14" s="65"/>
      <c r="H14" s="69" t="s">
        <v>254</v>
      </c>
      <c r="I14" s="70"/>
      <c r="J14" s="70"/>
      <c r="K14" s="69" t="s">
        <v>1567</v>
      </c>
      <c r="L14" s="73">
        <v>1</v>
      </c>
      <c r="M14" s="74">
        <v>3748.70654296875</v>
      </c>
      <c r="N14" s="74">
        <v>7790.6630859375</v>
      </c>
      <c r="O14" s="75"/>
      <c r="P14" s="76"/>
      <c r="Q14" s="76"/>
      <c r="R14" s="86"/>
      <c r="S14" s="48">
        <v>1</v>
      </c>
      <c r="T14" s="48">
        <v>0</v>
      </c>
      <c r="U14" s="49">
        <v>0</v>
      </c>
      <c r="V14" s="49">
        <v>0.006135</v>
      </c>
      <c r="W14" s="49">
        <v>0.004298</v>
      </c>
      <c r="X14" s="49">
        <v>0.342993</v>
      </c>
      <c r="Y14" s="49">
        <v>0</v>
      </c>
      <c r="Z14" s="49">
        <v>0</v>
      </c>
      <c r="AA14" s="71">
        <v>14</v>
      </c>
      <c r="AB14" s="71"/>
      <c r="AC14" s="72"/>
      <c r="AD14" s="78" t="s">
        <v>1182</v>
      </c>
      <c r="AE14" s="78">
        <v>1147</v>
      </c>
      <c r="AF14" s="78">
        <v>1464</v>
      </c>
      <c r="AG14" s="78">
        <v>9333</v>
      </c>
      <c r="AH14" s="78">
        <v>974</v>
      </c>
      <c r="AI14" s="78"/>
      <c r="AJ14" s="78" t="s">
        <v>1244</v>
      </c>
      <c r="AK14" s="78" t="s">
        <v>1304</v>
      </c>
      <c r="AL14" s="83" t="s">
        <v>1352</v>
      </c>
      <c r="AM14" s="78"/>
      <c r="AN14" s="80">
        <v>39185.34452546296</v>
      </c>
      <c r="AO14" s="83" t="s">
        <v>1405</v>
      </c>
      <c r="AP14" s="78" t="b">
        <v>0</v>
      </c>
      <c r="AQ14" s="78" t="b">
        <v>0</v>
      </c>
      <c r="AR14" s="78" t="b">
        <v>1</v>
      </c>
      <c r="AS14" s="78"/>
      <c r="AT14" s="78">
        <v>129</v>
      </c>
      <c r="AU14" s="83" t="s">
        <v>1459</v>
      </c>
      <c r="AV14" s="78" t="b">
        <v>0</v>
      </c>
      <c r="AW14" s="78" t="s">
        <v>1491</v>
      </c>
      <c r="AX14" s="83" t="s">
        <v>1503</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255</v>
      </c>
      <c r="B15" s="65"/>
      <c r="C15" s="65" t="s">
        <v>64</v>
      </c>
      <c r="D15" s="66">
        <v>177.40735204498154</v>
      </c>
      <c r="E15" s="68"/>
      <c r="F15" s="100" t="s">
        <v>1469</v>
      </c>
      <c r="G15" s="65"/>
      <c r="H15" s="69" t="s">
        <v>255</v>
      </c>
      <c r="I15" s="70"/>
      <c r="J15" s="70"/>
      <c r="K15" s="69" t="s">
        <v>1568</v>
      </c>
      <c r="L15" s="73">
        <v>1</v>
      </c>
      <c r="M15" s="74">
        <v>1116.76904296875</v>
      </c>
      <c r="N15" s="74">
        <v>5571.3388671875</v>
      </c>
      <c r="O15" s="75"/>
      <c r="P15" s="76"/>
      <c r="Q15" s="76"/>
      <c r="R15" s="86"/>
      <c r="S15" s="48">
        <v>1</v>
      </c>
      <c r="T15" s="48">
        <v>0</v>
      </c>
      <c r="U15" s="49">
        <v>0</v>
      </c>
      <c r="V15" s="49">
        <v>0.006135</v>
      </c>
      <c r="W15" s="49">
        <v>0.004298</v>
      </c>
      <c r="X15" s="49">
        <v>0.342993</v>
      </c>
      <c r="Y15" s="49">
        <v>0</v>
      </c>
      <c r="Z15" s="49">
        <v>0</v>
      </c>
      <c r="AA15" s="71">
        <v>15</v>
      </c>
      <c r="AB15" s="71"/>
      <c r="AC15" s="72"/>
      <c r="AD15" s="78" t="s">
        <v>1183</v>
      </c>
      <c r="AE15" s="78">
        <v>1186</v>
      </c>
      <c r="AF15" s="78">
        <v>1627</v>
      </c>
      <c r="AG15" s="78">
        <v>57953</v>
      </c>
      <c r="AH15" s="78">
        <v>4560</v>
      </c>
      <c r="AI15" s="78"/>
      <c r="AJ15" s="78" t="s">
        <v>1245</v>
      </c>
      <c r="AK15" s="78" t="s">
        <v>1305</v>
      </c>
      <c r="AL15" s="83" t="s">
        <v>1353</v>
      </c>
      <c r="AM15" s="78"/>
      <c r="AN15" s="80">
        <v>39439.859444444446</v>
      </c>
      <c r="AO15" s="83" t="s">
        <v>1406</v>
      </c>
      <c r="AP15" s="78" t="b">
        <v>0</v>
      </c>
      <c r="AQ15" s="78" t="b">
        <v>0</v>
      </c>
      <c r="AR15" s="78" t="b">
        <v>0</v>
      </c>
      <c r="AS15" s="78"/>
      <c r="AT15" s="78">
        <v>115</v>
      </c>
      <c r="AU15" s="83" t="s">
        <v>1459</v>
      </c>
      <c r="AV15" s="78" t="b">
        <v>0</v>
      </c>
      <c r="AW15" s="78" t="s">
        <v>1491</v>
      </c>
      <c r="AX15" s="83" t="s">
        <v>1504</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256</v>
      </c>
      <c r="B16" s="65"/>
      <c r="C16" s="65" t="s">
        <v>64</v>
      </c>
      <c r="D16" s="66">
        <v>163.03101104991433</v>
      </c>
      <c r="E16" s="68"/>
      <c r="F16" s="100" t="s">
        <v>1470</v>
      </c>
      <c r="G16" s="65"/>
      <c r="H16" s="69" t="s">
        <v>256</v>
      </c>
      <c r="I16" s="70"/>
      <c r="J16" s="70"/>
      <c r="K16" s="69" t="s">
        <v>1569</v>
      </c>
      <c r="L16" s="73">
        <v>1</v>
      </c>
      <c r="M16" s="74">
        <v>2186.10498046875</v>
      </c>
      <c r="N16" s="74">
        <v>5023.02685546875</v>
      </c>
      <c r="O16" s="75"/>
      <c r="P16" s="76"/>
      <c r="Q16" s="76"/>
      <c r="R16" s="86"/>
      <c r="S16" s="48">
        <v>1</v>
      </c>
      <c r="T16" s="48">
        <v>0</v>
      </c>
      <c r="U16" s="49">
        <v>0</v>
      </c>
      <c r="V16" s="49">
        <v>0.006135</v>
      </c>
      <c r="W16" s="49">
        <v>0.004298</v>
      </c>
      <c r="X16" s="49">
        <v>0.342993</v>
      </c>
      <c r="Y16" s="49">
        <v>0</v>
      </c>
      <c r="Z16" s="49">
        <v>0</v>
      </c>
      <c r="AA16" s="71">
        <v>16</v>
      </c>
      <c r="AB16" s="71"/>
      <c r="AC16" s="72"/>
      <c r="AD16" s="78" t="s">
        <v>1184</v>
      </c>
      <c r="AE16" s="78">
        <v>107</v>
      </c>
      <c r="AF16" s="78">
        <v>135</v>
      </c>
      <c r="AG16" s="78">
        <v>64</v>
      </c>
      <c r="AH16" s="78">
        <v>140</v>
      </c>
      <c r="AI16" s="78"/>
      <c r="AJ16" s="78"/>
      <c r="AK16" s="78" t="s">
        <v>1306</v>
      </c>
      <c r="AL16" s="83" t="s">
        <v>1354</v>
      </c>
      <c r="AM16" s="78"/>
      <c r="AN16" s="80">
        <v>40072.53695601852</v>
      </c>
      <c r="AO16" s="78"/>
      <c r="AP16" s="78" t="b">
        <v>1</v>
      </c>
      <c r="AQ16" s="78" t="b">
        <v>0</v>
      </c>
      <c r="AR16" s="78" t="b">
        <v>0</v>
      </c>
      <c r="AS16" s="78" t="s">
        <v>1129</v>
      </c>
      <c r="AT16" s="78">
        <v>7</v>
      </c>
      <c r="AU16" s="83" t="s">
        <v>1459</v>
      </c>
      <c r="AV16" s="78" t="b">
        <v>0</v>
      </c>
      <c r="AW16" s="78" t="s">
        <v>1491</v>
      </c>
      <c r="AX16" s="83" t="s">
        <v>1505</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257</v>
      </c>
      <c r="B17" s="65"/>
      <c r="C17" s="65" t="s">
        <v>64</v>
      </c>
      <c r="D17" s="66">
        <v>164.9870413595649</v>
      </c>
      <c r="E17" s="68"/>
      <c r="F17" s="100" t="s">
        <v>1471</v>
      </c>
      <c r="G17" s="65"/>
      <c r="H17" s="69" t="s">
        <v>257</v>
      </c>
      <c r="I17" s="70"/>
      <c r="J17" s="70"/>
      <c r="K17" s="69" t="s">
        <v>1570</v>
      </c>
      <c r="L17" s="73">
        <v>1</v>
      </c>
      <c r="M17" s="74">
        <v>4332.6513671875</v>
      </c>
      <c r="N17" s="74">
        <v>8795.9609375</v>
      </c>
      <c r="O17" s="75"/>
      <c r="P17" s="76"/>
      <c r="Q17" s="76"/>
      <c r="R17" s="86"/>
      <c r="S17" s="48">
        <v>1</v>
      </c>
      <c r="T17" s="48">
        <v>0</v>
      </c>
      <c r="U17" s="49">
        <v>0</v>
      </c>
      <c r="V17" s="49">
        <v>0.006135</v>
      </c>
      <c r="W17" s="49">
        <v>0.004298</v>
      </c>
      <c r="X17" s="49">
        <v>0.342993</v>
      </c>
      <c r="Y17" s="49">
        <v>0</v>
      </c>
      <c r="Z17" s="49">
        <v>0</v>
      </c>
      <c r="AA17" s="71">
        <v>17</v>
      </c>
      <c r="AB17" s="71"/>
      <c r="AC17" s="72"/>
      <c r="AD17" s="78" t="s">
        <v>1185</v>
      </c>
      <c r="AE17" s="78">
        <v>36</v>
      </c>
      <c r="AF17" s="78">
        <v>338</v>
      </c>
      <c r="AG17" s="78">
        <v>58</v>
      </c>
      <c r="AH17" s="78">
        <v>24</v>
      </c>
      <c r="AI17" s="78"/>
      <c r="AJ17" s="78" t="s">
        <v>1246</v>
      </c>
      <c r="AK17" s="78" t="s">
        <v>1307</v>
      </c>
      <c r="AL17" s="83" t="s">
        <v>1355</v>
      </c>
      <c r="AM17" s="78"/>
      <c r="AN17" s="80">
        <v>42577.7265162037</v>
      </c>
      <c r="AO17" s="83" t="s">
        <v>1407</v>
      </c>
      <c r="AP17" s="78" t="b">
        <v>1</v>
      </c>
      <c r="AQ17" s="78" t="b">
        <v>0</v>
      </c>
      <c r="AR17" s="78" t="b">
        <v>0</v>
      </c>
      <c r="AS17" s="78" t="s">
        <v>1129</v>
      </c>
      <c r="AT17" s="78">
        <v>19</v>
      </c>
      <c r="AU17" s="78"/>
      <c r="AV17" s="78" t="b">
        <v>0</v>
      </c>
      <c r="AW17" s="78" t="s">
        <v>1491</v>
      </c>
      <c r="AX17" s="83" t="s">
        <v>1506</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258</v>
      </c>
      <c r="B18" s="65"/>
      <c r="C18" s="65" t="s">
        <v>64</v>
      </c>
      <c r="D18" s="66">
        <v>356.3022226310525</v>
      </c>
      <c r="E18" s="68"/>
      <c r="F18" s="100" t="s">
        <v>1472</v>
      </c>
      <c r="G18" s="65"/>
      <c r="H18" s="69" t="s">
        <v>258</v>
      </c>
      <c r="I18" s="70"/>
      <c r="J18" s="70"/>
      <c r="K18" s="69" t="s">
        <v>1571</v>
      </c>
      <c r="L18" s="73">
        <v>1</v>
      </c>
      <c r="M18" s="74">
        <v>493.0514221191406</v>
      </c>
      <c r="N18" s="74">
        <v>6377.2216796875</v>
      </c>
      <c r="O18" s="75"/>
      <c r="P18" s="76"/>
      <c r="Q18" s="76"/>
      <c r="R18" s="86"/>
      <c r="S18" s="48">
        <v>1</v>
      </c>
      <c r="T18" s="48">
        <v>0</v>
      </c>
      <c r="U18" s="49">
        <v>0</v>
      </c>
      <c r="V18" s="49">
        <v>0.006135</v>
      </c>
      <c r="W18" s="49">
        <v>0.004298</v>
      </c>
      <c r="X18" s="49">
        <v>0.342993</v>
      </c>
      <c r="Y18" s="49">
        <v>0</v>
      </c>
      <c r="Z18" s="49">
        <v>0</v>
      </c>
      <c r="AA18" s="71">
        <v>18</v>
      </c>
      <c r="AB18" s="71"/>
      <c r="AC18" s="72"/>
      <c r="AD18" s="78" t="s">
        <v>1186</v>
      </c>
      <c r="AE18" s="78">
        <v>9209</v>
      </c>
      <c r="AF18" s="78">
        <v>20193</v>
      </c>
      <c r="AG18" s="78">
        <v>53549</v>
      </c>
      <c r="AH18" s="78">
        <v>5926</v>
      </c>
      <c r="AI18" s="78"/>
      <c r="AJ18" s="78" t="s">
        <v>1247</v>
      </c>
      <c r="AK18" s="78" t="s">
        <v>1308</v>
      </c>
      <c r="AL18" s="83" t="s">
        <v>1356</v>
      </c>
      <c r="AM18" s="78"/>
      <c r="AN18" s="80">
        <v>39408.15373842593</v>
      </c>
      <c r="AO18" s="83" t="s">
        <v>1408</v>
      </c>
      <c r="AP18" s="78" t="b">
        <v>0</v>
      </c>
      <c r="AQ18" s="78" t="b">
        <v>0</v>
      </c>
      <c r="AR18" s="78" t="b">
        <v>1</v>
      </c>
      <c r="AS18" s="78"/>
      <c r="AT18" s="78">
        <v>1664</v>
      </c>
      <c r="AU18" s="83" t="s">
        <v>1459</v>
      </c>
      <c r="AV18" s="78" t="b">
        <v>1</v>
      </c>
      <c r="AW18" s="78" t="s">
        <v>1491</v>
      </c>
      <c r="AX18" s="83" t="s">
        <v>1507</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259</v>
      </c>
      <c r="B19" s="65"/>
      <c r="C19" s="65" t="s">
        <v>64</v>
      </c>
      <c r="D19" s="66">
        <v>170.17100346100335</v>
      </c>
      <c r="E19" s="68"/>
      <c r="F19" s="100" t="s">
        <v>1473</v>
      </c>
      <c r="G19" s="65"/>
      <c r="H19" s="69" t="s">
        <v>259</v>
      </c>
      <c r="I19" s="70"/>
      <c r="J19" s="70"/>
      <c r="K19" s="69" t="s">
        <v>1572</v>
      </c>
      <c r="L19" s="73">
        <v>1</v>
      </c>
      <c r="M19" s="74">
        <v>2539.288818359375</v>
      </c>
      <c r="N19" s="74">
        <v>6105.212890625</v>
      </c>
      <c r="O19" s="75"/>
      <c r="P19" s="76"/>
      <c r="Q19" s="76"/>
      <c r="R19" s="86"/>
      <c r="S19" s="48">
        <v>1</v>
      </c>
      <c r="T19" s="48">
        <v>0</v>
      </c>
      <c r="U19" s="49">
        <v>0</v>
      </c>
      <c r="V19" s="49">
        <v>0.006135</v>
      </c>
      <c r="W19" s="49">
        <v>0.004298</v>
      </c>
      <c r="X19" s="49">
        <v>0.342993</v>
      </c>
      <c r="Y19" s="49">
        <v>0</v>
      </c>
      <c r="Z19" s="49">
        <v>0</v>
      </c>
      <c r="AA19" s="71">
        <v>19</v>
      </c>
      <c r="AB19" s="71"/>
      <c r="AC19" s="72"/>
      <c r="AD19" s="78" t="s">
        <v>1187</v>
      </c>
      <c r="AE19" s="78">
        <v>310</v>
      </c>
      <c r="AF19" s="78">
        <v>876</v>
      </c>
      <c r="AG19" s="78">
        <v>2524</v>
      </c>
      <c r="AH19" s="78">
        <v>785</v>
      </c>
      <c r="AI19" s="78"/>
      <c r="AJ19" s="78" t="s">
        <v>1248</v>
      </c>
      <c r="AK19" s="78" t="s">
        <v>1309</v>
      </c>
      <c r="AL19" s="83" t="s">
        <v>1357</v>
      </c>
      <c r="AM19" s="78"/>
      <c r="AN19" s="80">
        <v>39527.75005787037</v>
      </c>
      <c r="AO19" s="83" t="s">
        <v>1409</v>
      </c>
      <c r="AP19" s="78" t="b">
        <v>0</v>
      </c>
      <c r="AQ19" s="78" t="b">
        <v>0</v>
      </c>
      <c r="AR19" s="78" t="b">
        <v>1</v>
      </c>
      <c r="AS19" s="78"/>
      <c r="AT19" s="78">
        <v>154</v>
      </c>
      <c r="AU19" s="83" t="s">
        <v>1459</v>
      </c>
      <c r="AV19" s="78" t="b">
        <v>0</v>
      </c>
      <c r="AW19" s="78" t="s">
        <v>1491</v>
      </c>
      <c r="AX19" s="83" t="s">
        <v>1508</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260</v>
      </c>
      <c r="B20" s="65"/>
      <c r="C20" s="65" t="s">
        <v>64</v>
      </c>
      <c r="D20" s="66">
        <v>178.9105083420529</v>
      </c>
      <c r="E20" s="68"/>
      <c r="F20" s="100" t="s">
        <v>1474</v>
      </c>
      <c r="G20" s="65"/>
      <c r="H20" s="69" t="s">
        <v>260</v>
      </c>
      <c r="I20" s="70"/>
      <c r="J20" s="70"/>
      <c r="K20" s="69" t="s">
        <v>1573</v>
      </c>
      <c r="L20" s="73">
        <v>1</v>
      </c>
      <c r="M20" s="74">
        <v>1431.5926513671875</v>
      </c>
      <c r="N20" s="74">
        <v>8257.505859375</v>
      </c>
      <c r="O20" s="75"/>
      <c r="P20" s="76"/>
      <c r="Q20" s="76"/>
      <c r="R20" s="86"/>
      <c r="S20" s="48">
        <v>1</v>
      </c>
      <c r="T20" s="48">
        <v>0</v>
      </c>
      <c r="U20" s="49">
        <v>0</v>
      </c>
      <c r="V20" s="49">
        <v>0.006135</v>
      </c>
      <c r="W20" s="49">
        <v>0.004298</v>
      </c>
      <c r="X20" s="49">
        <v>0.342993</v>
      </c>
      <c r="Y20" s="49">
        <v>0</v>
      </c>
      <c r="Z20" s="49">
        <v>0</v>
      </c>
      <c r="AA20" s="71">
        <v>20</v>
      </c>
      <c r="AB20" s="71"/>
      <c r="AC20" s="72"/>
      <c r="AD20" s="78" t="s">
        <v>1188</v>
      </c>
      <c r="AE20" s="78">
        <v>1793</v>
      </c>
      <c r="AF20" s="78">
        <v>1783</v>
      </c>
      <c r="AG20" s="78">
        <v>8475</v>
      </c>
      <c r="AH20" s="78">
        <v>4643</v>
      </c>
      <c r="AI20" s="78"/>
      <c r="AJ20" s="78" t="s">
        <v>1249</v>
      </c>
      <c r="AK20" s="78" t="s">
        <v>1310</v>
      </c>
      <c r="AL20" s="83" t="s">
        <v>1358</v>
      </c>
      <c r="AM20" s="78"/>
      <c r="AN20" s="80">
        <v>39870.1803125</v>
      </c>
      <c r="AO20" s="83" t="s">
        <v>1410</v>
      </c>
      <c r="AP20" s="78" t="b">
        <v>0</v>
      </c>
      <c r="AQ20" s="78" t="b">
        <v>0</v>
      </c>
      <c r="AR20" s="78" t="b">
        <v>1</v>
      </c>
      <c r="AS20" s="78"/>
      <c r="AT20" s="78">
        <v>213</v>
      </c>
      <c r="AU20" s="83" t="s">
        <v>1461</v>
      </c>
      <c r="AV20" s="78" t="b">
        <v>0</v>
      </c>
      <c r="AW20" s="78" t="s">
        <v>1491</v>
      </c>
      <c r="AX20" s="83" t="s">
        <v>1509</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261</v>
      </c>
      <c r="B21" s="65"/>
      <c r="C21" s="65" t="s">
        <v>64</v>
      </c>
      <c r="D21" s="66">
        <v>273.30101530430386</v>
      </c>
      <c r="E21" s="68"/>
      <c r="F21" s="100" t="s">
        <v>1475</v>
      </c>
      <c r="G21" s="65"/>
      <c r="H21" s="69" t="s">
        <v>261</v>
      </c>
      <c r="I21" s="70"/>
      <c r="J21" s="70"/>
      <c r="K21" s="69" t="s">
        <v>1574</v>
      </c>
      <c r="L21" s="73">
        <v>1</v>
      </c>
      <c r="M21" s="74">
        <v>356.1957702636719</v>
      </c>
      <c r="N21" s="74">
        <v>8579.22265625</v>
      </c>
      <c r="O21" s="75"/>
      <c r="P21" s="76"/>
      <c r="Q21" s="76"/>
      <c r="R21" s="86"/>
      <c r="S21" s="48">
        <v>1</v>
      </c>
      <c r="T21" s="48">
        <v>0</v>
      </c>
      <c r="U21" s="49">
        <v>0</v>
      </c>
      <c r="V21" s="49">
        <v>0.006135</v>
      </c>
      <c r="W21" s="49">
        <v>0.004298</v>
      </c>
      <c r="X21" s="49">
        <v>0.342993</v>
      </c>
      <c r="Y21" s="49">
        <v>0</v>
      </c>
      <c r="Z21" s="49">
        <v>0</v>
      </c>
      <c r="AA21" s="71">
        <v>21</v>
      </c>
      <c r="AB21" s="71"/>
      <c r="AC21" s="72"/>
      <c r="AD21" s="78" t="s">
        <v>1189</v>
      </c>
      <c r="AE21" s="78">
        <v>2967</v>
      </c>
      <c r="AF21" s="78">
        <v>11579</v>
      </c>
      <c r="AG21" s="78">
        <v>11469</v>
      </c>
      <c r="AH21" s="78">
        <v>12264</v>
      </c>
      <c r="AI21" s="78"/>
      <c r="AJ21" s="78" t="s">
        <v>1250</v>
      </c>
      <c r="AK21" s="78" t="s">
        <v>1311</v>
      </c>
      <c r="AL21" s="83" t="s">
        <v>1359</v>
      </c>
      <c r="AM21" s="78"/>
      <c r="AN21" s="80">
        <v>39729.21130787037</v>
      </c>
      <c r="AO21" s="83" t="s">
        <v>1411</v>
      </c>
      <c r="AP21" s="78" t="b">
        <v>0</v>
      </c>
      <c r="AQ21" s="78" t="b">
        <v>0</v>
      </c>
      <c r="AR21" s="78" t="b">
        <v>1</v>
      </c>
      <c r="AS21" s="78"/>
      <c r="AT21" s="78">
        <v>447</v>
      </c>
      <c r="AU21" s="83" t="s">
        <v>1462</v>
      </c>
      <c r="AV21" s="78" t="b">
        <v>0</v>
      </c>
      <c r="AW21" s="78" t="s">
        <v>1491</v>
      </c>
      <c r="AX21" s="83" t="s">
        <v>1510</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262</v>
      </c>
      <c r="B22" s="65"/>
      <c r="C22" s="65" t="s">
        <v>64</v>
      </c>
      <c r="D22" s="66">
        <v>333.09002058204646</v>
      </c>
      <c r="E22" s="68"/>
      <c r="F22" s="100" t="s">
        <v>1476</v>
      </c>
      <c r="G22" s="65"/>
      <c r="H22" s="69" t="s">
        <v>262</v>
      </c>
      <c r="I22" s="70"/>
      <c r="J22" s="70"/>
      <c r="K22" s="69" t="s">
        <v>1575</v>
      </c>
      <c r="L22" s="73">
        <v>1</v>
      </c>
      <c r="M22" s="74">
        <v>3538.31640625</v>
      </c>
      <c r="N22" s="74">
        <v>5357.82958984375</v>
      </c>
      <c r="O22" s="75"/>
      <c r="P22" s="76"/>
      <c r="Q22" s="76"/>
      <c r="R22" s="86"/>
      <c r="S22" s="48">
        <v>1</v>
      </c>
      <c r="T22" s="48">
        <v>0</v>
      </c>
      <c r="U22" s="49">
        <v>0</v>
      </c>
      <c r="V22" s="49">
        <v>0.006135</v>
      </c>
      <c r="W22" s="49">
        <v>0.004298</v>
      </c>
      <c r="X22" s="49">
        <v>0.342993</v>
      </c>
      <c r="Y22" s="49">
        <v>0</v>
      </c>
      <c r="Z22" s="49">
        <v>0</v>
      </c>
      <c r="AA22" s="71">
        <v>22</v>
      </c>
      <c r="AB22" s="71"/>
      <c r="AC22" s="72"/>
      <c r="AD22" s="78" t="s">
        <v>1190</v>
      </c>
      <c r="AE22" s="78">
        <v>982</v>
      </c>
      <c r="AF22" s="78">
        <v>17784</v>
      </c>
      <c r="AG22" s="78">
        <v>67330</v>
      </c>
      <c r="AH22" s="78">
        <v>15242</v>
      </c>
      <c r="AI22" s="78"/>
      <c r="AJ22" s="78" t="s">
        <v>1251</v>
      </c>
      <c r="AK22" s="78" t="s">
        <v>1312</v>
      </c>
      <c r="AL22" s="83" t="s">
        <v>1360</v>
      </c>
      <c r="AM22" s="78"/>
      <c r="AN22" s="80">
        <v>39447.854537037034</v>
      </c>
      <c r="AO22" s="83" t="s">
        <v>1412</v>
      </c>
      <c r="AP22" s="78" t="b">
        <v>0</v>
      </c>
      <c r="AQ22" s="78" t="b">
        <v>0</v>
      </c>
      <c r="AR22" s="78" t="b">
        <v>0</v>
      </c>
      <c r="AS22" s="78"/>
      <c r="AT22" s="78">
        <v>1851</v>
      </c>
      <c r="AU22" s="83" t="s">
        <v>1457</v>
      </c>
      <c r="AV22" s="78" t="b">
        <v>0</v>
      </c>
      <c r="AW22" s="78" t="s">
        <v>1491</v>
      </c>
      <c r="AX22" s="83" t="s">
        <v>1511</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263</v>
      </c>
      <c r="B23" s="65"/>
      <c r="C23" s="65" t="s">
        <v>64</v>
      </c>
      <c r="D23" s="66">
        <v>316.2373259437271</v>
      </c>
      <c r="E23" s="68"/>
      <c r="F23" s="100" t="s">
        <v>1477</v>
      </c>
      <c r="G23" s="65"/>
      <c r="H23" s="69" t="s">
        <v>263</v>
      </c>
      <c r="I23" s="70"/>
      <c r="J23" s="70"/>
      <c r="K23" s="69" t="s">
        <v>1576</v>
      </c>
      <c r="L23" s="73">
        <v>1</v>
      </c>
      <c r="M23" s="74">
        <v>4749.36279296875</v>
      </c>
      <c r="N23" s="74">
        <v>7322.1787109375</v>
      </c>
      <c r="O23" s="75"/>
      <c r="P23" s="76"/>
      <c r="Q23" s="76"/>
      <c r="R23" s="86"/>
      <c r="S23" s="48">
        <v>1</v>
      </c>
      <c r="T23" s="48">
        <v>0</v>
      </c>
      <c r="U23" s="49">
        <v>0</v>
      </c>
      <c r="V23" s="49">
        <v>0.006135</v>
      </c>
      <c r="W23" s="49">
        <v>0.004298</v>
      </c>
      <c r="X23" s="49">
        <v>0.342993</v>
      </c>
      <c r="Y23" s="49">
        <v>0</v>
      </c>
      <c r="Z23" s="49">
        <v>0</v>
      </c>
      <c r="AA23" s="71">
        <v>23</v>
      </c>
      <c r="AB23" s="71"/>
      <c r="AC23" s="72"/>
      <c r="AD23" s="78" t="s">
        <v>1191</v>
      </c>
      <c r="AE23" s="78">
        <v>11178</v>
      </c>
      <c r="AF23" s="78">
        <v>16035</v>
      </c>
      <c r="AG23" s="78">
        <v>56375</v>
      </c>
      <c r="AH23" s="78">
        <v>4347</v>
      </c>
      <c r="AI23" s="78"/>
      <c r="AJ23" s="78" t="s">
        <v>1252</v>
      </c>
      <c r="AK23" s="78" t="s">
        <v>1313</v>
      </c>
      <c r="AL23" s="83" t="s">
        <v>1361</v>
      </c>
      <c r="AM23" s="78"/>
      <c r="AN23" s="80">
        <v>39387.58744212963</v>
      </c>
      <c r="AO23" s="83" t="s">
        <v>1413</v>
      </c>
      <c r="AP23" s="78" t="b">
        <v>0</v>
      </c>
      <c r="AQ23" s="78" t="b">
        <v>0</v>
      </c>
      <c r="AR23" s="78" t="b">
        <v>1</v>
      </c>
      <c r="AS23" s="78"/>
      <c r="AT23" s="78">
        <v>1948</v>
      </c>
      <c r="AU23" s="83" t="s">
        <v>1459</v>
      </c>
      <c r="AV23" s="78" t="b">
        <v>0</v>
      </c>
      <c r="AW23" s="78" t="s">
        <v>1491</v>
      </c>
      <c r="AX23" s="83" t="s">
        <v>1512</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219</v>
      </c>
      <c r="B24" s="65"/>
      <c r="C24" s="65" t="s">
        <v>64</v>
      </c>
      <c r="D24" s="66">
        <v>165.06412629787624</v>
      </c>
      <c r="E24" s="68"/>
      <c r="F24" s="100" t="s">
        <v>610</v>
      </c>
      <c r="G24" s="65"/>
      <c r="H24" s="69" t="s">
        <v>219</v>
      </c>
      <c r="I24" s="70"/>
      <c r="J24" s="70"/>
      <c r="K24" s="69" t="s">
        <v>1577</v>
      </c>
      <c r="L24" s="73">
        <v>1</v>
      </c>
      <c r="M24" s="74">
        <v>1362.0926513671875</v>
      </c>
      <c r="N24" s="74">
        <v>9548.0009765625</v>
      </c>
      <c r="O24" s="75"/>
      <c r="P24" s="76"/>
      <c r="Q24" s="76"/>
      <c r="R24" s="86"/>
      <c r="S24" s="48">
        <v>1</v>
      </c>
      <c r="T24" s="48">
        <v>1</v>
      </c>
      <c r="U24" s="49">
        <v>0</v>
      </c>
      <c r="V24" s="49">
        <v>0.006944</v>
      </c>
      <c r="W24" s="49">
        <v>0.00991</v>
      </c>
      <c r="X24" s="49">
        <v>0.49337</v>
      </c>
      <c r="Y24" s="49">
        <v>0.5</v>
      </c>
      <c r="Z24" s="49">
        <v>0</v>
      </c>
      <c r="AA24" s="71">
        <v>24</v>
      </c>
      <c r="AB24" s="71"/>
      <c r="AC24" s="72"/>
      <c r="AD24" s="78" t="s">
        <v>1192</v>
      </c>
      <c r="AE24" s="78">
        <v>189</v>
      </c>
      <c r="AF24" s="78">
        <v>346</v>
      </c>
      <c r="AG24" s="78">
        <v>6385</v>
      </c>
      <c r="AH24" s="78">
        <v>275</v>
      </c>
      <c r="AI24" s="78"/>
      <c r="AJ24" s="78" t="s">
        <v>1253</v>
      </c>
      <c r="AK24" s="78"/>
      <c r="AL24" s="83" t="s">
        <v>1362</v>
      </c>
      <c r="AM24" s="78"/>
      <c r="AN24" s="80">
        <v>39607.8209375</v>
      </c>
      <c r="AO24" s="78"/>
      <c r="AP24" s="78" t="b">
        <v>0</v>
      </c>
      <c r="AQ24" s="78" t="b">
        <v>0</v>
      </c>
      <c r="AR24" s="78" t="b">
        <v>0</v>
      </c>
      <c r="AS24" s="78"/>
      <c r="AT24" s="78">
        <v>25</v>
      </c>
      <c r="AU24" s="83" t="s">
        <v>1461</v>
      </c>
      <c r="AV24" s="78" t="b">
        <v>0</v>
      </c>
      <c r="AW24" s="78" t="s">
        <v>1491</v>
      </c>
      <c r="AX24" s="83" t="s">
        <v>1513</v>
      </c>
      <c r="AY24" s="78" t="s">
        <v>66</v>
      </c>
      <c r="AZ24" s="78" t="str">
        <f>REPLACE(INDEX(GroupVertices[Group],MATCH(Vertices[[#This Row],[Vertex]],GroupVertices[Vertex],0)),1,1,"")</f>
        <v>1</v>
      </c>
      <c r="BA24" s="48"/>
      <c r="BB24" s="48"/>
      <c r="BC24" s="48"/>
      <c r="BD24" s="48"/>
      <c r="BE24" s="48" t="s">
        <v>238</v>
      </c>
      <c r="BF24" s="48" t="s">
        <v>238</v>
      </c>
      <c r="BG24" s="116" t="s">
        <v>1946</v>
      </c>
      <c r="BH24" s="116" t="s">
        <v>1946</v>
      </c>
      <c r="BI24" s="116" t="s">
        <v>1996</v>
      </c>
      <c r="BJ24" s="116" t="s">
        <v>1996</v>
      </c>
      <c r="BK24" s="116">
        <v>1</v>
      </c>
      <c r="BL24" s="120">
        <v>6.666666666666667</v>
      </c>
      <c r="BM24" s="116">
        <v>0</v>
      </c>
      <c r="BN24" s="120">
        <v>0</v>
      </c>
      <c r="BO24" s="116">
        <v>0</v>
      </c>
      <c r="BP24" s="120">
        <v>0</v>
      </c>
      <c r="BQ24" s="116">
        <v>14</v>
      </c>
      <c r="BR24" s="120">
        <v>93.33333333333333</v>
      </c>
      <c r="BS24" s="116">
        <v>15</v>
      </c>
      <c r="BT24" s="2"/>
      <c r="BU24" s="3"/>
      <c r="BV24" s="3"/>
      <c r="BW24" s="3"/>
      <c r="BX24" s="3"/>
    </row>
    <row r="25" spans="1:76" ht="15">
      <c r="A25" s="64" t="s">
        <v>264</v>
      </c>
      <c r="B25" s="65"/>
      <c r="C25" s="65" t="s">
        <v>64</v>
      </c>
      <c r="D25" s="66">
        <v>1000</v>
      </c>
      <c r="E25" s="68"/>
      <c r="F25" s="100" t="s">
        <v>1478</v>
      </c>
      <c r="G25" s="65"/>
      <c r="H25" s="69" t="s">
        <v>264</v>
      </c>
      <c r="I25" s="70"/>
      <c r="J25" s="70"/>
      <c r="K25" s="69" t="s">
        <v>1578</v>
      </c>
      <c r="L25" s="73">
        <v>1</v>
      </c>
      <c r="M25" s="74">
        <v>4284.45849609375</v>
      </c>
      <c r="N25" s="74">
        <v>6214.6064453125</v>
      </c>
      <c r="O25" s="75"/>
      <c r="P25" s="76"/>
      <c r="Q25" s="76"/>
      <c r="R25" s="86"/>
      <c r="S25" s="48">
        <v>1</v>
      </c>
      <c r="T25" s="48">
        <v>0</v>
      </c>
      <c r="U25" s="49">
        <v>0</v>
      </c>
      <c r="V25" s="49">
        <v>0.006135</v>
      </c>
      <c r="W25" s="49">
        <v>0.004298</v>
      </c>
      <c r="X25" s="49">
        <v>0.342993</v>
      </c>
      <c r="Y25" s="49">
        <v>0</v>
      </c>
      <c r="Z25" s="49">
        <v>0</v>
      </c>
      <c r="AA25" s="71">
        <v>25</v>
      </c>
      <c r="AB25" s="71"/>
      <c r="AC25" s="72"/>
      <c r="AD25" s="78" t="s">
        <v>1193</v>
      </c>
      <c r="AE25" s="78">
        <v>17089</v>
      </c>
      <c r="AF25" s="78">
        <v>86997</v>
      </c>
      <c r="AG25" s="78">
        <v>9113</v>
      </c>
      <c r="AH25" s="78">
        <v>16949</v>
      </c>
      <c r="AI25" s="78"/>
      <c r="AJ25" s="78" t="s">
        <v>1254</v>
      </c>
      <c r="AK25" s="78" t="s">
        <v>1314</v>
      </c>
      <c r="AL25" s="78"/>
      <c r="AM25" s="78"/>
      <c r="AN25" s="80">
        <v>40065.97813657407</v>
      </c>
      <c r="AO25" s="83" t="s">
        <v>1414</v>
      </c>
      <c r="AP25" s="78" t="b">
        <v>0</v>
      </c>
      <c r="AQ25" s="78" t="b">
        <v>0</v>
      </c>
      <c r="AR25" s="78" t="b">
        <v>1</v>
      </c>
      <c r="AS25" s="78"/>
      <c r="AT25" s="78">
        <v>1022</v>
      </c>
      <c r="AU25" s="83" t="s">
        <v>1459</v>
      </c>
      <c r="AV25" s="78" t="b">
        <v>0</v>
      </c>
      <c r="AW25" s="78" t="s">
        <v>1491</v>
      </c>
      <c r="AX25" s="83" t="s">
        <v>1514</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220</v>
      </c>
      <c r="B26" s="65"/>
      <c r="C26" s="65" t="s">
        <v>64</v>
      </c>
      <c r="D26" s="66">
        <v>188.4690406926606</v>
      </c>
      <c r="E26" s="68"/>
      <c r="F26" s="100" t="s">
        <v>611</v>
      </c>
      <c r="G26" s="65"/>
      <c r="H26" s="69" t="s">
        <v>220</v>
      </c>
      <c r="I26" s="70"/>
      <c r="J26" s="70"/>
      <c r="K26" s="69" t="s">
        <v>1579</v>
      </c>
      <c r="L26" s="73">
        <v>1</v>
      </c>
      <c r="M26" s="74">
        <v>205.6974334716797</v>
      </c>
      <c r="N26" s="74">
        <v>7363.3857421875</v>
      </c>
      <c r="O26" s="75"/>
      <c r="P26" s="76"/>
      <c r="Q26" s="76"/>
      <c r="R26" s="86"/>
      <c r="S26" s="48">
        <v>1</v>
      </c>
      <c r="T26" s="48">
        <v>1</v>
      </c>
      <c r="U26" s="49">
        <v>0</v>
      </c>
      <c r="V26" s="49">
        <v>0.006135</v>
      </c>
      <c r="W26" s="49">
        <v>0.004298</v>
      </c>
      <c r="X26" s="49">
        <v>0.342993</v>
      </c>
      <c r="Y26" s="49">
        <v>0</v>
      </c>
      <c r="Z26" s="49">
        <v>1</v>
      </c>
      <c r="AA26" s="71">
        <v>26</v>
      </c>
      <c r="AB26" s="71"/>
      <c r="AC26" s="72"/>
      <c r="AD26" s="78" t="s">
        <v>1194</v>
      </c>
      <c r="AE26" s="78">
        <v>2554</v>
      </c>
      <c r="AF26" s="78">
        <v>2775</v>
      </c>
      <c r="AG26" s="78">
        <v>6926</v>
      </c>
      <c r="AH26" s="78">
        <v>3396</v>
      </c>
      <c r="AI26" s="78"/>
      <c r="AJ26" s="78" t="s">
        <v>1255</v>
      </c>
      <c r="AK26" s="78"/>
      <c r="AL26" s="83" t="s">
        <v>1363</v>
      </c>
      <c r="AM26" s="78"/>
      <c r="AN26" s="80">
        <v>42549.79386574074</v>
      </c>
      <c r="AO26" s="83" t="s">
        <v>1415</v>
      </c>
      <c r="AP26" s="78" t="b">
        <v>1</v>
      </c>
      <c r="AQ26" s="78" t="b">
        <v>0</v>
      </c>
      <c r="AR26" s="78" t="b">
        <v>0</v>
      </c>
      <c r="AS26" s="78"/>
      <c r="AT26" s="78">
        <v>46</v>
      </c>
      <c r="AU26" s="78"/>
      <c r="AV26" s="78" t="b">
        <v>0</v>
      </c>
      <c r="AW26" s="78" t="s">
        <v>1491</v>
      </c>
      <c r="AX26" s="83" t="s">
        <v>1515</v>
      </c>
      <c r="AY26" s="78" t="s">
        <v>66</v>
      </c>
      <c r="AZ26" s="78" t="str">
        <f>REPLACE(INDEX(GroupVertices[Group],MATCH(Vertices[[#This Row],[Vertex]],GroupVertices[Vertex],0)),1,1,"")</f>
        <v>1</v>
      </c>
      <c r="BA26" s="48"/>
      <c r="BB26" s="48"/>
      <c r="BC26" s="48"/>
      <c r="BD26" s="48"/>
      <c r="BE26" s="48" t="s">
        <v>526</v>
      </c>
      <c r="BF26" s="48" t="s">
        <v>526</v>
      </c>
      <c r="BG26" s="116" t="s">
        <v>1947</v>
      </c>
      <c r="BH26" s="116" t="s">
        <v>1947</v>
      </c>
      <c r="BI26" s="116" t="s">
        <v>1997</v>
      </c>
      <c r="BJ26" s="116" t="s">
        <v>1997</v>
      </c>
      <c r="BK26" s="116">
        <v>2</v>
      </c>
      <c r="BL26" s="120">
        <v>7.6923076923076925</v>
      </c>
      <c r="BM26" s="116">
        <v>0</v>
      </c>
      <c r="BN26" s="120">
        <v>0</v>
      </c>
      <c r="BO26" s="116">
        <v>0</v>
      </c>
      <c r="BP26" s="120">
        <v>0</v>
      </c>
      <c r="BQ26" s="116">
        <v>24</v>
      </c>
      <c r="BR26" s="120">
        <v>92.3076923076923</v>
      </c>
      <c r="BS26" s="116">
        <v>26</v>
      </c>
      <c r="BT26" s="2"/>
      <c r="BU26" s="3"/>
      <c r="BV26" s="3"/>
      <c r="BW26" s="3"/>
      <c r="BX26" s="3"/>
    </row>
    <row r="27" spans="1:76" ht="15">
      <c r="A27" s="64" t="s">
        <v>221</v>
      </c>
      <c r="B27" s="65"/>
      <c r="C27" s="65" t="s">
        <v>64</v>
      </c>
      <c r="D27" s="66">
        <v>176.3667053777783</v>
      </c>
      <c r="E27" s="68"/>
      <c r="F27" s="100" t="s">
        <v>612</v>
      </c>
      <c r="G27" s="65"/>
      <c r="H27" s="69" t="s">
        <v>221</v>
      </c>
      <c r="I27" s="70"/>
      <c r="J27" s="70"/>
      <c r="K27" s="69" t="s">
        <v>1580</v>
      </c>
      <c r="L27" s="73">
        <v>2308.2651840620115</v>
      </c>
      <c r="M27" s="74">
        <v>6255.92138671875</v>
      </c>
      <c r="N27" s="74">
        <v>1585.361083984375</v>
      </c>
      <c r="O27" s="75"/>
      <c r="P27" s="76"/>
      <c r="Q27" s="76"/>
      <c r="R27" s="86"/>
      <c r="S27" s="48">
        <v>9</v>
      </c>
      <c r="T27" s="48">
        <v>12</v>
      </c>
      <c r="U27" s="49">
        <v>377.889081</v>
      </c>
      <c r="V27" s="49">
        <v>0.008621</v>
      </c>
      <c r="W27" s="49">
        <v>0.048497</v>
      </c>
      <c r="X27" s="49">
        <v>2.423938</v>
      </c>
      <c r="Y27" s="49">
        <v>0.23626373626373626</v>
      </c>
      <c r="Z27" s="49">
        <v>0.35714285714285715</v>
      </c>
      <c r="AA27" s="71">
        <v>27</v>
      </c>
      <c r="AB27" s="71"/>
      <c r="AC27" s="72"/>
      <c r="AD27" s="78" t="s">
        <v>1195</v>
      </c>
      <c r="AE27" s="78">
        <v>1584</v>
      </c>
      <c r="AF27" s="78">
        <v>1519</v>
      </c>
      <c r="AG27" s="78">
        <v>8143</v>
      </c>
      <c r="AH27" s="78">
        <v>5866</v>
      </c>
      <c r="AI27" s="78"/>
      <c r="AJ27" s="78" t="s">
        <v>1256</v>
      </c>
      <c r="AK27" s="78" t="s">
        <v>1315</v>
      </c>
      <c r="AL27" s="83" t="s">
        <v>1364</v>
      </c>
      <c r="AM27" s="78"/>
      <c r="AN27" s="80">
        <v>40092.716678240744</v>
      </c>
      <c r="AO27" s="83" t="s">
        <v>1416</v>
      </c>
      <c r="AP27" s="78" t="b">
        <v>0</v>
      </c>
      <c r="AQ27" s="78" t="b">
        <v>0</v>
      </c>
      <c r="AR27" s="78" t="b">
        <v>0</v>
      </c>
      <c r="AS27" s="78"/>
      <c r="AT27" s="78">
        <v>217</v>
      </c>
      <c r="AU27" s="83" t="s">
        <v>1459</v>
      </c>
      <c r="AV27" s="78" t="b">
        <v>0</v>
      </c>
      <c r="AW27" s="78" t="s">
        <v>1491</v>
      </c>
      <c r="AX27" s="83" t="s">
        <v>1516</v>
      </c>
      <c r="AY27" s="78" t="s">
        <v>66</v>
      </c>
      <c r="AZ27" s="78" t="str">
        <f>REPLACE(INDEX(GroupVertices[Group],MATCH(Vertices[[#This Row],[Vertex]],GroupVertices[Vertex],0)),1,1,"")</f>
        <v>5</v>
      </c>
      <c r="BA27" s="48" t="s">
        <v>1893</v>
      </c>
      <c r="BB27" s="48" t="s">
        <v>1893</v>
      </c>
      <c r="BC27" s="48" t="s">
        <v>1901</v>
      </c>
      <c r="BD27" s="48" t="s">
        <v>511</v>
      </c>
      <c r="BE27" s="48" t="s">
        <v>1911</v>
      </c>
      <c r="BF27" s="48" t="s">
        <v>1927</v>
      </c>
      <c r="BG27" s="116" t="s">
        <v>1948</v>
      </c>
      <c r="BH27" s="116" t="s">
        <v>1975</v>
      </c>
      <c r="BI27" s="116" t="s">
        <v>1998</v>
      </c>
      <c r="BJ27" s="116" t="s">
        <v>1998</v>
      </c>
      <c r="BK27" s="116">
        <v>29</v>
      </c>
      <c r="BL27" s="120">
        <v>3.6069651741293534</v>
      </c>
      <c r="BM27" s="116">
        <v>11</v>
      </c>
      <c r="BN27" s="120">
        <v>1.3681592039800996</v>
      </c>
      <c r="BO27" s="116">
        <v>0</v>
      </c>
      <c r="BP27" s="120">
        <v>0</v>
      </c>
      <c r="BQ27" s="116">
        <v>764</v>
      </c>
      <c r="BR27" s="120">
        <v>95.02487562189054</v>
      </c>
      <c r="BS27" s="116">
        <v>804</v>
      </c>
      <c r="BT27" s="2"/>
      <c r="BU27" s="3"/>
      <c r="BV27" s="3"/>
      <c r="BW27" s="3"/>
      <c r="BX27" s="3"/>
    </row>
    <row r="28" spans="1:76" ht="15">
      <c r="A28" s="64" t="s">
        <v>265</v>
      </c>
      <c r="B28" s="65"/>
      <c r="C28" s="65" t="s">
        <v>64</v>
      </c>
      <c r="D28" s="66">
        <v>1000</v>
      </c>
      <c r="E28" s="68"/>
      <c r="F28" s="100" t="s">
        <v>1479</v>
      </c>
      <c r="G28" s="65"/>
      <c r="H28" s="69" t="s">
        <v>265</v>
      </c>
      <c r="I28" s="70"/>
      <c r="J28" s="70"/>
      <c r="K28" s="69" t="s">
        <v>1581</v>
      </c>
      <c r="L28" s="73">
        <v>1</v>
      </c>
      <c r="M28" s="74">
        <v>4944.27490234375</v>
      </c>
      <c r="N28" s="74">
        <v>1622.7567138671875</v>
      </c>
      <c r="O28" s="75"/>
      <c r="P28" s="76"/>
      <c r="Q28" s="76"/>
      <c r="R28" s="86"/>
      <c r="S28" s="48">
        <v>2</v>
      </c>
      <c r="T28" s="48">
        <v>0</v>
      </c>
      <c r="U28" s="49">
        <v>0</v>
      </c>
      <c r="V28" s="49">
        <v>0.005714</v>
      </c>
      <c r="W28" s="49">
        <v>0.004688</v>
      </c>
      <c r="X28" s="49">
        <v>0.473666</v>
      </c>
      <c r="Y28" s="49">
        <v>0.5</v>
      </c>
      <c r="Z28" s="49">
        <v>0</v>
      </c>
      <c r="AA28" s="71">
        <v>28</v>
      </c>
      <c r="AB28" s="71"/>
      <c r="AC28" s="72"/>
      <c r="AD28" s="78" t="s">
        <v>1196</v>
      </c>
      <c r="AE28" s="78">
        <v>1456</v>
      </c>
      <c r="AF28" s="78">
        <v>483382</v>
      </c>
      <c r="AG28" s="78">
        <v>23649</v>
      </c>
      <c r="AH28" s="78">
        <v>5169</v>
      </c>
      <c r="AI28" s="78"/>
      <c r="AJ28" s="78" t="s">
        <v>1257</v>
      </c>
      <c r="AK28" s="78" t="s">
        <v>1316</v>
      </c>
      <c r="AL28" s="83" t="s">
        <v>1365</v>
      </c>
      <c r="AM28" s="78"/>
      <c r="AN28" s="80">
        <v>39321.362905092596</v>
      </c>
      <c r="AO28" s="83" t="s">
        <v>1417</v>
      </c>
      <c r="AP28" s="78" t="b">
        <v>0</v>
      </c>
      <c r="AQ28" s="78" t="b">
        <v>0</v>
      </c>
      <c r="AR28" s="78" t="b">
        <v>1</v>
      </c>
      <c r="AS28" s="78"/>
      <c r="AT28" s="78">
        <v>5315</v>
      </c>
      <c r="AU28" s="83" t="s">
        <v>1459</v>
      </c>
      <c r="AV28" s="78" t="b">
        <v>1</v>
      </c>
      <c r="AW28" s="78" t="s">
        <v>1491</v>
      </c>
      <c r="AX28" s="83" t="s">
        <v>1517</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222</v>
      </c>
      <c r="B29" s="65"/>
      <c r="C29" s="65" t="s">
        <v>64</v>
      </c>
      <c r="D29" s="66">
        <v>183.18872241833296</v>
      </c>
      <c r="E29" s="68"/>
      <c r="F29" s="100" t="s">
        <v>613</v>
      </c>
      <c r="G29" s="65"/>
      <c r="H29" s="69" t="s">
        <v>222</v>
      </c>
      <c r="I29" s="70"/>
      <c r="J29" s="70"/>
      <c r="K29" s="69" t="s">
        <v>1582</v>
      </c>
      <c r="L29" s="73">
        <v>8.63208471767808</v>
      </c>
      <c r="M29" s="74">
        <v>5423.54296875</v>
      </c>
      <c r="N29" s="74">
        <v>2438.931396484375</v>
      </c>
      <c r="O29" s="75"/>
      <c r="P29" s="76"/>
      <c r="Q29" s="76"/>
      <c r="R29" s="86"/>
      <c r="S29" s="48">
        <v>0</v>
      </c>
      <c r="T29" s="48">
        <v>3</v>
      </c>
      <c r="U29" s="49">
        <v>1.25</v>
      </c>
      <c r="V29" s="49">
        <v>0.00578</v>
      </c>
      <c r="W29" s="49">
        <v>0.005353</v>
      </c>
      <c r="X29" s="49">
        <v>0.657565</v>
      </c>
      <c r="Y29" s="49">
        <v>0.3333333333333333</v>
      </c>
      <c r="Z29" s="49">
        <v>0</v>
      </c>
      <c r="AA29" s="71">
        <v>29</v>
      </c>
      <c r="AB29" s="71"/>
      <c r="AC29" s="72"/>
      <c r="AD29" s="78" t="s">
        <v>1197</v>
      </c>
      <c r="AE29" s="78">
        <v>1004</v>
      </c>
      <c r="AF29" s="78">
        <v>2227</v>
      </c>
      <c r="AG29" s="78">
        <v>13441</v>
      </c>
      <c r="AH29" s="78">
        <v>35442</v>
      </c>
      <c r="AI29" s="78"/>
      <c r="AJ29" s="78" t="s">
        <v>1258</v>
      </c>
      <c r="AK29" s="78" t="s">
        <v>1317</v>
      </c>
      <c r="AL29" s="83" t="s">
        <v>1366</v>
      </c>
      <c r="AM29" s="78"/>
      <c r="AN29" s="80">
        <v>40725.283634259256</v>
      </c>
      <c r="AO29" s="83" t="s">
        <v>1418</v>
      </c>
      <c r="AP29" s="78" t="b">
        <v>1</v>
      </c>
      <c r="AQ29" s="78" t="b">
        <v>0</v>
      </c>
      <c r="AR29" s="78" t="b">
        <v>0</v>
      </c>
      <c r="AS29" s="78"/>
      <c r="AT29" s="78">
        <v>116</v>
      </c>
      <c r="AU29" s="83" t="s">
        <v>1459</v>
      </c>
      <c r="AV29" s="78" t="b">
        <v>0</v>
      </c>
      <c r="AW29" s="78" t="s">
        <v>1491</v>
      </c>
      <c r="AX29" s="83" t="s">
        <v>1518</v>
      </c>
      <c r="AY29" s="78" t="s">
        <v>66</v>
      </c>
      <c r="AZ29" s="78" t="str">
        <f>REPLACE(INDEX(GroupVertices[Group],MATCH(Vertices[[#This Row],[Vertex]],GroupVertices[Vertex],0)),1,1,"")</f>
        <v>5</v>
      </c>
      <c r="BA29" s="48"/>
      <c r="BB29" s="48"/>
      <c r="BC29" s="48"/>
      <c r="BD29" s="48"/>
      <c r="BE29" s="48" t="s">
        <v>238</v>
      </c>
      <c r="BF29" s="48" t="s">
        <v>238</v>
      </c>
      <c r="BG29" s="116" t="s">
        <v>1949</v>
      </c>
      <c r="BH29" s="116" t="s">
        <v>1949</v>
      </c>
      <c r="BI29" s="116" t="s">
        <v>1999</v>
      </c>
      <c r="BJ29" s="116" t="s">
        <v>1999</v>
      </c>
      <c r="BK29" s="116">
        <v>0</v>
      </c>
      <c r="BL29" s="120">
        <v>0</v>
      </c>
      <c r="BM29" s="116">
        <v>0</v>
      </c>
      <c r="BN29" s="120">
        <v>0</v>
      </c>
      <c r="BO29" s="116">
        <v>0</v>
      </c>
      <c r="BP29" s="120">
        <v>0</v>
      </c>
      <c r="BQ29" s="116">
        <v>8</v>
      </c>
      <c r="BR29" s="120">
        <v>100</v>
      </c>
      <c r="BS29" s="116">
        <v>8</v>
      </c>
      <c r="BT29" s="2"/>
      <c r="BU29" s="3"/>
      <c r="BV29" s="3"/>
      <c r="BW29" s="3"/>
      <c r="BX29" s="3"/>
    </row>
    <row r="30" spans="1:76" ht="15">
      <c r="A30" s="64" t="s">
        <v>266</v>
      </c>
      <c r="B30" s="65"/>
      <c r="C30" s="65" t="s">
        <v>64</v>
      </c>
      <c r="D30" s="66">
        <v>1000</v>
      </c>
      <c r="E30" s="68"/>
      <c r="F30" s="100" t="s">
        <v>1480</v>
      </c>
      <c r="G30" s="65"/>
      <c r="H30" s="69" t="s">
        <v>266</v>
      </c>
      <c r="I30" s="70"/>
      <c r="J30" s="70"/>
      <c r="K30" s="69" t="s">
        <v>1583</v>
      </c>
      <c r="L30" s="73">
        <v>37.77082855400554</v>
      </c>
      <c r="M30" s="74">
        <v>6249.08251953125</v>
      </c>
      <c r="N30" s="74">
        <v>2917.355224609375</v>
      </c>
      <c r="O30" s="75"/>
      <c r="P30" s="76"/>
      <c r="Q30" s="76"/>
      <c r="R30" s="86"/>
      <c r="S30" s="48">
        <v>3</v>
      </c>
      <c r="T30" s="48">
        <v>0</v>
      </c>
      <c r="U30" s="49">
        <v>6.022409</v>
      </c>
      <c r="V30" s="49">
        <v>0.006024</v>
      </c>
      <c r="W30" s="49">
        <v>0.008296</v>
      </c>
      <c r="X30" s="49">
        <v>0.596122</v>
      </c>
      <c r="Y30" s="49">
        <v>0.16666666666666666</v>
      </c>
      <c r="Z30" s="49">
        <v>0</v>
      </c>
      <c r="AA30" s="71">
        <v>30</v>
      </c>
      <c r="AB30" s="71"/>
      <c r="AC30" s="72"/>
      <c r="AD30" s="78" t="s">
        <v>1198</v>
      </c>
      <c r="AE30" s="78">
        <v>1680</v>
      </c>
      <c r="AF30" s="78">
        <v>120450</v>
      </c>
      <c r="AG30" s="78">
        <v>50673</v>
      </c>
      <c r="AH30" s="78">
        <v>17684</v>
      </c>
      <c r="AI30" s="78"/>
      <c r="AJ30" s="78" t="s">
        <v>1259</v>
      </c>
      <c r="AK30" s="78" t="s">
        <v>1318</v>
      </c>
      <c r="AL30" s="83" t="s">
        <v>1367</v>
      </c>
      <c r="AM30" s="78"/>
      <c r="AN30" s="80">
        <v>39661.74696759259</v>
      </c>
      <c r="AO30" s="83" t="s">
        <v>1419</v>
      </c>
      <c r="AP30" s="78" t="b">
        <v>0</v>
      </c>
      <c r="AQ30" s="78" t="b">
        <v>0</v>
      </c>
      <c r="AR30" s="78" t="b">
        <v>0</v>
      </c>
      <c r="AS30" s="78"/>
      <c r="AT30" s="78">
        <v>4674</v>
      </c>
      <c r="AU30" s="83" t="s">
        <v>1457</v>
      </c>
      <c r="AV30" s="78" t="b">
        <v>1</v>
      </c>
      <c r="AW30" s="78" t="s">
        <v>1491</v>
      </c>
      <c r="AX30" s="83" t="s">
        <v>1519</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223</v>
      </c>
      <c r="B31" s="65"/>
      <c r="C31" s="65" t="s">
        <v>64</v>
      </c>
      <c r="D31" s="66">
        <v>220.08350101760396</v>
      </c>
      <c r="E31" s="68"/>
      <c r="F31" s="100" t="s">
        <v>614</v>
      </c>
      <c r="G31" s="65"/>
      <c r="H31" s="69" t="s">
        <v>223</v>
      </c>
      <c r="I31" s="70"/>
      <c r="J31" s="70"/>
      <c r="K31" s="69" t="s">
        <v>1584</v>
      </c>
      <c r="L31" s="73">
        <v>1</v>
      </c>
      <c r="M31" s="74">
        <v>7105.03759765625</v>
      </c>
      <c r="N31" s="74">
        <v>3656.642578125</v>
      </c>
      <c r="O31" s="75"/>
      <c r="P31" s="76"/>
      <c r="Q31" s="76"/>
      <c r="R31" s="86"/>
      <c r="S31" s="48">
        <v>0</v>
      </c>
      <c r="T31" s="48">
        <v>1</v>
      </c>
      <c r="U31" s="49">
        <v>0</v>
      </c>
      <c r="V31" s="49">
        <v>0.006061</v>
      </c>
      <c r="W31" s="49">
        <v>0.005612</v>
      </c>
      <c r="X31" s="49">
        <v>0.300377</v>
      </c>
      <c r="Y31" s="49">
        <v>0</v>
      </c>
      <c r="Z31" s="49">
        <v>0</v>
      </c>
      <c r="AA31" s="71">
        <v>31</v>
      </c>
      <c r="AB31" s="71"/>
      <c r="AC31" s="72"/>
      <c r="AD31" s="78" t="s">
        <v>1199</v>
      </c>
      <c r="AE31" s="78">
        <v>6652</v>
      </c>
      <c r="AF31" s="78">
        <v>6056</v>
      </c>
      <c r="AG31" s="78">
        <v>5935</v>
      </c>
      <c r="AH31" s="78">
        <v>14263</v>
      </c>
      <c r="AI31" s="78"/>
      <c r="AJ31" s="78" t="s">
        <v>1260</v>
      </c>
      <c r="AK31" s="78" t="s">
        <v>1319</v>
      </c>
      <c r="AL31" s="83" t="s">
        <v>1368</v>
      </c>
      <c r="AM31" s="78"/>
      <c r="AN31" s="80">
        <v>41756.55501157408</v>
      </c>
      <c r="AO31" s="83" t="s">
        <v>1420</v>
      </c>
      <c r="AP31" s="78" t="b">
        <v>1</v>
      </c>
      <c r="AQ31" s="78" t="b">
        <v>0</v>
      </c>
      <c r="AR31" s="78" t="b">
        <v>0</v>
      </c>
      <c r="AS31" s="78"/>
      <c r="AT31" s="78">
        <v>316</v>
      </c>
      <c r="AU31" s="83" t="s">
        <v>1459</v>
      </c>
      <c r="AV31" s="78" t="b">
        <v>0</v>
      </c>
      <c r="AW31" s="78" t="s">
        <v>1491</v>
      </c>
      <c r="AX31" s="83" t="s">
        <v>1520</v>
      </c>
      <c r="AY31" s="78" t="s">
        <v>66</v>
      </c>
      <c r="AZ31" s="78" t="str">
        <f>REPLACE(INDEX(GroupVertices[Group],MATCH(Vertices[[#This Row],[Vertex]],GroupVertices[Vertex],0)),1,1,"")</f>
        <v>3</v>
      </c>
      <c r="BA31" s="48"/>
      <c r="BB31" s="48"/>
      <c r="BC31" s="48"/>
      <c r="BD31" s="48"/>
      <c r="BE31" s="48" t="s">
        <v>519</v>
      </c>
      <c r="BF31" s="48" t="s">
        <v>519</v>
      </c>
      <c r="BG31" s="116" t="s">
        <v>1941</v>
      </c>
      <c r="BH31" s="116" t="s">
        <v>1941</v>
      </c>
      <c r="BI31" s="116" t="s">
        <v>1845</v>
      </c>
      <c r="BJ31" s="116" t="s">
        <v>1845</v>
      </c>
      <c r="BK31" s="116">
        <v>2</v>
      </c>
      <c r="BL31" s="120">
        <v>7.6923076923076925</v>
      </c>
      <c r="BM31" s="116">
        <v>1</v>
      </c>
      <c r="BN31" s="120">
        <v>3.8461538461538463</v>
      </c>
      <c r="BO31" s="116">
        <v>0</v>
      </c>
      <c r="BP31" s="120">
        <v>0</v>
      </c>
      <c r="BQ31" s="116">
        <v>23</v>
      </c>
      <c r="BR31" s="120">
        <v>88.46153846153847</v>
      </c>
      <c r="BS31" s="116">
        <v>26</v>
      </c>
      <c r="BT31" s="2"/>
      <c r="BU31" s="3"/>
      <c r="BV31" s="3"/>
      <c r="BW31" s="3"/>
      <c r="BX31" s="3"/>
    </row>
    <row r="32" spans="1:76" ht="15">
      <c r="A32" s="64" t="s">
        <v>224</v>
      </c>
      <c r="B32" s="65"/>
      <c r="C32" s="65" t="s">
        <v>64</v>
      </c>
      <c r="D32" s="66">
        <v>163.66696179098298</v>
      </c>
      <c r="E32" s="68"/>
      <c r="F32" s="100" t="s">
        <v>615</v>
      </c>
      <c r="G32" s="65"/>
      <c r="H32" s="69" t="s">
        <v>224</v>
      </c>
      <c r="I32" s="70"/>
      <c r="J32" s="70"/>
      <c r="K32" s="69" t="s">
        <v>1585</v>
      </c>
      <c r="L32" s="73">
        <v>1</v>
      </c>
      <c r="M32" s="74">
        <v>7467.9462890625</v>
      </c>
      <c r="N32" s="74">
        <v>4750.966796875</v>
      </c>
      <c r="O32" s="75"/>
      <c r="P32" s="76"/>
      <c r="Q32" s="76"/>
      <c r="R32" s="86"/>
      <c r="S32" s="48">
        <v>0</v>
      </c>
      <c r="T32" s="48">
        <v>1</v>
      </c>
      <c r="U32" s="49">
        <v>0</v>
      </c>
      <c r="V32" s="49">
        <v>0.006061</v>
      </c>
      <c r="W32" s="49">
        <v>0.005612</v>
      </c>
      <c r="X32" s="49">
        <v>0.300377</v>
      </c>
      <c r="Y32" s="49">
        <v>0</v>
      </c>
      <c r="Z32" s="49">
        <v>0</v>
      </c>
      <c r="AA32" s="71">
        <v>32</v>
      </c>
      <c r="AB32" s="71"/>
      <c r="AC32" s="72"/>
      <c r="AD32" s="78" t="s">
        <v>1200</v>
      </c>
      <c r="AE32" s="78">
        <v>931</v>
      </c>
      <c r="AF32" s="78">
        <v>201</v>
      </c>
      <c r="AG32" s="78">
        <v>416</v>
      </c>
      <c r="AH32" s="78">
        <v>26</v>
      </c>
      <c r="AI32" s="78"/>
      <c r="AJ32" s="78" t="s">
        <v>1261</v>
      </c>
      <c r="AK32" s="78"/>
      <c r="AL32" s="78"/>
      <c r="AM32" s="78"/>
      <c r="AN32" s="80">
        <v>43754.37521990741</v>
      </c>
      <c r="AO32" s="83" t="s">
        <v>1421</v>
      </c>
      <c r="AP32" s="78" t="b">
        <v>1</v>
      </c>
      <c r="AQ32" s="78" t="b">
        <v>0</v>
      </c>
      <c r="AR32" s="78" t="b">
        <v>0</v>
      </c>
      <c r="AS32" s="78"/>
      <c r="AT32" s="78">
        <v>0</v>
      </c>
      <c r="AU32" s="78"/>
      <c r="AV32" s="78" t="b">
        <v>0</v>
      </c>
      <c r="AW32" s="78" t="s">
        <v>1491</v>
      </c>
      <c r="AX32" s="83" t="s">
        <v>1521</v>
      </c>
      <c r="AY32" s="78" t="s">
        <v>66</v>
      </c>
      <c r="AZ32" s="78" t="str">
        <f>REPLACE(INDEX(GroupVertices[Group],MATCH(Vertices[[#This Row],[Vertex]],GroupVertices[Vertex],0)),1,1,"")</f>
        <v>3</v>
      </c>
      <c r="BA32" s="48"/>
      <c r="BB32" s="48"/>
      <c r="BC32" s="48"/>
      <c r="BD32" s="48"/>
      <c r="BE32" s="48" t="s">
        <v>519</v>
      </c>
      <c r="BF32" s="48" t="s">
        <v>519</v>
      </c>
      <c r="BG32" s="116" t="s">
        <v>1941</v>
      </c>
      <c r="BH32" s="116" t="s">
        <v>1941</v>
      </c>
      <c r="BI32" s="116" t="s">
        <v>1845</v>
      </c>
      <c r="BJ32" s="116" t="s">
        <v>1845</v>
      </c>
      <c r="BK32" s="116">
        <v>2</v>
      </c>
      <c r="BL32" s="120">
        <v>7.6923076923076925</v>
      </c>
      <c r="BM32" s="116">
        <v>1</v>
      </c>
      <c r="BN32" s="120">
        <v>3.8461538461538463</v>
      </c>
      <c r="BO32" s="116">
        <v>0</v>
      </c>
      <c r="BP32" s="120">
        <v>0</v>
      </c>
      <c r="BQ32" s="116">
        <v>23</v>
      </c>
      <c r="BR32" s="120">
        <v>88.46153846153847</v>
      </c>
      <c r="BS32" s="116">
        <v>26</v>
      </c>
      <c r="BT32" s="2"/>
      <c r="BU32" s="3"/>
      <c r="BV32" s="3"/>
      <c r="BW32" s="3"/>
      <c r="BX32" s="3"/>
    </row>
    <row r="33" spans="1:76" ht="15">
      <c r="A33" s="64" t="s">
        <v>225</v>
      </c>
      <c r="B33" s="65"/>
      <c r="C33" s="65" t="s">
        <v>64</v>
      </c>
      <c r="D33" s="66">
        <v>200.62918971127644</v>
      </c>
      <c r="E33" s="68"/>
      <c r="F33" s="100" t="s">
        <v>616</v>
      </c>
      <c r="G33" s="65"/>
      <c r="H33" s="69" t="s">
        <v>225</v>
      </c>
      <c r="I33" s="70"/>
      <c r="J33" s="70"/>
      <c r="K33" s="69" t="s">
        <v>1586</v>
      </c>
      <c r="L33" s="73">
        <v>1</v>
      </c>
      <c r="M33" s="74">
        <v>7608.076171875</v>
      </c>
      <c r="N33" s="74">
        <v>6414.6318359375</v>
      </c>
      <c r="O33" s="75"/>
      <c r="P33" s="76"/>
      <c r="Q33" s="76"/>
      <c r="R33" s="86"/>
      <c r="S33" s="48">
        <v>0</v>
      </c>
      <c r="T33" s="48">
        <v>1</v>
      </c>
      <c r="U33" s="49">
        <v>0</v>
      </c>
      <c r="V33" s="49">
        <v>0.006061</v>
      </c>
      <c r="W33" s="49">
        <v>0.005612</v>
      </c>
      <c r="X33" s="49">
        <v>0.300377</v>
      </c>
      <c r="Y33" s="49">
        <v>0</v>
      </c>
      <c r="Z33" s="49">
        <v>0</v>
      </c>
      <c r="AA33" s="71">
        <v>33</v>
      </c>
      <c r="AB33" s="71"/>
      <c r="AC33" s="72"/>
      <c r="AD33" s="78" t="s">
        <v>1201</v>
      </c>
      <c r="AE33" s="78">
        <v>3985</v>
      </c>
      <c r="AF33" s="78">
        <v>4037</v>
      </c>
      <c r="AG33" s="78">
        <v>2872</v>
      </c>
      <c r="AH33" s="78">
        <v>2478</v>
      </c>
      <c r="AI33" s="78"/>
      <c r="AJ33" s="78" t="s">
        <v>1262</v>
      </c>
      <c r="AK33" s="78" t="s">
        <v>1320</v>
      </c>
      <c r="AL33" s="83" t="s">
        <v>1369</v>
      </c>
      <c r="AM33" s="78"/>
      <c r="AN33" s="80">
        <v>42504.59924768518</v>
      </c>
      <c r="AO33" s="83" t="s">
        <v>1422</v>
      </c>
      <c r="AP33" s="78" t="b">
        <v>1</v>
      </c>
      <c r="AQ33" s="78" t="b">
        <v>0</v>
      </c>
      <c r="AR33" s="78" t="b">
        <v>0</v>
      </c>
      <c r="AS33" s="78"/>
      <c r="AT33" s="78">
        <v>8</v>
      </c>
      <c r="AU33" s="78"/>
      <c r="AV33" s="78" t="b">
        <v>0</v>
      </c>
      <c r="AW33" s="78" t="s">
        <v>1491</v>
      </c>
      <c r="AX33" s="83" t="s">
        <v>1522</v>
      </c>
      <c r="AY33" s="78" t="s">
        <v>66</v>
      </c>
      <c r="AZ33" s="78" t="str">
        <f>REPLACE(INDEX(GroupVertices[Group],MATCH(Vertices[[#This Row],[Vertex]],GroupVertices[Vertex],0)),1,1,"")</f>
        <v>3</v>
      </c>
      <c r="BA33" s="48"/>
      <c r="BB33" s="48"/>
      <c r="BC33" s="48"/>
      <c r="BD33" s="48"/>
      <c r="BE33" s="48" t="s">
        <v>519</v>
      </c>
      <c r="BF33" s="48" t="s">
        <v>519</v>
      </c>
      <c r="BG33" s="116" t="s">
        <v>1941</v>
      </c>
      <c r="BH33" s="116" t="s">
        <v>1941</v>
      </c>
      <c r="BI33" s="116" t="s">
        <v>1845</v>
      </c>
      <c r="BJ33" s="116" t="s">
        <v>1845</v>
      </c>
      <c r="BK33" s="116">
        <v>2</v>
      </c>
      <c r="BL33" s="120">
        <v>7.6923076923076925</v>
      </c>
      <c r="BM33" s="116">
        <v>1</v>
      </c>
      <c r="BN33" s="120">
        <v>3.8461538461538463</v>
      </c>
      <c r="BO33" s="116">
        <v>0</v>
      </c>
      <c r="BP33" s="120">
        <v>0</v>
      </c>
      <c r="BQ33" s="116">
        <v>23</v>
      </c>
      <c r="BR33" s="120">
        <v>88.46153846153847</v>
      </c>
      <c r="BS33" s="116">
        <v>26</v>
      </c>
      <c r="BT33" s="2"/>
      <c r="BU33" s="3"/>
      <c r="BV33" s="3"/>
      <c r="BW33" s="3"/>
      <c r="BX33" s="3"/>
    </row>
    <row r="34" spans="1:76" ht="15">
      <c r="A34" s="64" t="s">
        <v>226</v>
      </c>
      <c r="B34" s="65"/>
      <c r="C34" s="65" t="s">
        <v>64</v>
      </c>
      <c r="D34" s="66">
        <v>228.8422771332314</v>
      </c>
      <c r="E34" s="68"/>
      <c r="F34" s="100" t="s">
        <v>617</v>
      </c>
      <c r="G34" s="65"/>
      <c r="H34" s="69" t="s">
        <v>226</v>
      </c>
      <c r="I34" s="70"/>
      <c r="J34" s="70"/>
      <c r="K34" s="69" t="s">
        <v>1587</v>
      </c>
      <c r="L34" s="73">
        <v>1242.5100914761551</v>
      </c>
      <c r="M34" s="74">
        <v>2568.240478515625</v>
      </c>
      <c r="N34" s="74">
        <v>3207.233154296875</v>
      </c>
      <c r="O34" s="75"/>
      <c r="P34" s="76"/>
      <c r="Q34" s="76"/>
      <c r="R34" s="86"/>
      <c r="S34" s="48">
        <v>1</v>
      </c>
      <c r="T34" s="48">
        <v>16</v>
      </c>
      <c r="U34" s="49">
        <v>203.337315</v>
      </c>
      <c r="V34" s="49">
        <v>0.008929</v>
      </c>
      <c r="W34" s="49">
        <v>0.057643</v>
      </c>
      <c r="X34" s="49">
        <v>2.317377</v>
      </c>
      <c r="Y34" s="49">
        <v>0.3333333333333333</v>
      </c>
      <c r="Z34" s="49">
        <v>0.0625</v>
      </c>
      <c r="AA34" s="71">
        <v>34</v>
      </c>
      <c r="AB34" s="71"/>
      <c r="AC34" s="72"/>
      <c r="AD34" s="78" t="s">
        <v>1202</v>
      </c>
      <c r="AE34" s="78">
        <v>7656</v>
      </c>
      <c r="AF34" s="78">
        <v>6965</v>
      </c>
      <c r="AG34" s="78">
        <v>8175</v>
      </c>
      <c r="AH34" s="78">
        <v>19783</v>
      </c>
      <c r="AI34" s="78"/>
      <c r="AJ34" s="78" t="s">
        <v>1263</v>
      </c>
      <c r="AK34" s="78" t="s">
        <v>1319</v>
      </c>
      <c r="AL34" s="83" t="s">
        <v>1370</v>
      </c>
      <c r="AM34" s="78"/>
      <c r="AN34" s="80">
        <v>41700.04662037037</v>
      </c>
      <c r="AO34" s="83" t="s">
        <v>1423</v>
      </c>
      <c r="AP34" s="78" t="b">
        <v>1</v>
      </c>
      <c r="AQ34" s="78" t="b">
        <v>0</v>
      </c>
      <c r="AR34" s="78" t="b">
        <v>0</v>
      </c>
      <c r="AS34" s="78"/>
      <c r="AT34" s="78">
        <v>539</v>
      </c>
      <c r="AU34" s="83" t="s">
        <v>1459</v>
      </c>
      <c r="AV34" s="78" t="b">
        <v>0</v>
      </c>
      <c r="AW34" s="78" t="s">
        <v>1491</v>
      </c>
      <c r="AX34" s="83" t="s">
        <v>1523</v>
      </c>
      <c r="AY34" s="78" t="s">
        <v>66</v>
      </c>
      <c r="AZ34" s="78" t="str">
        <f>REPLACE(INDEX(GroupVertices[Group],MATCH(Vertices[[#This Row],[Vertex]],GroupVertices[Vertex],0)),1,1,"")</f>
        <v>2</v>
      </c>
      <c r="BA34" s="48" t="s">
        <v>473</v>
      </c>
      <c r="BB34" s="48" t="s">
        <v>473</v>
      </c>
      <c r="BC34" s="48" t="s">
        <v>501</v>
      </c>
      <c r="BD34" s="48" t="s">
        <v>501</v>
      </c>
      <c r="BE34" s="48" t="s">
        <v>1912</v>
      </c>
      <c r="BF34" s="48" t="s">
        <v>1928</v>
      </c>
      <c r="BG34" s="116" t="s">
        <v>1950</v>
      </c>
      <c r="BH34" s="116" t="s">
        <v>1976</v>
      </c>
      <c r="BI34" s="116" t="s">
        <v>2000</v>
      </c>
      <c r="BJ34" s="116" t="s">
        <v>2000</v>
      </c>
      <c r="BK34" s="116">
        <v>5</v>
      </c>
      <c r="BL34" s="120">
        <v>5.747126436781609</v>
      </c>
      <c r="BM34" s="116">
        <v>1</v>
      </c>
      <c r="BN34" s="120">
        <v>1.1494252873563218</v>
      </c>
      <c r="BO34" s="116">
        <v>0</v>
      </c>
      <c r="BP34" s="120">
        <v>0</v>
      </c>
      <c r="BQ34" s="116">
        <v>81</v>
      </c>
      <c r="BR34" s="120">
        <v>93.10344827586206</v>
      </c>
      <c r="BS34" s="116">
        <v>87</v>
      </c>
      <c r="BT34" s="2"/>
      <c r="BU34" s="3"/>
      <c r="BV34" s="3"/>
      <c r="BW34" s="3"/>
      <c r="BX34" s="3"/>
    </row>
    <row r="35" spans="1:76" ht="15">
      <c r="A35" s="64" t="s">
        <v>233</v>
      </c>
      <c r="B35" s="65"/>
      <c r="C35" s="65" t="s">
        <v>64</v>
      </c>
      <c r="D35" s="66">
        <v>165.90242500201222</v>
      </c>
      <c r="E35" s="68"/>
      <c r="F35" s="100" t="s">
        <v>624</v>
      </c>
      <c r="G35" s="65"/>
      <c r="H35" s="69" t="s">
        <v>233</v>
      </c>
      <c r="I35" s="70"/>
      <c r="J35" s="70"/>
      <c r="K35" s="69" t="s">
        <v>1588</v>
      </c>
      <c r="L35" s="73">
        <v>958.4193657110605</v>
      </c>
      <c r="M35" s="74">
        <v>6302.83837890625</v>
      </c>
      <c r="N35" s="74">
        <v>4486.8681640625</v>
      </c>
      <c r="O35" s="75"/>
      <c r="P35" s="76"/>
      <c r="Q35" s="76"/>
      <c r="R35" s="86"/>
      <c r="S35" s="48">
        <v>9</v>
      </c>
      <c r="T35" s="48">
        <v>4</v>
      </c>
      <c r="U35" s="49">
        <v>156.808297</v>
      </c>
      <c r="V35" s="49">
        <v>0.007143</v>
      </c>
      <c r="W35" s="49">
        <v>0.033161</v>
      </c>
      <c r="X35" s="49">
        <v>1.519091</v>
      </c>
      <c r="Y35" s="49">
        <v>0.3472222222222222</v>
      </c>
      <c r="Z35" s="49">
        <v>0.2222222222222222</v>
      </c>
      <c r="AA35" s="71">
        <v>35</v>
      </c>
      <c r="AB35" s="71"/>
      <c r="AC35" s="72"/>
      <c r="AD35" s="78" t="s">
        <v>1203</v>
      </c>
      <c r="AE35" s="78">
        <v>253</v>
      </c>
      <c r="AF35" s="78">
        <v>433</v>
      </c>
      <c r="AG35" s="78">
        <v>1275</v>
      </c>
      <c r="AH35" s="78">
        <v>1150</v>
      </c>
      <c r="AI35" s="78"/>
      <c r="AJ35" s="78" t="s">
        <v>1264</v>
      </c>
      <c r="AK35" s="78" t="s">
        <v>1321</v>
      </c>
      <c r="AL35" s="78"/>
      <c r="AM35" s="78"/>
      <c r="AN35" s="80">
        <v>40064.640439814815</v>
      </c>
      <c r="AO35" s="78"/>
      <c r="AP35" s="78" t="b">
        <v>0</v>
      </c>
      <c r="AQ35" s="78" t="b">
        <v>0</v>
      </c>
      <c r="AR35" s="78" t="b">
        <v>0</v>
      </c>
      <c r="AS35" s="78"/>
      <c r="AT35" s="78">
        <v>81</v>
      </c>
      <c r="AU35" s="83" t="s">
        <v>1459</v>
      </c>
      <c r="AV35" s="78" t="b">
        <v>0</v>
      </c>
      <c r="AW35" s="78" t="s">
        <v>1491</v>
      </c>
      <c r="AX35" s="83" t="s">
        <v>1524</v>
      </c>
      <c r="AY35" s="78" t="s">
        <v>66</v>
      </c>
      <c r="AZ35" s="78" t="str">
        <f>REPLACE(INDEX(GroupVertices[Group],MATCH(Vertices[[#This Row],[Vertex]],GroupVertices[Vertex],0)),1,1,"")</f>
        <v>3</v>
      </c>
      <c r="BA35" s="48" t="s">
        <v>1894</v>
      </c>
      <c r="BB35" s="48" t="s">
        <v>1894</v>
      </c>
      <c r="BC35" s="48" t="s">
        <v>1903</v>
      </c>
      <c r="BD35" s="48" t="s">
        <v>1903</v>
      </c>
      <c r="BE35" s="48" t="s">
        <v>1913</v>
      </c>
      <c r="BF35" s="48" t="s">
        <v>1929</v>
      </c>
      <c r="BG35" s="116" t="s">
        <v>1951</v>
      </c>
      <c r="BH35" s="116" t="s">
        <v>1977</v>
      </c>
      <c r="BI35" s="116" t="s">
        <v>2001</v>
      </c>
      <c r="BJ35" s="116" t="s">
        <v>2001</v>
      </c>
      <c r="BK35" s="116">
        <v>23</v>
      </c>
      <c r="BL35" s="120">
        <v>6.336088154269972</v>
      </c>
      <c r="BM35" s="116">
        <v>2</v>
      </c>
      <c r="BN35" s="120">
        <v>0.5509641873278237</v>
      </c>
      <c r="BO35" s="116">
        <v>0</v>
      </c>
      <c r="BP35" s="120">
        <v>0</v>
      </c>
      <c r="BQ35" s="116">
        <v>338</v>
      </c>
      <c r="BR35" s="120">
        <v>93.1129476584022</v>
      </c>
      <c r="BS35" s="116">
        <v>363</v>
      </c>
      <c r="BT35" s="2"/>
      <c r="BU35" s="3"/>
      <c r="BV35" s="3"/>
      <c r="BW35" s="3"/>
      <c r="BX35" s="3"/>
    </row>
    <row r="36" spans="1:76" ht="15">
      <c r="A36" s="64" t="s">
        <v>230</v>
      </c>
      <c r="B36" s="65"/>
      <c r="C36" s="65" t="s">
        <v>64</v>
      </c>
      <c r="D36" s="66">
        <v>162.27943290137864</v>
      </c>
      <c r="E36" s="68"/>
      <c r="F36" s="100" t="s">
        <v>621</v>
      </c>
      <c r="G36" s="65"/>
      <c r="H36" s="69" t="s">
        <v>230</v>
      </c>
      <c r="I36" s="70"/>
      <c r="J36" s="70"/>
      <c r="K36" s="69" t="s">
        <v>1589</v>
      </c>
      <c r="L36" s="73">
        <v>1</v>
      </c>
      <c r="M36" s="74">
        <v>4162.390625</v>
      </c>
      <c r="N36" s="74">
        <v>3648.431884765625</v>
      </c>
      <c r="O36" s="75"/>
      <c r="P36" s="76"/>
      <c r="Q36" s="76"/>
      <c r="R36" s="86"/>
      <c r="S36" s="48">
        <v>6</v>
      </c>
      <c r="T36" s="48">
        <v>1</v>
      </c>
      <c r="U36" s="49">
        <v>0</v>
      </c>
      <c r="V36" s="49">
        <v>0.006024</v>
      </c>
      <c r="W36" s="49">
        <v>0.022269</v>
      </c>
      <c r="X36" s="49">
        <v>0.889748</v>
      </c>
      <c r="Y36" s="49">
        <v>0.85</v>
      </c>
      <c r="Z36" s="49">
        <v>0</v>
      </c>
      <c r="AA36" s="71">
        <v>36</v>
      </c>
      <c r="AB36" s="71"/>
      <c r="AC36" s="72"/>
      <c r="AD36" s="78" t="s">
        <v>1204</v>
      </c>
      <c r="AE36" s="78">
        <v>94</v>
      </c>
      <c r="AF36" s="78">
        <v>57</v>
      </c>
      <c r="AG36" s="78">
        <v>1969</v>
      </c>
      <c r="AH36" s="78">
        <v>21</v>
      </c>
      <c r="AI36" s="78"/>
      <c r="AJ36" s="78" t="s">
        <v>1265</v>
      </c>
      <c r="AK36" s="78" t="s">
        <v>1301</v>
      </c>
      <c r="AL36" s="83" t="s">
        <v>1371</v>
      </c>
      <c r="AM36" s="78"/>
      <c r="AN36" s="80">
        <v>42716.98709490741</v>
      </c>
      <c r="AO36" s="83" t="s">
        <v>1424</v>
      </c>
      <c r="AP36" s="78" t="b">
        <v>0</v>
      </c>
      <c r="AQ36" s="78" t="b">
        <v>0</v>
      </c>
      <c r="AR36" s="78" t="b">
        <v>0</v>
      </c>
      <c r="AS36" s="78"/>
      <c r="AT36" s="78">
        <v>24</v>
      </c>
      <c r="AU36" s="83" t="s">
        <v>1459</v>
      </c>
      <c r="AV36" s="78" t="b">
        <v>0</v>
      </c>
      <c r="AW36" s="78" t="s">
        <v>1491</v>
      </c>
      <c r="AX36" s="83" t="s">
        <v>1525</v>
      </c>
      <c r="AY36" s="78" t="s">
        <v>66</v>
      </c>
      <c r="AZ36" s="78" t="str">
        <f>REPLACE(INDEX(GroupVertices[Group],MATCH(Vertices[[#This Row],[Vertex]],GroupVertices[Vertex],0)),1,1,"")</f>
        <v>2</v>
      </c>
      <c r="BA36" s="48" t="s">
        <v>1895</v>
      </c>
      <c r="BB36" s="48" t="s">
        <v>1895</v>
      </c>
      <c r="BC36" s="48" t="s">
        <v>500</v>
      </c>
      <c r="BD36" s="48" t="s">
        <v>500</v>
      </c>
      <c r="BE36" s="48" t="s">
        <v>535</v>
      </c>
      <c r="BF36" s="48" t="s">
        <v>535</v>
      </c>
      <c r="BG36" s="116" t="s">
        <v>1952</v>
      </c>
      <c r="BH36" s="116" t="s">
        <v>1978</v>
      </c>
      <c r="BI36" s="116" t="s">
        <v>2002</v>
      </c>
      <c r="BJ36" s="116" t="s">
        <v>2020</v>
      </c>
      <c r="BK36" s="116">
        <v>7</v>
      </c>
      <c r="BL36" s="120">
        <v>6.542056074766355</v>
      </c>
      <c r="BM36" s="116">
        <v>0</v>
      </c>
      <c r="BN36" s="120">
        <v>0</v>
      </c>
      <c r="BO36" s="116">
        <v>0</v>
      </c>
      <c r="BP36" s="120">
        <v>0</v>
      </c>
      <c r="BQ36" s="116">
        <v>100</v>
      </c>
      <c r="BR36" s="120">
        <v>93.45794392523365</v>
      </c>
      <c r="BS36" s="116">
        <v>107</v>
      </c>
      <c r="BT36" s="2"/>
      <c r="BU36" s="3"/>
      <c r="BV36" s="3"/>
      <c r="BW36" s="3"/>
      <c r="BX36" s="3"/>
    </row>
    <row r="37" spans="1:76" ht="15">
      <c r="A37" s="64" t="s">
        <v>236</v>
      </c>
      <c r="B37" s="65"/>
      <c r="C37" s="65" t="s">
        <v>64</v>
      </c>
      <c r="D37" s="66">
        <v>162.58777265462408</v>
      </c>
      <c r="E37" s="68"/>
      <c r="F37" s="100" t="s">
        <v>627</v>
      </c>
      <c r="G37" s="65"/>
      <c r="H37" s="69" t="s">
        <v>236</v>
      </c>
      <c r="I37" s="70"/>
      <c r="J37" s="70"/>
      <c r="K37" s="69" t="s">
        <v>1590</v>
      </c>
      <c r="L37" s="73">
        <v>58.47204019122561</v>
      </c>
      <c r="M37" s="74">
        <v>2447.102294921875</v>
      </c>
      <c r="N37" s="74">
        <v>2529.427978515625</v>
      </c>
      <c r="O37" s="75"/>
      <c r="P37" s="76"/>
      <c r="Q37" s="76"/>
      <c r="R37" s="86"/>
      <c r="S37" s="48">
        <v>8</v>
      </c>
      <c r="T37" s="48">
        <v>5</v>
      </c>
      <c r="U37" s="49">
        <v>9.4129</v>
      </c>
      <c r="V37" s="49">
        <v>0.007353</v>
      </c>
      <c r="W37" s="49">
        <v>0.046835</v>
      </c>
      <c r="X37" s="49">
        <v>1.572204</v>
      </c>
      <c r="Y37" s="49">
        <v>0.5333333333333333</v>
      </c>
      <c r="Z37" s="49">
        <v>0.1</v>
      </c>
      <c r="AA37" s="71">
        <v>37</v>
      </c>
      <c r="AB37" s="71"/>
      <c r="AC37" s="72"/>
      <c r="AD37" s="78" t="s">
        <v>1205</v>
      </c>
      <c r="AE37" s="78">
        <v>315</v>
      </c>
      <c r="AF37" s="78">
        <v>89</v>
      </c>
      <c r="AG37" s="78">
        <v>1023</v>
      </c>
      <c r="AH37" s="78">
        <v>2156</v>
      </c>
      <c r="AI37" s="78"/>
      <c r="AJ37" s="78" t="s">
        <v>1266</v>
      </c>
      <c r="AK37" s="78" t="s">
        <v>1322</v>
      </c>
      <c r="AL37" s="78"/>
      <c r="AM37" s="78"/>
      <c r="AN37" s="80">
        <v>41676.37579861111</v>
      </c>
      <c r="AO37" s="83" t="s">
        <v>1425</v>
      </c>
      <c r="AP37" s="78" t="b">
        <v>1</v>
      </c>
      <c r="AQ37" s="78" t="b">
        <v>0</v>
      </c>
      <c r="AR37" s="78" t="b">
        <v>0</v>
      </c>
      <c r="AS37" s="78"/>
      <c r="AT37" s="78">
        <v>5</v>
      </c>
      <c r="AU37" s="83" t="s">
        <v>1459</v>
      </c>
      <c r="AV37" s="78" t="b">
        <v>0</v>
      </c>
      <c r="AW37" s="78" t="s">
        <v>1491</v>
      </c>
      <c r="AX37" s="83" t="s">
        <v>1526</v>
      </c>
      <c r="AY37" s="78" t="s">
        <v>66</v>
      </c>
      <c r="AZ37" s="78" t="str">
        <f>REPLACE(INDEX(GroupVertices[Group],MATCH(Vertices[[#This Row],[Vertex]],GroupVertices[Vertex],0)),1,1,"")</f>
        <v>2</v>
      </c>
      <c r="BA37" s="48"/>
      <c r="BB37" s="48"/>
      <c r="BC37" s="48"/>
      <c r="BD37" s="48"/>
      <c r="BE37" s="48" t="s">
        <v>238</v>
      </c>
      <c r="BF37" s="48" t="s">
        <v>238</v>
      </c>
      <c r="BG37" s="116" t="s">
        <v>1953</v>
      </c>
      <c r="BH37" s="116" t="s">
        <v>1979</v>
      </c>
      <c r="BI37" s="116" t="s">
        <v>2003</v>
      </c>
      <c r="BJ37" s="116" t="s">
        <v>2003</v>
      </c>
      <c r="BK37" s="116">
        <v>4</v>
      </c>
      <c r="BL37" s="120">
        <v>3.5398230088495577</v>
      </c>
      <c r="BM37" s="116">
        <v>1</v>
      </c>
      <c r="BN37" s="120">
        <v>0.8849557522123894</v>
      </c>
      <c r="BO37" s="116">
        <v>0</v>
      </c>
      <c r="BP37" s="120">
        <v>0</v>
      </c>
      <c r="BQ37" s="116">
        <v>108</v>
      </c>
      <c r="BR37" s="120">
        <v>95.57522123893806</v>
      </c>
      <c r="BS37" s="116">
        <v>113</v>
      </c>
      <c r="BT37" s="2"/>
      <c r="BU37" s="3"/>
      <c r="BV37" s="3"/>
      <c r="BW37" s="3"/>
      <c r="BX37" s="3"/>
    </row>
    <row r="38" spans="1:76" ht="15">
      <c r="A38" s="64" t="s">
        <v>267</v>
      </c>
      <c r="B38" s="65"/>
      <c r="C38" s="65" t="s">
        <v>64</v>
      </c>
      <c r="D38" s="66">
        <v>168.7352964849544</v>
      </c>
      <c r="E38" s="68"/>
      <c r="F38" s="100" t="s">
        <v>1481</v>
      </c>
      <c r="G38" s="65"/>
      <c r="H38" s="69" t="s">
        <v>267</v>
      </c>
      <c r="I38" s="70"/>
      <c r="J38" s="70"/>
      <c r="K38" s="69" t="s">
        <v>1591</v>
      </c>
      <c r="L38" s="73">
        <v>1</v>
      </c>
      <c r="M38" s="74">
        <v>2149.160400390625</v>
      </c>
      <c r="N38" s="74">
        <v>4670.12109375</v>
      </c>
      <c r="O38" s="75"/>
      <c r="P38" s="76"/>
      <c r="Q38" s="76"/>
      <c r="R38" s="86"/>
      <c r="S38" s="48">
        <v>5</v>
      </c>
      <c r="T38" s="48">
        <v>0</v>
      </c>
      <c r="U38" s="49">
        <v>0</v>
      </c>
      <c r="V38" s="49">
        <v>0.006024</v>
      </c>
      <c r="W38" s="49">
        <v>0.02033</v>
      </c>
      <c r="X38" s="49">
        <v>0.7637</v>
      </c>
      <c r="Y38" s="49">
        <v>0.85</v>
      </c>
      <c r="Z38" s="49">
        <v>0</v>
      </c>
      <c r="AA38" s="71">
        <v>38</v>
      </c>
      <c r="AB38" s="71"/>
      <c r="AC38" s="72"/>
      <c r="AD38" s="78" t="s">
        <v>1206</v>
      </c>
      <c r="AE38" s="78">
        <v>1403</v>
      </c>
      <c r="AF38" s="78">
        <v>727</v>
      </c>
      <c r="AG38" s="78">
        <v>2232</v>
      </c>
      <c r="AH38" s="78">
        <v>1376</v>
      </c>
      <c r="AI38" s="78"/>
      <c r="AJ38" s="78" t="s">
        <v>1267</v>
      </c>
      <c r="AK38" s="78" t="s">
        <v>1323</v>
      </c>
      <c r="AL38" s="78"/>
      <c r="AM38" s="78"/>
      <c r="AN38" s="80">
        <v>41656.337002314816</v>
      </c>
      <c r="AO38" s="83" t="s">
        <v>1426</v>
      </c>
      <c r="AP38" s="78" t="b">
        <v>1</v>
      </c>
      <c r="AQ38" s="78" t="b">
        <v>0</v>
      </c>
      <c r="AR38" s="78" t="b">
        <v>1</v>
      </c>
      <c r="AS38" s="78"/>
      <c r="AT38" s="78">
        <v>61</v>
      </c>
      <c r="AU38" s="83" t="s">
        <v>1459</v>
      </c>
      <c r="AV38" s="78" t="b">
        <v>0</v>
      </c>
      <c r="AW38" s="78" t="s">
        <v>1491</v>
      </c>
      <c r="AX38" s="83" t="s">
        <v>1527</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229</v>
      </c>
      <c r="B39" s="65"/>
      <c r="C39" s="65" t="s">
        <v>64</v>
      </c>
      <c r="D39" s="66">
        <v>241.62874127562696</v>
      </c>
      <c r="E39" s="68"/>
      <c r="F39" s="100" t="s">
        <v>620</v>
      </c>
      <c r="G39" s="65"/>
      <c r="H39" s="69" t="s">
        <v>229</v>
      </c>
      <c r="I39" s="70"/>
      <c r="J39" s="70"/>
      <c r="K39" s="69" t="s">
        <v>1592</v>
      </c>
      <c r="L39" s="73">
        <v>449.30931572853007</v>
      </c>
      <c r="M39" s="74">
        <v>2185.64013671875</v>
      </c>
      <c r="N39" s="74">
        <v>3922.686767578125</v>
      </c>
      <c r="O39" s="75"/>
      <c r="P39" s="76"/>
      <c r="Q39" s="76"/>
      <c r="R39" s="86"/>
      <c r="S39" s="48">
        <v>4</v>
      </c>
      <c r="T39" s="48">
        <v>11</v>
      </c>
      <c r="U39" s="49">
        <v>73.425108</v>
      </c>
      <c r="V39" s="49">
        <v>0.007407</v>
      </c>
      <c r="W39" s="49">
        <v>0.041437</v>
      </c>
      <c r="X39" s="49">
        <v>1.728795</v>
      </c>
      <c r="Y39" s="49">
        <v>0.32575757575757575</v>
      </c>
      <c r="Z39" s="49">
        <v>0.25</v>
      </c>
      <c r="AA39" s="71">
        <v>39</v>
      </c>
      <c r="AB39" s="71"/>
      <c r="AC39" s="72"/>
      <c r="AD39" s="78" t="s">
        <v>1207</v>
      </c>
      <c r="AE39" s="78">
        <v>9123</v>
      </c>
      <c r="AF39" s="78">
        <v>8292</v>
      </c>
      <c r="AG39" s="78">
        <v>7252</v>
      </c>
      <c r="AH39" s="78">
        <v>15118</v>
      </c>
      <c r="AI39" s="78"/>
      <c r="AJ39" s="78" t="s">
        <v>1268</v>
      </c>
      <c r="AK39" s="78" t="s">
        <v>1319</v>
      </c>
      <c r="AL39" s="83" t="s">
        <v>1372</v>
      </c>
      <c r="AM39" s="78"/>
      <c r="AN39" s="80">
        <v>40109.56175925926</v>
      </c>
      <c r="AO39" s="83" t="s">
        <v>1427</v>
      </c>
      <c r="AP39" s="78" t="b">
        <v>0</v>
      </c>
      <c r="AQ39" s="78" t="b">
        <v>0</v>
      </c>
      <c r="AR39" s="78" t="b">
        <v>0</v>
      </c>
      <c r="AS39" s="78"/>
      <c r="AT39" s="78">
        <v>507</v>
      </c>
      <c r="AU39" s="83" t="s">
        <v>1459</v>
      </c>
      <c r="AV39" s="78" t="b">
        <v>0</v>
      </c>
      <c r="AW39" s="78" t="s">
        <v>1491</v>
      </c>
      <c r="AX39" s="83" t="s">
        <v>1528</v>
      </c>
      <c r="AY39" s="78" t="s">
        <v>66</v>
      </c>
      <c r="AZ39" s="78" t="str">
        <f>REPLACE(INDEX(GroupVertices[Group],MATCH(Vertices[[#This Row],[Vertex]],GroupVertices[Vertex],0)),1,1,"")</f>
        <v>2</v>
      </c>
      <c r="BA39" s="48" t="s">
        <v>475</v>
      </c>
      <c r="BB39" s="48" t="s">
        <v>475</v>
      </c>
      <c r="BC39" s="48" t="s">
        <v>505</v>
      </c>
      <c r="BD39" s="48" t="s">
        <v>505</v>
      </c>
      <c r="BE39" s="48" t="s">
        <v>1914</v>
      </c>
      <c r="BF39" s="48" t="s">
        <v>1914</v>
      </c>
      <c r="BG39" s="116" t="s">
        <v>1954</v>
      </c>
      <c r="BH39" s="116" t="s">
        <v>1955</v>
      </c>
      <c r="BI39" s="116" t="s">
        <v>2004</v>
      </c>
      <c r="BJ39" s="116" t="s">
        <v>2004</v>
      </c>
      <c r="BK39" s="116">
        <v>8</v>
      </c>
      <c r="BL39" s="120">
        <v>10.81081081081081</v>
      </c>
      <c r="BM39" s="116">
        <v>1</v>
      </c>
      <c r="BN39" s="120">
        <v>1.3513513513513513</v>
      </c>
      <c r="BO39" s="116">
        <v>0</v>
      </c>
      <c r="BP39" s="120">
        <v>0</v>
      </c>
      <c r="BQ39" s="116">
        <v>65</v>
      </c>
      <c r="BR39" s="120">
        <v>87.83783783783784</v>
      </c>
      <c r="BS39" s="116">
        <v>74</v>
      </c>
      <c r="BT39" s="2"/>
      <c r="BU39" s="3"/>
      <c r="BV39" s="3"/>
      <c r="BW39" s="3"/>
      <c r="BX39" s="3"/>
    </row>
    <row r="40" spans="1:76" ht="15">
      <c r="A40" s="64" t="s">
        <v>228</v>
      </c>
      <c r="B40" s="65"/>
      <c r="C40" s="65" t="s">
        <v>64</v>
      </c>
      <c r="D40" s="66">
        <v>396.3863905529556</v>
      </c>
      <c r="E40" s="68"/>
      <c r="F40" s="100" t="s">
        <v>619</v>
      </c>
      <c r="G40" s="65"/>
      <c r="H40" s="69" t="s">
        <v>228</v>
      </c>
      <c r="I40" s="70"/>
      <c r="J40" s="70"/>
      <c r="K40" s="69" t="s">
        <v>1593</v>
      </c>
      <c r="L40" s="73">
        <v>185.48631750569464</v>
      </c>
      <c r="M40" s="74">
        <v>3161.484130859375</v>
      </c>
      <c r="N40" s="74">
        <v>3787.867431640625</v>
      </c>
      <c r="O40" s="75"/>
      <c r="P40" s="76"/>
      <c r="Q40" s="76"/>
      <c r="R40" s="86"/>
      <c r="S40" s="48">
        <v>4</v>
      </c>
      <c r="T40" s="48">
        <v>10</v>
      </c>
      <c r="U40" s="49">
        <v>30.215584</v>
      </c>
      <c r="V40" s="49">
        <v>0.007299</v>
      </c>
      <c r="W40" s="49">
        <v>0.040773</v>
      </c>
      <c r="X40" s="49">
        <v>1.561675</v>
      </c>
      <c r="Y40" s="49">
        <v>0.39090909090909093</v>
      </c>
      <c r="Z40" s="49">
        <v>0.2727272727272727</v>
      </c>
      <c r="AA40" s="71">
        <v>40</v>
      </c>
      <c r="AB40" s="71"/>
      <c r="AC40" s="72"/>
      <c r="AD40" s="78" t="s">
        <v>1208</v>
      </c>
      <c r="AE40" s="78">
        <v>26685</v>
      </c>
      <c r="AF40" s="78">
        <v>24353</v>
      </c>
      <c r="AG40" s="78">
        <v>24376</v>
      </c>
      <c r="AH40" s="78">
        <v>64239</v>
      </c>
      <c r="AI40" s="78"/>
      <c r="AJ40" s="78" t="s">
        <v>1269</v>
      </c>
      <c r="AK40" s="78" t="s">
        <v>1324</v>
      </c>
      <c r="AL40" s="83" t="s">
        <v>1373</v>
      </c>
      <c r="AM40" s="78"/>
      <c r="AN40" s="80">
        <v>39861.73935185185</v>
      </c>
      <c r="AO40" s="83" t="s">
        <v>1428</v>
      </c>
      <c r="AP40" s="78" t="b">
        <v>0</v>
      </c>
      <c r="AQ40" s="78" t="b">
        <v>0</v>
      </c>
      <c r="AR40" s="78" t="b">
        <v>1</v>
      </c>
      <c r="AS40" s="78"/>
      <c r="AT40" s="78">
        <v>1079</v>
      </c>
      <c r="AU40" s="83" t="s">
        <v>1457</v>
      </c>
      <c r="AV40" s="78" t="b">
        <v>0</v>
      </c>
      <c r="AW40" s="78" t="s">
        <v>1491</v>
      </c>
      <c r="AX40" s="83" t="s">
        <v>1529</v>
      </c>
      <c r="AY40" s="78" t="s">
        <v>66</v>
      </c>
      <c r="AZ40" s="78" t="str">
        <f>REPLACE(INDEX(GroupVertices[Group],MATCH(Vertices[[#This Row],[Vertex]],GroupVertices[Vertex],0)),1,1,"")</f>
        <v>2</v>
      </c>
      <c r="BA40" s="48"/>
      <c r="BB40" s="48"/>
      <c r="BC40" s="48"/>
      <c r="BD40" s="48"/>
      <c r="BE40" s="48" t="s">
        <v>519</v>
      </c>
      <c r="BF40" s="48" t="s">
        <v>519</v>
      </c>
      <c r="BG40" s="116" t="s">
        <v>1955</v>
      </c>
      <c r="BH40" s="116" t="s">
        <v>1955</v>
      </c>
      <c r="BI40" s="116" t="s">
        <v>2004</v>
      </c>
      <c r="BJ40" s="116" t="s">
        <v>2004</v>
      </c>
      <c r="BK40" s="116">
        <v>2</v>
      </c>
      <c r="BL40" s="120">
        <v>4.878048780487805</v>
      </c>
      <c r="BM40" s="116">
        <v>1</v>
      </c>
      <c r="BN40" s="120">
        <v>2.4390243902439024</v>
      </c>
      <c r="BO40" s="116">
        <v>0</v>
      </c>
      <c r="BP40" s="120">
        <v>0</v>
      </c>
      <c r="BQ40" s="116">
        <v>38</v>
      </c>
      <c r="BR40" s="120">
        <v>92.6829268292683</v>
      </c>
      <c r="BS40" s="116">
        <v>41</v>
      </c>
      <c r="BT40" s="2"/>
      <c r="BU40" s="3"/>
      <c r="BV40" s="3"/>
      <c r="BW40" s="3"/>
      <c r="BX40" s="3"/>
    </row>
    <row r="41" spans="1:76" ht="15">
      <c r="A41" s="64" t="s">
        <v>231</v>
      </c>
      <c r="B41" s="65"/>
      <c r="C41" s="65" t="s">
        <v>64</v>
      </c>
      <c r="D41" s="66">
        <v>294.229576055836</v>
      </c>
      <c r="E41" s="68"/>
      <c r="F41" s="100" t="s">
        <v>622</v>
      </c>
      <c r="G41" s="65"/>
      <c r="H41" s="69" t="s">
        <v>231</v>
      </c>
      <c r="I41" s="70"/>
      <c r="J41" s="70"/>
      <c r="K41" s="69" t="s">
        <v>1594</v>
      </c>
      <c r="L41" s="73">
        <v>154.73807079876104</v>
      </c>
      <c r="M41" s="74">
        <v>3658.29931640625</v>
      </c>
      <c r="N41" s="74">
        <v>4478.27197265625</v>
      </c>
      <c r="O41" s="75"/>
      <c r="P41" s="76"/>
      <c r="Q41" s="76"/>
      <c r="R41" s="86"/>
      <c r="S41" s="48">
        <v>7</v>
      </c>
      <c r="T41" s="48">
        <v>1</v>
      </c>
      <c r="U41" s="49">
        <v>25.179567</v>
      </c>
      <c r="V41" s="49">
        <v>0.007634</v>
      </c>
      <c r="W41" s="49">
        <v>0.034462</v>
      </c>
      <c r="X41" s="49">
        <v>1.244427</v>
      </c>
      <c r="Y41" s="49">
        <v>0.5357142857142857</v>
      </c>
      <c r="Z41" s="49">
        <v>0</v>
      </c>
      <c r="AA41" s="71">
        <v>41</v>
      </c>
      <c r="AB41" s="71"/>
      <c r="AC41" s="72"/>
      <c r="AD41" s="78" t="s">
        <v>1209</v>
      </c>
      <c r="AE41" s="78">
        <v>13682</v>
      </c>
      <c r="AF41" s="78">
        <v>13751</v>
      </c>
      <c r="AG41" s="78">
        <v>35119</v>
      </c>
      <c r="AH41" s="78">
        <v>4084</v>
      </c>
      <c r="AI41" s="78"/>
      <c r="AJ41" s="78" t="s">
        <v>1270</v>
      </c>
      <c r="AK41" s="78" t="s">
        <v>1325</v>
      </c>
      <c r="AL41" s="83" t="s">
        <v>1374</v>
      </c>
      <c r="AM41" s="78"/>
      <c r="AN41" s="80">
        <v>39916.56528935185</v>
      </c>
      <c r="AO41" s="83" t="s">
        <v>1429</v>
      </c>
      <c r="AP41" s="78" t="b">
        <v>0</v>
      </c>
      <c r="AQ41" s="78" t="b">
        <v>0</v>
      </c>
      <c r="AR41" s="78" t="b">
        <v>1</v>
      </c>
      <c r="AS41" s="78"/>
      <c r="AT41" s="78">
        <v>1414</v>
      </c>
      <c r="AU41" s="83" t="s">
        <v>1459</v>
      </c>
      <c r="AV41" s="78" t="b">
        <v>0</v>
      </c>
      <c r="AW41" s="78" t="s">
        <v>1491</v>
      </c>
      <c r="AX41" s="83" t="s">
        <v>1530</v>
      </c>
      <c r="AY41" s="78" t="s">
        <v>66</v>
      </c>
      <c r="AZ41" s="78" t="str">
        <f>REPLACE(INDEX(GroupVertices[Group],MATCH(Vertices[[#This Row],[Vertex]],GroupVertices[Vertex],0)),1,1,"")</f>
        <v>2</v>
      </c>
      <c r="BA41" s="48"/>
      <c r="BB41" s="48"/>
      <c r="BC41" s="48"/>
      <c r="BD41" s="48"/>
      <c r="BE41" s="48" t="s">
        <v>1915</v>
      </c>
      <c r="BF41" s="48" t="s">
        <v>1930</v>
      </c>
      <c r="BG41" s="116" t="s">
        <v>1956</v>
      </c>
      <c r="BH41" s="116" t="s">
        <v>1980</v>
      </c>
      <c r="BI41" s="116" t="s">
        <v>2005</v>
      </c>
      <c r="BJ41" s="116" t="s">
        <v>2005</v>
      </c>
      <c r="BK41" s="116">
        <v>5</v>
      </c>
      <c r="BL41" s="120">
        <v>13.157894736842104</v>
      </c>
      <c r="BM41" s="116">
        <v>1</v>
      </c>
      <c r="BN41" s="120">
        <v>2.6315789473684212</v>
      </c>
      <c r="BO41" s="116">
        <v>0</v>
      </c>
      <c r="BP41" s="120">
        <v>0</v>
      </c>
      <c r="BQ41" s="116">
        <v>32</v>
      </c>
      <c r="BR41" s="120">
        <v>84.21052631578948</v>
      </c>
      <c r="BS41" s="116">
        <v>38</v>
      </c>
      <c r="BT41" s="2"/>
      <c r="BU41" s="3"/>
      <c r="BV41" s="3"/>
      <c r="BW41" s="3"/>
      <c r="BX41" s="3"/>
    </row>
    <row r="42" spans="1:76" ht="15">
      <c r="A42" s="64" t="s">
        <v>245</v>
      </c>
      <c r="B42" s="65"/>
      <c r="C42" s="65" t="s">
        <v>64</v>
      </c>
      <c r="D42" s="66">
        <v>181.3290482815716</v>
      </c>
      <c r="E42" s="68"/>
      <c r="F42" s="100" t="s">
        <v>634</v>
      </c>
      <c r="G42" s="65"/>
      <c r="H42" s="69" t="s">
        <v>245</v>
      </c>
      <c r="I42" s="70"/>
      <c r="J42" s="70"/>
      <c r="K42" s="69" t="s">
        <v>1595</v>
      </c>
      <c r="L42" s="73">
        <v>3821.7115583672953</v>
      </c>
      <c r="M42" s="74">
        <v>1654.2764892578125</v>
      </c>
      <c r="N42" s="74">
        <v>2932.189697265625</v>
      </c>
      <c r="O42" s="75"/>
      <c r="P42" s="76"/>
      <c r="Q42" s="76"/>
      <c r="R42" s="86"/>
      <c r="S42" s="48">
        <v>14</v>
      </c>
      <c r="T42" s="48">
        <v>5</v>
      </c>
      <c r="U42" s="49">
        <v>625.764732</v>
      </c>
      <c r="V42" s="49">
        <v>0.009174</v>
      </c>
      <c r="W42" s="49">
        <v>0.054068</v>
      </c>
      <c r="X42" s="49">
        <v>2.743724</v>
      </c>
      <c r="Y42" s="49">
        <v>0.238562091503268</v>
      </c>
      <c r="Z42" s="49">
        <v>0.05555555555555555</v>
      </c>
      <c r="AA42" s="71">
        <v>42</v>
      </c>
      <c r="AB42" s="71"/>
      <c r="AC42" s="72"/>
      <c r="AD42" s="78" t="s">
        <v>1210</v>
      </c>
      <c r="AE42" s="78">
        <v>1116</v>
      </c>
      <c r="AF42" s="78">
        <v>2034</v>
      </c>
      <c r="AG42" s="78">
        <v>17797</v>
      </c>
      <c r="AH42" s="78">
        <v>801</v>
      </c>
      <c r="AI42" s="78"/>
      <c r="AJ42" s="78" t="s">
        <v>1271</v>
      </c>
      <c r="AK42" s="78" t="s">
        <v>1326</v>
      </c>
      <c r="AL42" s="83" t="s">
        <v>1375</v>
      </c>
      <c r="AM42" s="78"/>
      <c r="AN42" s="80">
        <v>39864.08045138889</v>
      </c>
      <c r="AO42" s="83" t="s">
        <v>1430</v>
      </c>
      <c r="AP42" s="78" t="b">
        <v>0</v>
      </c>
      <c r="AQ42" s="78" t="b">
        <v>0</v>
      </c>
      <c r="AR42" s="78" t="b">
        <v>1</v>
      </c>
      <c r="AS42" s="78"/>
      <c r="AT42" s="78">
        <v>279</v>
      </c>
      <c r="AU42" s="83" t="s">
        <v>1459</v>
      </c>
      <c r="AV42" s="78" t="b">
        <v>0</v>
      </c>
      <c r="AW42" s="78" t="s">
        <v>1491</v>
      </c>
      <c r="AX42" s="83" t="s">
        <v>1531</v>
      </c>
      <c r="AY42" s="78" t="s">
        <v>66</v>
      </c>
      <c r="AZ42" s="78" t="str">
        <f>REPLACE(INDEX(GroupVertices[Group],MATCH(Vertices[[#This Row],[Vertex]],GroupVertices[Vertex],0)),1,1,"")</f>
        <v>2</v>
      </c>
      <c r="BA42" s="48" t="s">
        <v>498</v>
      </c>
      <c r="BB42" s="48" t="s">
        <v>498</v>
      </c>
      <c r="BC42" s="48" t="s">
        <v>516</v>
      </c>
      <c r="BD42" s="48" t="s">
        <v>516</v>
      </c>
      <c r="BE42" s="48" t="s">
        <v>1916</v>
      </c>
      <c r="BF42" s="48" t="s">
        <v>1916</v>
      </c>
      <c r="BG42" s="116" t="s">
        <v>1957</v>
      </c>
      <c r="BH42" s="116" t="s">
        <v>1957</v>
      </c>
      <c r="BI42" s="116" t="s">
        <v>2006</v>
      </c>
      <c r="BJ42" s="116" t="s">
        <v>2006</v>
      </c>
      <c r="BK42" s="116">
        <v>4</v>
      </c>
      <c r="BL42" s="120">
        <v>5.797101449275362</v>
      </c>
      <c r="BM42" s="116">
        <v>1</v>
      </c>
      <c r="BN42" s="120">
        <v>1.4492753623188406</v>
      </c>
      <c r="BO42" s="116">
        <v>0</v>
      </c>
      <c r="BP42" s="120">
        <v>0</v>
      </c>
      <c r="BQ42" s="116">
        <v>64</v>
      </c>
      <c r="BR42" s="120">
        <v>92.7536231884058</v>
      </c>
      <c r="BS42" s="116">
        <v>69</v>
      </c>
      <c r="BT42" s="2"/>
      <c r="BU42" s="3"/>
      <c r="BV42" s="3"/>
      <c r="BW42" s="3"/>
      <c r="BX42" s="3"/>
    </row>
    <row r="43" spans="1:76" ht="15">
      <c r="A43" s="64" t="s">
        <v>227</v>
      </c>
      <c r="B43" s="65"/>
      <c r="C43" s="65" t="s">
        <v>64</v>
      </c>
      <c r="D43" s="66">
        <v>208.09679311018868</v>
      </c>
      <c r="E43" s="68"/>
      <c r="F43" s="100" t="s">
        <v>618</v>
      </c>
      <c r="G43" s="65"/>
      <c r="H43" s="69" t="s">
        <v>227</v>
      </c>
      <c r="I43" s="70"/>
      <c r="J43" s="70"/>
      <c r="K43" s="69" t="s">
        <v>1596</v>
      </c>
      <c r="L43" s="73">
        <v>116.18082154472582</v>
      </c>
      <c r="M43" s="74">
        <v>2733.366455078125</v>
      </c>
      <c r="N43" s="74">
        <v>4102.39599609375</v>
      </c>
      <c r="O43" s="75"/>
      <c r="P43" s="76"/>
      <c r="Q43" s="76"/>
      <c r="R43" s="86"/>
      <c r="S43" s="48">
        <v>4</v>
      </c>
      <c r="T43" s="48">
        <v>9</v>
      </c>
      <c r="U43" s="49">
        <v>18.864574</v>
      </c>
      <c r="V43" s="49">
        <v>0.006849</v>
      </c>
      <c r="W43" s="49">
        <v>0.03561</v>
      </c>
      <c r="X43" s="49">
        <v>1.411956</v>
      </c>
      <c r="Y43" s="49">
        <v>0.3888888888888889</v>
      </c>
      <c r="Z43" s="49">
        <v>0.3</v>
      </c>
      <c r="AA43" s="71">
        <v>43</v>
      </c>
      <c r="AB43" s="71"/>
      <c r="AC43" s="72"/>
      <c r="AD43" s="78" t="s">
        <v>1211</v>
      </c>
      <c r="AE43" s="78">
        <v>5246</v>
      </c>
      <c r="AF43" s="78">
        <v>4812</v>
      </c>
      <c r="AG43" s="78">
        <v>28057</v>
      </c>
      <c r="AH43" s="78">
        <v>4875</v>
      </c>
      <c r="AI43" s="78"/>
      <c r="AJ43" s="78" t="s">
        <v>1272</v>
      </c>
      <c r="AK43" s="78" t="s">
        <v>1327</v>
      </c>
      <c r="AL43" s="78"/>
      <c r="AM43" s="78"/>
      <c r="AN43" s="80">
        <v>39632.479837962965</v>
      </c>
      <c r="AO43" s="83" t="s">
        <v>1431</v>
      </c>
      <c r="AP43" s="78" t="b">
        <v>0</v>
      </c>
      <c r="AQ43" s="78" t="b">
        <v>0</v>
      </c>
      <c r="AR43" s="78" t="b">
        <v>1</v>
      </c>
      <c r="AS43" s="78"/>
      <c r="AT43" s="78">
        <v>372</v>
      </c>
      <c r="AU43" s="83" t="s">
        <v>1457</v>
      </c>
      <c r="AV43" s="78" t="b">
        <v>0</v>
      </c>
      <c r="AW43" s="78" t="s">
        <v>1491</v>
      </c>
      <c r="AX43" s="83" t="s">
        <v>1532</v>
      </c>
      <c r="AY43" s="78" t="s">
        <v>66</v>
      </c>
      <c r="AZ43" s="78" t="str">
        <f>REPLACE(INDEX(GroupVertices[Group],MATCH(Vertices[[#This Row],[Vertex]],GroupVertices[Vertex],0)),1,1,"")</f>
        <v>2</v>
      </c>
      <c r="BA43" s="48"/>
      <c r="BB43" s="48"/>
      <c r="BC43" s="48"/>
      <c r="BD43" s="48"/>
      <c r="BE43" s="48"/>
      <c r="BF43" s="48"/>
      <c r="BG43" s="116" t="s">
        <v>1955</v>
      </c>
      <c r="BH43" s="116" t="s">
        <v>1955</v>
      </c>
      <c r="BI43" s="116" t="s">
        <v>2004</v>
      </c>
      <c r="BJ43" s="116" t="s">
        <v>2004</v>
      </c>
      <c r="BK43" s="116">
        <v>0</v>
      </c>
      <c r="BL43" s="120">
        <v>0</v>
      </c>
      <c r="BM43" s="116">
        <v>0</v>
      </c>
      <c r="BN43" s="120">
        <v>0</v>
      </c>
      <c r="BO43" s="116">
        <v>0</v>
      </c>
      <c r="BP43" s="120">
        <v>0</v>
      </c>
      <c r="BQ43" s="116">
        <v>15</v>
      </c>
      <c r="BR43" s="120">
        <v>100</v>
      </c>
      <c r="BS43" s="116">
        <v>15</v>
      </c>
      <c r="BT43" s="2"/>
      <c r="BU43" s="3"/>
      <c r="BV43" s="3"/>
      <c r="BW43" s="3"/>
      <c r="BX43" s="3"/>
    </row>
    <row r="44" spans="1:76" ht="15">
      <c r="A44" s="64" t="s">
        <v>237</v>
      </c>
      <c r="B44" s="65"/>
      <c r="C44" s="65" t="s">
        <v>64</v>
      </c>
      <c r="D44" s="66">
        <v>173.12913796870149</v>
      </c>
      <c r="E44" s="68"/>
      <c r="F44" s="100" t="s">
        <v>628</v>
      </c>
      <c r="G44" s="65"/>
      <c r="H44" s="69" t="s">
        <v>237</v>
      </c>
      <c r="I44" s="70"/>
      <c r="J44" s="70"/>
      <c r="K44" s="69" t="s">
        <v>1597</v>
      </c>
      <c r="L44" s="73">
        <v>202.48043021416973</v>
      </c>
      <c r="M44" s="74">
        <v>1596.1190185546875</v>
      </c>
      <c r="N44" s="74">
        <v>2105.379638671875</v>
      </c>
      <c r="O44" s="75"/>
      <c r="P44" s="76"/>
      <c r="Q44" s="76"/>
      <c r="R44" s="86"/>
      <c r="S44" s="48">
        <v>10</v>
      </c>
      <c r="T44" s="48">
        <v>5</v>
      </c>
      <c r="U44" s="49">
        <v>32.998918</v>
      </c>
      <c r="V44" s="49">
        <v>0.008197</v>
      </c>
      <c r="W44" s="49">
        <v>0.044354</v>
      </c>
      <c r="X44" s="49">
        <v>1.710117</v>
      </c>
      <c r="Y44" s="49">
        <v>0.43333333333333335</v>
      </c>
      <c r="Z44" s="49">
        <v>0.3</v>
      </c>
      <c r="AA44" s="71">
        <v>44</v>
      </c>
      <c r="AB44" s="71"/>
      <c r="AC44" s="72"/>
      <c r="AD44" s="78" t="s">
        <v>1212</v>
      </c>
      <c r="AE44" s="78">
        <v>994</v>
      </c>
      <c r="AF44" s="78">
        <v>1183</v>
      </c>
      <c r="AG44" s="78">
        <v>4217</v>
      </c>
      <c r="AH44" s="78">
        <v>3742</v>
      </c>
      <c r="AI44" s="78"/>
      <c r="AJ44" s="78" t="s">
        <v>1273</v>
      </c>
      <c r="AK44" s="78" t="s">
        <v>1328</v>
      </c>
      <c r="AL44" s="78"/>
      <c r="AM44" s="78"/>
      <c r="AN44" s="80">
        <v>39231.687731481485</v>
      </c>
      <c r="AO44" s="83" t="s">
        <v>1432</v>
      </c>
      <c r="AP44" s="78" t="b">
        <v>0</v>
      </c>
      <c r="AQ44" s="78" t="b">
        <v>0</v>
      </c>
      <c r="AR44" s="78" t="b">
        <v>0</v>
      </c>
      <c r="AS44" s="78"/>
      <c r="AT44" s="78">
        <v>115</v>
      </c>
      <c r="AU44" s="83" t="s">
        <v>1462</v>
      </c>
      <c r="AV44" s="78" t="b">
        <v>0</v>
      </c>
      <c r="AW44" s="78" t="s">
        <v>1491</v>
      </c>
      <c r="AX44" s="83" t="s">
        <v>1533</v>
      </c>
      <c r="AY44" s="78" t="s">
        <v>66</v>
      </c>
      <c r="AZ44" s="78" t="str">
        <f>REPLACE(INDEX(GroupVertices[Group],MATCH(Vertices[[#This Row],[Vertex]],GroupVertices[Vertex],0)),1,1,"")</f>
        <v>2</v>
      </c>
      <c r="BA44" s="48" t="s">
        <v>1896</v>
      </c>
      <c r="BB44" s="48" t="s">
        <v>1896</v>
      </c>
      <c r="BC44" s="48" t="s">
        <v>1901</v>
      </c>
      <c r="BD44" s="48" t="s">
        <v>511</v>
      </c>
      <c r="BE44" s="48" t="s">
        <v>1917</v>
      </c>
      <c r="BF44" s="48" t="s">
        <v>1931</v>
      </c>
      <c r="BG44" s="116" t="s">
        <v>1958</v>
      </c>
      <c r="BH44" s="116" t="s">
        <v>1981</v>
      </c>
      <c r="BI44" s="116" t="s">
        <v>2007</v>
      </c>
      <c r="BJ44" s="116" t="s">
        <v>2007</v>
      </c>
      <c r="BK44" s="116">
        <v>10</v>
      </c>
      <c r="BL44" s="120">
        <v>4.9504950495049505</v>
      </c>
      <c r="BM44" s="116">
        <v>2</v>
      </c>
      <c r="BN44" s="120">
        <v>0.9900990099009901</v>
      </c>
      <c r="BO44" s="116">
        <v>0</v>
      </c>
      <c r="BP44" s="120">
        <v>0</v>
      </c>
      <c r="BQ44" s="116">
        <v>190</v>
      </c>
      <c r="BR44" s="120">
        <v>94.05940594059406</v>
      </c>
      <c r="BS44" s="116">
        <v>202</v>
      </c>
      <c r="BT44" s="2"/>
      <c r="BU44" s="3"/>
      <c r="BV44" s="3"/>
      <c r="BW44" s="3"/>
      <c r="BX44" s="3"/>
    </row>
    <row r="45" spans="1:76" ht="15">
      <c r="A45" s="64" t="s">
        <v>239</v>
      </c>
      <c r="B45" s="65"/>
      <c r="C45" s="65" t="s">
        <v>64</v>
      </c>
      <c r="D45" s="66">
        <v>182.6491278501535</v>
      </c>
      <c r="E45" s="68"/>
      <c r="F45" s="100" t="s">
        <v>629</v>
      </c>
      <c r="G45" s="65"/>
      <c r="H45" s="69" t="s">
        <v>239</v>
      </c>
      <c r="I45" s="70"/>
      <c r="J45" s="70"/>
      <c r="K45" s="69" t="s">
        <v>1598</v>
      </c>
      <c r="L45" s="73">
        <v>1441.9375946976215</v>
      </c>
      <c r="M45" s="74">
        <v>7548.69921875</v>
      </c>
      <c r="N45" s="74">
        <v>1334.8203125</v>
      </c>
      <c r="O45" s="75"/>
      <c r="P45" s="76"/>
      <c r="Q45" s="76"/>
      <c r="R45" s="86"/>
      <c r="S45" s="48">
        <v>5</v>
      </c>
      <c r="T45" s="48">
        <v>3</v>
      </c>
      <c r="U45" s="49">
        <v>236</v>
      </c>
      <c r="V45" s="49">
        <v>0.006667</v>
      </c>
      <c r="W45" s="49">
        <v>0.022209</v>
      </c>
      <c r="X45" s="49">
        <v>1.301769</v>
      </c>
      <c r="Y45" s="49">
        <v>0.3</v>
      </c>
      <c r="Z45" s="49">
        <v>0</v>
      </c>
      <c r="AA45" s="71">
        <v>45</v>
      </c>
      <c r="AB45" s="71"/>
      <c r="AC45" s="72"/>
      <c r="AD45" s="78" t="s">
        <v>1213</v>
      </c>
      <c r="AE45" s="78">
        <v>3357</v>
      </c>
      <c r="AF45" s="78">
        <v>2171</v>
      </c>
      <c r="AG45" s="78">
        <v>56897</v>
      </c>
      <c r="AH45" s="78">
        <v>10175</v>
      </c>
      <c r="AI45" s="78"/>
      <c r="AJ45" s="78" t="s">
        <v>1274</v>
      </c>
      <c r="AK45" s="78" t="s">
        <v>1329</v>
      </c>
      <c r="AL45" s="83" t="s">
        <v>1376</v>
      </c>
      <c r="AM45" s="78"/>
      <c r="AN45" s="80">
        <v>39179.97582175926</v>
      </c>
      <c r="AO45" s="83" t="s">
        <v>1433</v>
      </c>
      <c r="AP45" s="78" t="b">
        <v>0</v>
      </c>
      <c r="AQ45" s="78" t="b">
        <v>0</v>
      </c>
      <c r="AR45" s="78" t="b">
        <v>1</v>
      </c>
      <c r="AS45" s="78"/>
      <c r="AT45" s="78">
        <v>402</v>
      </c>
      <c r="AU45" s="83" t="s">
        <v>1463</v>
      </c>
      <c r="AV45" s="78" t="b">
        <v>0</v>
      </c>
      <c r="AW45" s="78" t="s">
        <v>1491</v>
      </c>
      <c r="AX45" s="83" t="s">
        <v>1534</v>
      </c>
      <c r="AY45" s="78" t="s">
        <v>66</v>
      </c>
      <c r="AZ45" s="78" t="str">
        <f>REPLACE(INDEX(GroupVertices[Group],MATCH(Vertices[[#This Row],[Vertex]],GroupVertices[Vertex],0)),1,1,"")</f>
        <v>5</v>
      </c>
      <c r="BA45" s="48" t="s">
        <v>488</v>
      </c>
      <c r="BB45" s="48" t="s">
        <v>488</v>
      </c>
      <c r="BC45" s="48" t="s">
        <v>509</v>
      </c>
      <c r="BD45" s="48" t="s">
        <v>509</v>
      </c>
      <c r="BE45" s="48" t="s">
        <v>1918</v>
      </c>
      <c r="BF45" s="48" t="s">
        <v>1932</v>
      </c>
      <c r="BG45" s="116" t="s">
        <v>1959</v>
      </c>
      <c r="BH45" s="116" t="s">
        <v>1959</v>
      </c>
      <c r="BI45" s="116" t="s">
        <v>2008</v>
      </c>
      <c r="BJ45" s="116" t="s">
        <v>2008</v>
      </c>
      <c r="BK45" s="116">
        <v>2</v>
      </c>
      <c r="BL45" s="120">
        <v>3.278688524590164</v>
      </c>
      <c r="BM45" s="116">
        <v>1</v>
      </c>
      <c r="BN45" s="120">
        <v>1.639344262295082</v>
      </c>
      <c r="BO45" s="116">
        <v>0</v>
      </c>
      <c r="BP45" s="120">
        <v>0</v>
      </c>
      <c r="BQ45" s="116">
        <v>58</v>
      </c>
      <c r="BR45" s="120">
        <v>95.08196721311475</v>
      </c>
      <c r="BS45" s="116">
        <v>61</v>
      </c>
      <c r="BT45" s="2"/>
      <c r="BU45" s="3"/>
      <c r="BV45" s="3"/>
      <c r="BW45" s="3"/>
      <c r="BX45" s="3"/>
    </row>
    <row r="46" spans="1:76" ht="15">
      <c r="A46" s="64" t="s">
        <v>232</v>
      </c>
      <c r="B46" s="65"/>
      <c r="C46" s="65" t="s">
        <v>64</v>
      </c>
      <c r="D46" s="66">
        <v>184.40281019673677</v>
      </c>
      <c r="E46" s="68"/>
      <c r="F46" s="100" t="s">
        <v>623</v>
      </c>
      <c r="G46" s="65"/>
      <c r="H46" s="69" t="s">
        <v>232</v>
      </c>
      <c r="I46" s="70"/>
      <c r="J46" s="70"/>
      <c r="K46" s="69" t="s">
        <v>1599</v>
      </c>
      <c r="L46" s="73">
        <v>733.6801328970957</v>
      </c>
      <c r="M46" s="74">
        <v>5567.31884765625</v>
      </c>
      <c r="N46" s="74">
        <v>4213.32861328125</v>
      </c>
      <c r="O46" s="75"/>
      <c r="P46" s="76"/>
      <c r="Q46" s="76"/>
      <c r="R46" s="86"/>
      <c r="S46" s="48">
        <v>3</v>
      </c>
      <c r="T46" s="48">
        <v>2</v>
      </c>
      <c r="U46" s="49">
        <v>120</v>
      </c>
      <c r="V46" s="49">
        <v>0.005181</v>
      </c>
      <c r="W46" s="49">
        <v>0.004897</v>
      </c>
      <c r="X46" s="49">
        <v>0.910179</v>
      </c>
      <c r="Y46" s="49">
        <v>0.3333333333333333</v>
      </c>
      <c r="Z46" s="49">
        <v>0</v>
      </c>
      <c r="AA46" s="71">
        <v>46</v>
      </c>
      <c r="AB46" s="71"/>
      <c r="AC46" s="72"/>
      <c r="AD46" s="78" t="s">
        <v>1214</v>
      </c>
      <c r="AE46" s="78">
        <v>2645</v>
      </c>
      <c r="AF46" s="78">
        <v>2353</v>
      </c>
      <c r="AG46" s="78">
        <v>3139</v>
      </c>
      <c r="AH46" s="78">
        <v>1058</v>
      </c>
      <c r="AI46" s="78"/>
      <c r="AJ46" s="78" t="s">
        <v>1275</v>
      </c>
      <c r="AK46" s="78" t="s">
        <v>1330</v>
      </c>
      <c r="AL46" s="83" t="s">
        <v>1377</v>
      </c>
      <c r="AM46" s="78"/>
      <c r="AN46" s="80">
        <v>41052.675717592596</v>
      </c>
      <c r="AO46" s="83" t="s">
        <v>1434</v>
      </c>
      <c r="AP46" s="78" t="b">
        <v>0</v>
      </c>
      <c r="AQ46" s="78" t="b">
        <v>0</v>
      </c>
      <c r="AR46" s="78" t="b">
        <v>0</v>
      </c>
      <c r="AS46" s="78"/>
      <c r="AT46" s="78">
        <v>152</v>
      </c>
      <c r="AU46" s="83" t="s">
        <v>1459</v>
      </c>
      <c r="AV46" s="78" t="b">
        <v>0</v>
      </c>
      <c r="AW46" s="78" t="s">
        <v>1491</v>
      </c>
      <c r="AX46" s="83" t="s">
        <v>1535</v>
      </c>
      <c r="AY46" s="78" t="s">
        <v>66</v>
      </c>
      <c r="AZ46" s="78" t="str">
        <f>REPLACE(INDEX(GroupVertices[Group],MATCH(Vertices[[#This Row],[Vertex]],GroupVertices[Vertex],0)),1,1,"")</f>
        <v>3</v>
      </c>
      <c r="BA46" s="48" t="s">
        <v>477</v>
      </c>
      <c r="BB46" s="48" t="s">
        <v>477</v>
      </c>
      <c r="BC46" s="48" t="s">
        <v>501</v>
      </c>
      <c r="BD46" s="48" t="s">
        <v>501</v>
      </c>
      <c r="BE46" s="48" t="s">
        <v>238</v>
      </c>
      <c r="BF46" s="48" t="s">
        <v>238</v>
      </c>
      <c r="BG46" s="116" t="s">
        <v>1960</v>
      </c>
      <c r="BH46" s="116" t="s">
        <v>1960</v>
      </c>
      <c r="BI46" s="116" t="s">
        <v>2009</v>
      </c>
      <c r="BJ46" s="116" t="s">
        <v>2009</v>
      </c>
      <c r="BK46" s="116">
        <v>5</v>
      </c>
      <c r="BL46" s="120">
        <v>8.928571428571429</v>
      </c>
      <c r="BM46" s="116">
        <v>0</v>
      </c>
      <c r="BN46" s="120">
        <v>0</v>
      </c>
      <c r="BO46" s="116">
        <v>0</v>
      </c>
      <c r="BP46" s="120">
        <v>0</v>
      </c>
      <c r="BQ46" s="116">
        <v>51</v>
      </c>
      <c r="BR46" s="120">
        <v>91.07142857142857</v>
      </c>
      <c r="BS46" s="116">
        <v>56</v>
      </c>
      <c r="BT46" s="2"/>
      <c r="BU46" s="3"/>
      <c r="BV46" s="3"/>
      <c r="BW46" s="3"/>
      <c r="BX46" s="3"/>
    </row>
    <row r="47" spans="1:76" ht="15">
      <c r="A47" s="64" t="s">
        <v>268</v>
      </c>
      <c r="B47" s="65"/>
      <c r="C47" s="65" t="s">
        <v>64</v>
      </c>
      <c r="D47" s="66">
        <v>190.78158884200118</v>
      </c>
      <c r="E47" s="68"/>
      <c r="F47" s="100" t="s">
        <v>1482</v>
      </c>
      <c r="G47" s="65"/>
      <c r="H47" s="69" t="s">
        <v>268</v>
      </c>
      <c r="I47" s="70"/>
      <c r="J47" s="70"/>
      <c r="K47" s="69" t="s">
        <v>1600</v>
      </c>
      <c r="L47" s="73">
        <v>1</v>
      </c>
      <c r="M47" s="74">
        <v>4944.27490234375</v>
      </c>
      <c r="N47" s="74">
        <v>3270.26123046875</v>
      </c>
      <c r="O47" s="75"/>
      <c r="P47" s="76"/>
      <c r="Q47" s="76"/>
      <c r="R47" s="86"/>
      <c r="S47" s="48">
        <v>1</v>
      </c>
      <c r="T47" s="48">
        <v>0</v>
      </c>
      <c r="U47" s="49">
        <v>0</v>
      </c>
      <c r="V47" s="49">
        <v>0.003953</v>
      </c>
      <c r="W47" s="49">
        <v>0.000426</v>
      </c>
      <c r="X47" s="49">
        <v>0.343413</v>
      </c>
      <c r="Y47" s="49">
        <v>0</v>
      </c>
      <c r="Z47" s="49">
        <v>0</v>
      </c>
      <c r="AA47" s="71">
        <v>47</v>
      </c>
      <c r="AB47" s="71"/>
      <c r="AC47" s="72"/>
      <c r="AD47" s="78" t="s">
        <v>1215</v>
      </c>
      <c r="AE47" s="78">
        <v>340</v>
      </c>
      <c r="AF47" s="78">
        <v>3015</v>
      </c>
      <c r="AG47" s="78">
        <v>822</v>
      </c>
      <c r="AH47" s="78">
        <v>242</v>
      </c>
      <c r="AI47" s="78"/>
      <c r="AJ47" s="78" t="s">
        <v>1276</v>
      </c>
      <c r="AK47" s="78" t="s">
        <v>1331</v>
      </c>
      <c r="AL47" s="83" t="s">
        <v>1378</v>
      </c>
      <c r="AM47" s="78"/>
      <c r="AN47" s="80">
        <v>42277.35265046296</v>
      </c>
      <c r="AO47" s="83" t="s">
        <v>1435</v>
      </c>
      <c r="AP47" s="78" t="b">
        <v>1</v>
      </c>
      <c r="AQ47" s="78" t="b">
        <v>0</v>
      </c>
      <c r="AR47" s="78" t="b">
        <v>0</v>
      </c>
      <c r="AS47" s="78"/>
      <c r="AT47" s="78">
        <v>98</v>
      </c>
      <c r="AU47" s="83" t="s">
        <v>1459</v>
      </c>
      <c r="AV47" s="78" t="b">
        <v>0</v>
      </c>
      <c r="AW47" s="78" t="s">
        <v>1491</v>
      </c>
      <c r="AX47" s="83" t="s">
        <v>1536</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234</v>
      </c>
      <c r="B48" s="65"/>
      <c r="C48" s="65" t="s">
        <v>64</v>
      </c>
      <c r="D48" s="66">
        <v>170.12282537455874</v>
      </c>
      <c r="E48" s="68"/>
      <c r="F48" s="100" t="s">
        <v>625</v>
      </c>
      <c r="G48" s="65"/>
      <c r="H48" s="69" t="s">
        <v>234</v>
      </c>
      <c r="I48" s="70"/>
      <c r="J48" s="70"/>
      <c r="K48" s="69" t="s">
        <v>1601</v>
      </c>
      <c r="L48" s="73">
        <v>577.776796924255</v>
      </c>
      <c r="M48" s="74">
        <v>6061.8642578125</v>
      </c>
      <c r="N48" s="74">
        <v>5930.84228515625</v>
      </c>
      <c r="O48" s="75"/>
      <c r="P48" s="76"/>
      <c r="Q48" s="76"/>
      <c r="R48" s="86"/>
      <c r="S48" s="48">
        <v>5</v>
      </c>
      <c r="T48" s="48">
        <v>5</v>
      </c>
      <c r="U48" s="49">
        <v>94.465801</v>
      </c>
      <c r="V48" s="49">
        <v>0.006897</v>
      </c>
      <c r="W48" s="49">
        <v>0.017763</v>
      </c>
      <c r="X48" s="49">
        <v>1.20024</v>
      </c>
      <c r="Y48" s="49">
        <v>0.3333333333333333</v>
      </c>
      <c r="Z48" s="49">
        <v>0.3333333333333333</v>
      </c>
      <c r="AA48" s="71">
        <v>48</v>
      </c>
      <c r="AB48" s="71"/>
      <c r="AC48" s="72"/>
      <c r="AD48" s="78" t="s">
        <v>1216</v>
      </c>
      <c r="AE48" s="78">
        <v>476</v>
      </c>
      <c r="AF48" s="78">
        <v>871</v>
      </c>
      <c r="AG48" s="78">
        <v>4434</v>
      </c>
      <c r="AH48" s="78">
        <v>2326</v>
      </c>
      <c r="AI48" s="78"/>
      <c r="AJ48" s="78" t="s">
        <v>1277</v>
      </c>
      <c r="AK48" s="78" t="s">
        <v>1332</v>
      </c>
      <c r="AL48" s="83" t="s">
        <v>1379</v>
      </c>
      <c r="AM48" s="78"/>
      <c r="AN48" s="80">
        <v>39625.0841087963</v>
      </c>
      <c r="AO48" s="83" t="s">
        <v>1436</v>
      </c>
      <c r="AP48" s="78" t="b">
        <v>0</v>
      </c>
      <c r="AQ48" s="78" t="b">
        <v>0</v>
      </c>
      <c r="AR48" s="78" t="b">
        <v>0</v>
      </c>
      <c r="AS48" s="78"/>
      <c r="AT48" s="78">
        <v>172</v>
      </c>
      <c r="AU48" s="83" t="s">
        <v>1455</v>
      </c>
      <c r="AV48" s="78" t="b">
        <v>0</v>
      </c>
      <c r="AW48" s="78" t="s">
        <v>1491</v>
      </c>
      <c r="AX48" s="83" t="s">
        <v>1537</v>
      </c>
      <c r="AY48" s="78" t="s">
        <v>66</v>
      </c>
      <c r="AZ48" s="78" t="str">
        <f>REPLACE(INDEX(GroupVertices[Group],MATCH(Vertices[[#This Row],[Vertex]],GroupVertices[Vertex],0)),1,1,"")</f>
        <v>3</v>
      </c>
      <c r="BA48" s="48" t="s">
        <v>1897</v>
      </c>
      <c r="BB48" s="48" t="s">
        <v>1897</v>
      </c>
      <c r="BC48" s="48" t="s">
        <v>1904</v>
      </c>
      <c r="BD48" s="48" t="s">
        <v>513</v>
      </c>
      <c r="BE48" s="48" t="s">
        <v>1919</v>
      </c>
      <c r="BF48" s="48" t="s">
        <v>1933</v>
      </c>
      <c r="BG48" s="116" t="s">
        <v>1961</v>
      </c>
      <c r="BH48" s="116" t="s">
        <v>1982</v>
      </c>
      <c r="BI48" s="116" t="s">
        <v>2010</v>
      </c>
      <c r="BJ48" s="116" t="s">
        <v>2021</v>
      </c>
      <c r="BK48" s="116">
        <v>41</v>
      </c>
      <c r="BL48" s="120">
        <v>6.3369397217928904</v>
      </c>
      <c r="BM48" s="116">
        <v>4</v>
      </c>
      <c r="BN48" s="120">
        <v>0.6182380216383307</v>
      </c>
      <c r="BO48" s="116">
        <v>0</v>
      </c>
      <c r="BP48" s="120">
        <v>0</v>
      </c>
      <c r="BQ48" s="116">
        <v>602</v>
      </c>
      <c r="BR48" s="120">
        <v>93.04482225656878</v>
      </c>
      <c r="BS48" s="116">
        <v>647</v>
      </c>
      <c r="BT48" s="2"/>
      <c r="BU48" s="3"/>
      <c r="BV48" s="3"/>
      <c r="BW48" s="3"/>
      <c r="BX48" s="3"/>
    </row>
    <row r="49" spans="1:76" ht="15">
      <c r="A49" s="64" t="s">
        <v>269</v>
      </c>
      <c r="B49" s="65"/>
      <c r="C49" s="65" t="s">
        <v>64</v>
      </c>
      <c r="D49" s="66">
        <v>179.54645908312156</v>
      </c>
      <c r="E49" s="68"/>
      <c r="F49" s="100" t="s">
        <v>1483</v>
      </c>
      <c r="G49" s="65"/>
      <c r="H49" s="69" t="s">
        <v>269</v>
      </c>
      <c r="I49" s="70"/>
      <c r="J49" s="70"/>
      <c r="K49" s="69" t="s">
        <v>1602</v>
      </c>
      <c r="L49" s="73">
        <v>1</v>
      </c>
      <c r="M49" s="74">
        <v>5666.33544921875</v>
      </c>
      <c r="N49" s="74">
        <v>366.66900634765625</v>
      </c>
      <c r="O49" s="75"/>
      <c r="P49" s="76"/>
      <c r="Q49" s="76"/>
      <c r="R49" s="86"/>
      <c r="S49" s="48">
        <v>3</v>
      </c>
      <c r="T49" s="48">
        <v>0</v>
      </c>
      <c r="U49" s="49">
        <v>0</v>
      </c>
      <c r="V49" s="49">
        <v>0.006711</v>
      </c>
      <c r="W49" s="49">
        <v>0.012544</v>
      </c>
      <c r="X49" s="49">
        <v>0.617921</v>
      </c>
      <c r="Y49" s="49">
        <v>1</v>
      </c>
      <c r="Z49" s="49">
        <v>0</v>
      </c>
      <c r="AA49" s="71">
        <v>49</v>
      </c>
      <c r="AB49" s="71"/>
      <c r="AC49" s="72"/>
      <c r="AD49" s="78" t="s">
        <v>1217</v>
      </c>
      <c r="AE49" s="78">
        <v>743</v>
      </c>
      <c r="AF49" s="78">
        <v>1849</v>
      </c>
      <c r="AG49" s="78">
        <v>3032</v>
      </c>
      <c r="AH49" s="78">
        <v>194</v>
      </c>
      <c r="AI49" s="78"/>
      <c r="AJ49" s="78" t="s">
        <v>1278</v>
      </c>
      <c r="AK49" s="78" t="s">
        <v>1333</v>
      </c>
      <c r="AL49" s="83" t="s">
        <v>1380</v>
      </c>
      <c r="AM49" s="78"/>
      <c r="AN49" s="80">
        <v>39976.57069444445</v>
      </c>
      <c r="AO49" s="83" t="s">
        <v>1437</v>
      </c>
      <c r="AP49" s="78" t="b">
        <v>0</v>
      </c>
      <c r="AQ49" s="78" t="b">
        <v>0</v>
      </c>
      <c r="AR49" s="78" t="b">
        <v>1</v>
      </c>
      <c r="AS49" s="78"/>
      <c r="AT49" s="78">
        <v>52</v>
      </c>
      <c r="AU49" s="83" t="s">
        <v>1461</v>
      </c>
      <c r="AV49" s="78" t="b">
        <v>0</v>
      </c>
      <c r="AW49" s="78" t="s">
        <v>1491</v>
      </c>
      <c r="AX49" s="83" t="s">
        <v>1538</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270</v>
      </c>
      <c r="B50" s="65"/>
      <c r="C50" s="65" t="s">
        <v>64</v>
      </c>
      <c r="D50" s="66">
        <v>224.93021651393025</v>
      </c>
      <c r="E50" s="68"/>
      <c r="F50" s="100" t="s">
        <v>1484</v>
      </c>
      <c r="G50" s="65"/>
      <c r="H50" s="69" t="s">
        <v>270</v>
      </c>
      <c r="I50" s="70"/>
      <c r="J50" s="70"/>
      <c r="K50" s="69" t="s">
        <v>1603</v>
      </c>
      <c r="L50" s="73">
        <v>1904.9736406670245</v>
      </c>
      <c r="M50" s="74">
        <v>8319.818359375</v>
      </c>
      <c r="N50" s="74">
        <v>7230.43017578125</v>
      </c>
      <c r="O50" s="75"/>
      <c r="P50" s="76"/>
      <c r="Q50" s="76"/>
      <c r="R50" s="86"/>
      <c r="S50" s="48">
        <v>8</v>
      </c>
      <c r="T50" s="48">
        <v>0</v>
      </c>
      <c r="U50" s="49">
        <v>311.837085</v>
      </c>
      <c r="V50" s="49">
        <v>0.007407</v>
      </c>
      <c r="W50" s="49">
        <v>0.01356</v>
      </c>
      <c r="X50" s="49">
        <v>1.467701</v>
      </c>
      <c r="Y50" s="49">
        <v>0.21428571428571427</v>
      </c>
      <c r="Z50" s="49">
        <v>0</v>
      </c>
      <c r="AA50" s="71">
        <v>50</v>
      </c>
      <c r="AB50" s="71"/>
      <c r="AC50" s="72"/>
      <c r="AD50" s="78" t="s">
        <v>1218</v>
      </c>
      <c r="AE50" s="78">
        <v>286</v>
      </c>
      <c r="AF50" s="78">
        <v>6559</v>
      </c>
      <c r="AG50" s="78">
        <v>1569</v>
      </c>
      <c r="AH50" s="78">
        <v>1066</v>
      </c>
      <c r="AI50" s="78"/>
      <c r="AJ50" s="78" t="s">
        <v>1279</v>
      </c>
      <c r="AK50" s="78"/>
      <c r="AL50" s="83" t="s">
        <v>1381</v>
      </c>
      <c r="AM50" s="78"/>
      <c r="AN50" s="80">
        <v>42558.58625</v>
      </c>
      <c r="AO50" s="83" t="s">
        <v>1438</v>
      </c>
      <c r="AP50" s="78" t="b">
        <v>1</v>
      </c>
      <c r="AQ50" s="78" t="b">
        <v>0</v>
      </c>
      <c r="AR50" s="78" t="b">
        <v>1</v>
      </c>
      <c r="AS50" s="78"/>
      <c r="AT50" s="78">
        <v>164</v>
      </c>
      <c r="AU50" s="78"/>
      <c r="AV50" s="78" t="b">
        <v>1</v>
      </c>
      <c r="AW50" s="78" t="s">
        <v>1491</v>
      </c>
      <c r="AX50" s="83" t="s">
        <v>1539</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182.39860180064161</v>
      </c>
      <c r="E51" s="68"/>
      <c r="F51" s="100" t="s">
        <v>631</v>
      </c>
      <c r="G51" s="65"/>
      <c r="H51" s="69" t="s">
        <v>241</v>
      </c>
      <c r="I51" s="70"/>
      <c r="J51" s="70"/>
      <c r="K51" s="69" t="s">
        <v>1604</v>
      </c>
      <c r="L51" s="73">
        <v>1</v>
      </c>
      <c r="M51" s="74">
        <v>204.10565185546875</v>
      </c>
      <c r="N51" s="74">
        <v>2558.981201171875</v>
      </c>
      <c r="O51" s="75"/>
      <c r="P51" s="76"/>
      <c r="Q51" s="76"/>
      <c r="R51" s="86"/>
      <c r="S51" s="48">
        <v>1</v>
      </c>
      <c r="T51" s="48">
        <v>2</v>
      </c>
      <c r="U51" s="49">
        <v>0</v>
      </c>
      <c r="V51" s="49">
        <v>0.006667</v>
      </c>
      <c r="W51" s="49">
        <v>0.012866</v>
      </c>
      <c r="X51" s="49">
        <v>0.604703</v>
      </c>
      <c r="Y51" s="49">
        <v>0.5</v>
      </c>
      <c r="Z51" s="49">
        <v>0</v>
      </c>
      <c r="AA51" s="71">
        <v>51</v>
      </c>
      <c r="AB51" s="71"/>
      <c r="AC51" s="72"/>
      <c r="AD51" s="78" t="s">
        <v>1219</v>
      </c>
      <c r="AE51" s="78">
        <v>3428</v>
      </c>
      <c r="AF51" s="78">
        <v>2145</v>
      </c>
      <c r="AG51" s="78">
        <v>12645</v>
      </c>
      <c r="AH51" s="78">
        <v>6006</v>
      </c>
      <c r="AI51" s="78"/>
      <c r="AJ51" s="78" t="s">
        <v>1280</v>
      </c>
      <c r="AK51" s="78" t="s">
        <v>1332</v>
      </c>
      <c r="AL51" s="83" t="s">
        <v>1382</v>
      </c>
      <c r="AM51" s="78"/>
      <c r="AN51" s="80">
        <v>39991.10774305555</v>
      </c>
      <c r="AO51" s="83" t="s">
        <v>1439</v>
      </c>
      <c r="AP51" s="78" t="b">
        <v>0</v>
      </c>
      <c r="AQ51" s="78" t="b">
        <v>0</v>
      </c>
      <c r="AR51" s="78" t="b">
        <v>1</v>
      </c>
      <c r="AS51" s="78"/>
      <c r="AT51" s="78">
        <v>267</v>
      </c>
      <c r="AU51" s="83" t="s">
        <v>1457</v>
      </c>
      <c r="AV51" s="78" t="b">
        <v>0</v>
      </c>
      <c r="AW51" s="78" t="s">
        <v>1491</v>
      </c>
      <c r="AX51" s="83" t="s">
        <v>1540</v>
      </c>
      <c r="AY51" s="78" t="s">
        <v>66</v>
      </c>
      <c r="AZ51" s="78" t="str">
        <f>REPLACE(INDEX(GroupVertices[Group],MATCH(Vertices[[#This Row],[Vertex]],GroupVertices[Vertex],0)),1,1,"")</f>
        <v>2</v>
      </c>
      <c r="BA51" s="48" t="s">
        <v>480</v>
      </c>
      <c r="BB51" s="48" t="s">
        <v>480</v>
      </c>
      <c r="BC51" s="48" t="s">
        <v>507</v>
      </c>
      <c r="BD51" s="48" t="s">
        <v>507</v>
      </c>
      <c r="BE51" s="48" t="s">
        <v>555</v>
      </c>
      <c r="BF51" s="48" t="s">
        <v>555</v>
      </c>
      <c r="BG51" s="116" t="s">
        <v>1962</v>
      </c>
      <c r="BH51" s="116" t="s">
        <v>1983</v>
      </c>
      <c r="BI51" s="116" t="s">
        <v>2011</v>
      </c>
      <c r="BJ51" s="116" t="s">
        <v>2011</v>
      </c>
      <c r="BK51" s="116">
        <v>3</v>
      </c>
      <c r="BL51" s="120">
        <v>6.666666666666667</v>
      </c>
      <c r="BM51" s="116">
        <v>0</v>
      </c>
      <c r="BN51" s="120">
        <v>0</v>
      </c>
      <c r="BO51" s="116">
        <v>0</v>
      </c>
      <c r="BP51" s="120">
        <v>0</v>
      </c>
      <c r="BQ51" s="116">
        <v>42</v>
      </c>
      <c r="BR51" s="120">
        <v>93.33333333333333</v>
      </c>
      <c r="BS51" s="116">
        <v>45</v>
      </c>
      <c r="BT51" s="2"/>
      <c r="BU51" s="3"/>
      <c r="BV51" s="3"/>
      <c r="BW51" s="3"/>
      <c r="BX51" s="3"/>
    </row>
    <row r="52" spans="1:76" ht="15">
      <c r="A52" s="64" t="s">
        <v>271</v>
      </c>
      <c r="B52" s="65"/>
      <c r="C52" s="65" t="s">
        <v>64</v>
      </c>
      <c r="D52" s="66">
        <v>252.4399038737941</v>
      </c>
      <c r="E52" s="68"/>
      <c r="F52" s="100" t="s">
        <v>1485</v>
      </c>
      <c r="G52" s="65"/>
      <c r="H52" s="69" t="s">
        <v>271</v>
      </c>
      <c r="I52" s="70"/>
      <c r="J52" s="70"/>
      <c r="K52" s="69" t="s">
        <v>1605</v>
      </c>
      <c r="L52" s="73">
        <v>1</v>
      </c>
      <c r="M52" s="74">
        <v>8790.5439453125</v>
      </c>
      <c r="N52" s="74">
        <v>1580.2303466796875</v>
      </c>
      <c r="O52" s="75"/>
      <c r="P52" s="76"/>
      <c r="Q52" s="76"/>
      <c r="R52" s="86"/>
      <c r="S52" s="48">
        <v>2</v>
      </c>
      <c r="T52" s="48">
        <v>0</v>
      </c>
      <c r="U52" s="49">
        <v>0</v>
      </c>
      <c r="V52" s="49">
        <v>0.004785</v>
      </c>
      <c r="W52" s="49">
        <v>0.002118</v>
      </c>
      <c r="X52" s="49">
        <v>0.535776</v>
      </c>
      <c r="Y52" s="49">
        <v>0.5</v>
      </c>
      <c r="Z52" s="49">
        <v>0</v>
      </c>
      <c r="AA52" s="71">
        <v>52</v>
      </c>
      <c r="AB52" s="71"/>
      <c r="AC52" s="72"/>
      <c r="AD52" s="78" t="s">
        <v>1220</v>
      </c>
      <c r="AE52" s="78">
        <v>3922</v>
      </c>
      <c r="AF52" s="78">
        <v>9414</v>
      </c>
      <c r="AG52" s="78">
        <v>8761</v>
      </c>
      <c r="AH52" s="78">
        <v>35138</v>
      </c>
      <c r="AI52" s="78"/>
      <c r="AJ52" s="78" t="s">
        <v>1281</v>
      </c>
      <c r="AK52" s="78" t="s">
        <v>1334</v>
      </c>
      <c r="AL52" s="83" t="s">
        <v>1383</v>
      </c>
      <c r="AM52" s="78"/>
      <c r="AN52" s="80">
        <v>40122.1453587963</v>
      </c>
      <c r="AO52" s="83" t="s">
        <v>1440</v>
      </c>
      <c r="AP52" s="78" t="b">
        <v>0</v>
      </c>
      <c r="AQ52" s="78" t="b">
        <v>0</v>
      </c>
      <c r="AR52" s="78" t="b">
        <v>1</v>
      </c>
      <c r="AS52" s="78"/>
      <c r="AT52" s="78">
        <v>865</v>
      </c>
      <c r="AU52" s="83" t="s">
        <v>1464</v>
      </c>
      <c r="AV52" s="78" t="b">
        <v>1</v>
      </c>
      <c r="AW52" s="78" t="s">
        <v>1491</v>
      </c>
      <c r="AX52" s="83" t="s">
        <v>1541</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240</v>
      </c>
      <c r="B53" s="65"/>
      <c r="C53" s="65" t="s">
        <v>64</v>
      </c>
      <c r="D53" s="66">
        <v>203.78967218204187</v>
      </c>
      <c r="E53" s="68"/>
      <c r="F53" s="100" t="s">
        <v>630</v>
      </c>
      <c r="G53" s="65"/>
      <c r="H53" s="69" t="s">
        <v>240</v>
      </c>
      <c r="I53" s="70"/>
      <c r="J53" s="70"/>
      <c r="K53" s="69" t="s">
        <v>1606</v>
      </c>
      <c r="L53" s="73">
        <v>1</v>
      </c>
      <c r="M53" s="74">
        <v>8537.3369140625</v>
      </c>
      <c r="N53" s="74">
        <v>618.79443359375</v>
      </c>
      <c r="O53" s="75"/>
      <c r="P53" s="76"/>
      <c r="Q53" s="76"/>
      <c r="R53" s="86"/>
      <c r="S53" s="48">
        <v>0</v>
      </c>
      <c r="T53" s="48">
        <v>2</v>
      </c>
      <c r="U53" s="49">
        <v>0</v>
      </c>
      <c r="V53" s="49">
        <v>0.004785</v>
      </c>
      <c r="W53" s="49">
        <v>0.002118</v>
      </c>
      <c r="X53" s="49">
        <v>0.535776</v>
      </c>
      <c r="Y53" s="49">
        <v>0.5</v>
      </c>
      <c r="Z53" s="49">
        <v>0</v>
      </c>
      <c r="AA53" s="71">
        <v>53</v>
      </c>
      <c r="AB53" s="71"/>
      <c r="AC53" s="72"/>
      <c r="AD53" s="78" t="s">
        <v>1221</v>
      </c>
      <c r="AE53" s="78">
        <v>3794</v>
      </c>
      <c r="AF53" s="78">
        <v>4365</v>
      </c>
      <c r="AG53" s="78">
        <v>58720</v>
      </c>
      <c r="AH53" s="78">
        <v>48391</v>
      </c>
      <c r="AI53" s="78"/>
      <c r="AJ53" s="78" t="s">
        <v>1282</v>
      </c>
      <c r="AK53" s="78" t="s">
        <v>1335</v>
      </c>
      <c r="AL53" s="83" t="s">
        <v>1384</v>
      </c>
      <c r="AM53" s="78"/>
      <c r="AN53" s="80">
        <v>40080.55136574074</v>
      </c>
      <c r="AO53" s="83" t="s">
        <v>1441</v>
      </c>
      <c r="AP53" s="78" t="b">
        <v>0</v>
      </c>
      <c r="AQ53" s="78" t="b">
        <v>0</v>
      </c>
      <c r="AR53" s="78" t="b">
        <v>0</v>
      </c>
      <c r="AS53" s="78"/>
      <c r="AT53" s="78">
        <v>327</v>
      </c>
      <c r="AU53" s="83" t="s">
        <v>1459</v>
      </c>
      <c r="AV53" s="78" t="b">
        <v>0</v>
      </c>
      <c r="AW53" s="78" t="s">
        <v>1491</v>
      </c>
      <c r="AX53" s="83" t="s">
        <v>1542</v>
      </c>
      <c r="AY53" s="78" t="s">
        <v>66</v>
      </c>
      <c r="AZ53" s="78" t="str">
        <f>REPLACE(INDEX(GroupVertices[Group],MATCH(Vertices[[#This Row],[Vertex]],GroupVertices[Vertex],0)),1,1,"")</f>
        <v>5</v>
      </c>
      <c r="BA53" s="48" t="s">
        <v>488</v>
      </c>
      <c r="BB53" s="48" t="s">
        <v>488</v>
      </c>
      <c r="BC53" s="48" t="s">
        <v>509</v>
      </c>
      <c r="BD53" s="48" t="s">
        <v>509</v>
      </c>
      <c r="BE53" s="48" t="s">
        <v>554</v>
      </c>
      <c r="BF53" s="48" t="s">
        <v>554</v>
      </c>
      <c r="BG53" s="116" t="s">
        <v>1963</v>
      </c>
      <c r="BH53" s="116" t="s">
        <v>1963</v>
      </c>
      <c r="BI53" s="116" t="s">
        <v>2012</v>
      </c>
      <c r="BJ53" s="116" t="s">
        <v>2012</v>
      </c>
      <c r="BK53" s="116">
        <v>0</v>
      </c>
      <c r="BL53" s="120">
        <v>0</v>
      </c>
      <c r="BM53" s="116">
        <v>0</v>
      </c>
      <c r="BN53" s="120">
        <v>0</v>
      </c>
      <c r="BO53" s="116">
        <v>0</v>
      </c>
      <c r="BP53" s="120">
        <v>0</v>
      </c>
      <c r="BQ53" s="116">
        <v>18</v>
      </c>
      <c r="BR53" s="120">
        <v>100</v>
      </c>
      <c r="BS53" s="116">
        <v>18</v>
      </c>
      <c r="BT53" s="2"/>
      <c r="BU53" s="3"/>
      <c r="BV53" s="3"/>
      <c r="BW53" s="3"/>
      <c r="BX53" s="3"/>
    </row>
    <row r="54" spans="1:76" ht="15">
      <c r="A54" s="64" t="s">
        <v>242</v>
      </c>
      <c r="B54" s="65"/>
      <c r="C54" s="65" t="s">
        <v>64</v>
      </c>
      <c r="D54" s="66">
        <v>163.93675907507273</v>
      </c>
      <c r="E54" s="68"/>
      <c r="F54" s="100" t="s">
        <v>1486</v>
      </c>
      <c r="G54" s="65"/>
      <c r="H54" s="69" t="s">
        <v>242</v>
      </c>
      <c r="I54" s="70"/>
      <c r="J54" s="70"/>
      <c r="K54" s="69" t="s">
        <v>1607</v>
      </c>
      <c r="L54" s="73">
        <v>1</v>
      </c>
      <c r="M54" s="74">
        <v>9394.771484375</v>
      </c>
      <c r="N54" s="74">
        <v>2276.242919921875</v>
      </c>
      <c r="O54" s="75"/>
      <c r="P54" s="76"/>
      <c r="Q54" s="76"/>
      <c r="R54" s="86"/>
      <c r="S54" s="48">
        <v>1</v>
      </c>
      <c r="T54" s="48">
        <v>1</v>
      </c>
      <c r="U54" s="49">
        <v>0</v>
      </c>
      <c r="V54" s="49">
        <v>0</v>
      </c>
      <c r="W54" s="49">
        <v>0</v>
      </c>
      <c r="X54" s="49">
        <v>0.999992</v>
      </c>
      <c r="Y54" s="49">
        <v>0</v>
      </c>
      <c r="Z54" s="49" t="s">
        <v>1674</v>
      </c>
      <c r="AA54" s="71">
        <v>54</v>
      </c>
      <c r="AB54" s="71"/>
      <c r="AC54" s="72"/>
      <c r="AD54" s="78" t="s">
        <v>1141</v>
      </c>
      <c r="AE54" s="78">
        <v>41</v>
      </c>
      <c r="AF54" s="78">
        <v>229</v>
      </c>
      <c r="AG54" s="78">
        <v>84164</v>
      </c>
      <c r="AH54" s="78">
        <v>160</v>
      </c>
      <c r="AI54" s="78"/>
      <c r="AJ54" s="78" t="s">
        <v>1283</v>
      </c>
      <c r="AK54" s="78"/>
      <c r="AL54" s="83" t="s">
        <v>1385</v>
      </c>
      <c r="AM54" s="78"/>
      <c r="AN54" s="80">
        <v>42713.754212962966</v>
      </c>
      <c r="AO54" s="83" t="s">
        <v>1442</v>
      </c>
      <c r="AP54" s="78" t="b">
        <v>0</v>
      </c>
      <c r="AQ54" s="78" t="b">
        <v>0</v>
      </c>
      <c r="AR54" s="78" t="b">
        <v>0</v>
      </c>
      <c r="AS54" s="78"/>
      <c r="AT54" s="78">
        <v>12</v>
      </c>
      <c r="AU54" s="83" t="s">
        <v>1459</v>
      </c>
      <c r="AV54" s="78" t="b">
        <v>0</v>
      </c>
      <c r="AW54" s="78" t="s">
        <v>1491</v>
      </c>
      <c r="AX54" s="83" t="s">
        <v>1543</v>
      </c>
      <c r="AY54" s="78" t="s">
        <v>66</v>
      </c>
      <c r="AZ54" s="78" t="str">
        <f>REPLACE(INDEX(GroupVertices[Group],MATCH(Vertices[[#This Row],[Vertex]],GroupVertices[Vertex],0)),1,1,"")</f>
        <v>6</v>
      </c>
      <c r="BA54" s="48" t="s">
        <v>489</v>
      </c>
      <c r="BB54" s="48" t="s">
        <v>489</v>
      </c>
      <c r="BC54" s="48" t="s">
        <v>510</v>
      </c>
      <c r="BD54" s="48" t="s">
        <v>510</v>
      </c>
      <c r="BE54" s="48" t="s">
        <v>238</v>
      </c>
      <c r="BF54" s="48" t="s">
        <v>238</v>
      </c>
      <c r="BG54" s="116" t="s">
        <v>1964</v>
      </c>
      <c r="BH54" s="116" t="s">
        <v>1964</v>
      </c>
      <c r="BI54" s="116" t="s">
        <v>2013</v>
      </c>
      <c r="BJ54" s="116" t="s">
        <v>2013</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243</v>
      </c>
      <c r="B55" s="65"/>
      <c r="C55" s="65" t="s">
        <v>64</v>
      </c>
      <c r="D55" s="66">
        <v>164.79432901378652</v>
      </c>
      <c r="E55" s="68"/>
      <c r="F55" s="100" t="s">
        <v>632</v>
      </c>
      <c r="G55" s="65"/>
      <c r="H55" s="69" t="s">
        <v>243</v>
      </c>
      <c r="I55" s="70"/>
      <c r="J55" s="70"/>
      <c r="K55" s="69" t="s">
        <v>1608</v>
      </c>
      <c r="L55" s="73">
        <v>1226.2533358420922</v>
      </c>
      <c r="M55" s="74">
        <v>6407.14404296875</v>
      </c>
      <c r="N55" s="74">
        <v>6322.72998046875</v>
      </c>
      <c r="O55" s="75"/>
      <c r="P55" s="76"/>
      <c r="Q55" s="76"/>
      <c r="R55" s="86"/>
      <c r="S55" s="48">
        <v>0</v>
      </c>
      <c r="T55" s="48">
        <v>11</v>
      </c>
      <c r="U55" s="49">
        <v>200.674747</v>
      </c>
      <c r="V55" s="49">
        <v>0.007463</v>
      </c>
      <c r="W55" s="49">
        <v>0.027097</v>
      </c>
      <c r="X55" s="49">
        <v>1.769506</v>
      </c>
      <c r="Y55" s="49">
        <v>0.23636363636363636</v>
      </c>
      <c r="Z55" s="49">
        <v>0</v>
      </c>
      <c r="AA55" s="71">
        <v>55</v>
      </c>
      <c r="AB55" s="71"/>
      <c r="AC55" s="72"/>
      <c r="AD55" s="78" t="s">
        <v>1222</v>
      </c>
      <c r="AE55" s="78">
        <v>674</v>
      </c>
      <c r="AF55" s="78">
        <v>318</v>
      </c>
      <c r="AG55" s="78">
        <v>2275</v>
      </c>
      <c r="AH55" s="78">
        <v>231</v>
      </c>
      <c r="AI55" s="78"/>
      <c r="AJ55" s="78" t="s">
        <v>1284</v>
      </c>
      <c r="AK55" s="78" t="s">
        <v>1332</v>
      </c>
      <c r="AL55" s="83" t="s">
        <v>1386</v>
      </c>
      <c r="AM55" s="78"/>
      <c r="AN55" s="80">
        <v>43308.83645833333</v>
      </c>
      <c r="AO55" s="83" t="s">
        <v>1443</v>
      </c>
      <c r="AP55" s="78" t="b">
        <v>0</v>
      </c>
      <c r="AQ55" s="78" t="b">
        <v>0</v>
      </c>
      <c r="AR55" s="78" t="b">
        <v>0</v>
      </c>
      <c r="AS55" s="78"/>
      <c r="AT55" s="78">
        <v>15</v>
      </c>
      <c r="AU55" s="83" t="s">
        <v>1459</v>
      </c>
      <c r="AV55" s="78" t="b">
        <v>0</v>
      </c>
      <c r="AW55" s="78" t="s">
        <v>1491</v>
      </c>
      <c r="AX55" s="83" t="s">
        <v>1544</v>
      </c>
      <c r="AY55" s="78" t="s">
        <v>66</v>
      </c>
      <c r="AZ55" s="78" t="str">
        <f>REPLACE(INDEX(GroupVertices[Group],MATCH(Vertices[[#This Row],[Vertex]],GroupVertices[Vertex],0)),1,1,"")</f>
        <v>3</v>
      </c>
      <c r="BA55" s="48" t="s">
        <v>480</v>
      </c>
      <c r="BB55" s="48" t="s">
        <v>480</v>
      </c>
      <c r="BC55" s="48" t="s">
        <v>507</v>
      </c>
      <c r="BD55" s="48" t="s">
        <v>507</v>
      </c>
      <c r="BE55" s="48" t="s">
        <v>1920</v>
      </c>
      <c r="BF55" s="48" t="s">
        <v>1934</v>
      </c>
      <c r="BG55" s="116" t="s">
        <v>1965</v>
      </c>
      <c r="BH55" s="116" t="s">
        <v>1984</v>
      </c>
      <c r="BI55" s="116" t="s">
        <v>2014</v>
      </c>
      <c r="BJ55" s="116" t="s">
        <v>2014</v>
      </c>
      <c r="BK55" s="116">
        <v>18</v>
      </c>
      <c r="BL55" s="120">
        <v>6.338028169014085</v>
      </c>
      <c r="BM55" s="116">
        <v>2</v>
      </c>
      <c r="BN55" s="120">
        <v>0.704225352112676</v>
      </c>
      <c r="BO55" s="116">
        <v>0</v>
      </c>
      <c r="BP55" s="120">
        <v>0</v>
      </c>
      <c r="BQ55" s="116">
        <v>264</v>
      </c>
      <c r="BR55" s="120">
        <v>92.95774647887323</v>
      </c>
      <c r="BS55" s="116">
        <v>284</v>
      </c>
      <c r="BT55" s="2"/>
      <c r="BU55" s="3"/>
      <c r="BV55" s="3"/>
      <c r="BW55" s="3"/>
      <c r="BX55" s="3"/>
    </row>
    <row r="56" spans="1:76" ht="15">
      <c r="A56" s="64" t="s">
        <v>244</v>
      </c>
      <c r="B56" s="65"/>
      <c r="C56" s="65" t="s">
        <v>64</v>
      </c>
      <c r="D56" s="66">
        <v>189.14353390288494</v>
      </c>
      <c r="E56" s="68"/>
      <c r="F56" s="100" t="s">
        <v>633</v>
      </c>
      <c r="G56" s="65"/>
      <c r="H56" s="69" t="s">
        <v>244</v>
      </c>
      <c r="I56" s="70"/>
      <c r="J56" s="70"/>
      <c r="K56" s="69" t="s">
        <v>1609</v>
      </c>
      <c r="L56" s="73">
        <v>1</v>
      </c>
      <c r="M56" s="74">
        <v>6177.02978515625</v>
      </c>
      <c r="N56" s="74">
        <v>7826.88623046875</v>
      </c>
      <c r="O56" s="75"/>
      <c r="P56" s="76"/>
      <c r="Q56" s="76"/>
      <c r="R56" s="86"/>
      <c r="S56" s="48">
        <v>3</v>
      </c>
      <c r="T56" s="48">
        <v>3</v>
      </c>
      <c r="U56" s="49">
        <v>0</v>
      </c>
      <c r="V56" s="49">
        <v>0.006579</v>
      </c>
      <c r="W56" s="49">
        <v>0.010425</v>
      </c>
      <c r="X56" s="49">
        <v>0.740133</v>
      </c>
      <c r="Y56" s="49">
        <v>0.5</v>
      </c>
      <c r="Z56" s="49">
        <v>0.3333333333333333</v>
      </c>
      <c r="AA56" s="71">
        <v>56</v>
      </c>
      <c r="AB56" s="71"/>
      <c r="AC56" s="72"/>
      <c r="AD56" s="78" t="s">
        <v>1223</v>
      </c>
      <c r="AE56" s="78">
        <v>2249</v>
      </c>
      <c r="AF56" s="78">
        <v>2845</v>
      </c>
      <c r="AG56" s="78">
        <v>18314</v>
      </c>
      <c r="AH56" s="78">
        <v>19634</v>
      </c>
      <c r="AI56" s="78"/>
      <c r="AJ56" s="78" t="s">
        <v>1285</v>
      </c>
      <c r="AK56" s="78" t="s">
        <v>1336</v>
      </c>
      <c r="AL56" s="83" t="s">
        <v>1387</v>
      </c>
      <c r="AM56" s="78"/>
      <c r="AN56" s="80">
        <v>40457.516435185185</v>
      </c>
      <c r="AO56" s="83" t="s">
        <v>1444</v>
      </c>
      <c r="AP56" s="78" t="b">
        <v>0</v>
      </c>
      <c r="AQ56" s="78" t="b">
        <v>0</v>
      </c>
      <c r="AR56" s="78" t="b">
        <v>1</v>
      </c>
      <c r="AS56" s="78"/>
      <c r="AT56" s="78">
        <v>420</v>
      </c>
      <c r="AU56" s="83" t="s">
        <v>1465</v>
      </c>
      <c r="AV56" s="78" t="b">
        <v>0</v>
      </c>
      <c r="AW56" s="78" t="s">
        <v>1491</v>
      </c>
      <c r="AX56" s="83" t="s">
        <v>1545</v>
      </c>
      <c r="AY56" s="78" t="s">
        <v>66</v>
      </c>
      <c r="AZ56" s="78" t="str">
        <f>REPLACE(INDEX(GroupVertices[Group],MATCH(Vertices[[#This Row],[Vertex]],GroupVertices[Vertex],0)),1,1,"")</f>
        <v>3</v>
      </c>
      <c r="BA56" s="48"/>
      <c r="BB56" s="48"/>
      <c r="BC56" s="48"/>
      <c r="BD56" s="48"/>
      <c r="BE56" s="48" t="s">
        <v>1921</v>
      </c>
      <c r="BF56" s="48" t="s">
        <v>1935</v>
      </c>
      <c r="BG56" s="116" t="s">
        <v>1966</v>
      </c>
      <c r="BH56" s="116" t="s">
        <v>1985</v>
      </c>
      <c r="BI56" s="116" t="s">
        <v>2015</v>
      </c>
      <c r="BJ56" s="116" t="s">
        <v>2022</v>
      </c>
      <c r="BK56" s="116">
        <v>37</v>
      </c>
      <c r="BL56" s="120">
        <v>7.644628099173554</v>
      </c>
      <c r="BM56" s="116">
        <v>1</v>
      </c>
      <c r="BN56" s="120">
        <v>0.2066115702479339</v>
      </c>
      <c r="BO56" s="116">
        <v>0</v>
      </c>
      <c r="BP56" s="120">
        <v>0</v>
      </c>
      <c r="BQ56" s="116">
        <v>446</v>
      </c>
      <c r="BR56" s="120">
        <v>92.14876033057851</v>
      </c>
      <c r="BS56" s="116">
        <v>484</v>
      </c>
      <c r="BT56" s="2"/>
      <c r="BU56" s="3"/>
      <c r="BV56" s="3"/>
      <c r="BW56" s="3"/>
      <c r="BX56" s="3"/>
    </row>
    <row r="57" spans="1:76" ht="15">
      <c r="A57" s="64" t="s">
        <v>272</v>
      </c>
      <c r="B57" s="65"/>
      <c r="C57" s="65" t="s">
        <v>64</v>
      </c>
      <c r="D57" s="66">
        <v>1000</v>
      </c>
      <c r="E57" s="68"/>
      <c r="F57" s="100" t="s">
        <v>1487</v>
      </c>
      <c r="G57" s="65"/>
      <c r="H57" s="69" t="s">
        <v>272</v>
      </c>
      <c r="I57" s="70"/>
      <c r="J57" s="70"/>
      <c r="K57" s="69" t="s">
        <v>1610</v>
      </c>
      <c r="L57" s="73">
        <v>1</v>
      </c>
      <c r="M57" s="74">
        <v>9503.1328125</v>
      </c>
      <c r="N57" s="74">
        <v>9367.1806640625</v>
      </c>
      <c r="O57" s="75"/>
      <c r="P57" s="76"/>
      <c r="Q57" s="76"/>
      <c r="R57" s="86"/>
      <c r="S57" s="48">
        <v>3</v>
      </c>
      <c r="T57" s="48">
        <v>0</v>
      </c>
      <c r="U57" s="49">
        <v>0</v>
      </c>
      <c r="V57" s="49">
        <v>0.006369</v>
      </c>
      <c r="W57" s="49">
        <v>0.008037</v>
      </c>
      <c r="X57" s="49">
        <v>0.573229</v>
      </c>
      <c r="Y57" s="49">
        <v>0.6666666666666666</v>
      </c>
      <c r="Z57" s="49">
        <v>0</v>
      </c>
      <c r="AA57" s="71">
        <v>57</v>
      </c>
      <c r="AB57" s="71"/>
      <c r="AC57" s="72"/>
      <c r="AD57" s="78" t="s">
        <v>1224</v>
      </c>
      <c r="AE57" s="78">
        <v>261</v>
      </c>
      <c r="AF57" s="78">
        <v>98373</v>
      </c>
      <c r="AG57" s="78">
        <v>9319</v>
      </c>
      <c r="AH57" s="78">
        <v>8104</v>
      </c>
      <c r="AI57" s="78"/>
      <c r="AJ57" s="78" t="s">
        <v>1286</v>
      </c>
      <c r="AK57" s="78"/>
      <c r="AL57" s="83" t="s">
        <v>1388</v>
      </c>
      <c r="AM57" s="78"/>
      <c r="AN57" s="80">
        <v>42741.834872685184</v>
      </c>
      <c r="AO57" s="83" t="s">
        <v>1445</v>
      </c>
      <c r="AP57" s="78" t="b">
        <v>1</v>
      </c>
      <c r="AQ57" s="78" t="b">
        <v>0</v>
      </c>
      <c r="AR57" s="78" t="b">
        <v>0</v>
      </c>
      <c r="AS57" s="78"/>
      <c r="AT57" s="78">
        <v>708</v>
      </c>
      <c r="AU57" s="78"/>
      <c r="AV57" s="78" t="b">
        <v>1</v>
      </c>
      <c r="AW57" s="78" t="s">
        <v>1491</v>
      </c>
      <c r="AX57" s="83" t="s">
        <v>1546</v>
      </c>
      <c r="AY57" s="78" t="s">
        <v>65</v>
      </c>
      <c r="AZ57" s="78" t="str">
        <f>REPLACE(INDEX(GroupVertices[Group],MATCH(Vertices[[#This Row],[Vertex]],GroupVertices[Vertex],0)),1,1,"")</f>
        <v>4</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273</v>
      </c>
      <c r="B58" s="65"/>
      <c r="C58" s="65" t="s">
        <v>64</v>
      </c>
      <c r="D58" s="66">
        <v>744.8392185721349</v>
      </c>
      <c r="E58" s="68"/>
      <c r="F58" s="100" t="s">
        <v>1488</v>
      </c>
      <c r="G58" s="65"/>
      <c r="H58" s="69" t="s">
        <v>273</v>
      </c>
      <c r="I58" s="70"/>
      <c r="J58" s="70"/>
      <c r="K58" s="69" t="s">
        <v>1611</v>
      </c>
      <c r="L58" s="73">
        <v>1</v>
      </c>
      <c r="M58" s="74">
        <v>9685.0615234375</v>
      </c>
      <c r="N58" s="74">
        <v>6271.54345703125</v>
      </c>
      <c r="O58" s="75"/>
      <c r="P58" s="76"/>
      <c r="Q58" s="76"/>
      <c r="R58" s="86"/>
      <c r="S58" s="48">
        <v>3</v>
      </c>
      <c r="T58" s="48">
        <v>0</v>
      </c>
      <c r="U58" s="49">
        <v>0</v>
      </c>
      <c r="V58" s="49">
        <v>0.006369</v>
      </c>
      <c r="W58" s="49">
        <v>0.008037</v>
      </c>
      <c r="X58" s="49">
        <v>0.573229</v>
      </c>
      <c r="Y58" s="49">
        <v>0.6666666666666666</v>
      </c>
      <c r="Z58" s="49">
        <v>0</v>
      </c>
      <c r="AA58" s="71">
        <v>58</v>
      </c>
      <c r="AB58" s="71"/>
      <c r="AC58" s="72"/>
      <c r="AD58" s="78" t="s">
        <v>1225</v>
      </c>
      <c r="AE58" s="78">
        <v>86</v>
      </c>
      <c r="AF58" s="78">
        <v>60516</v>
      </c>
      <c r="AG58" s="78">
        <v>21184</v>
      </c>
      <c r="AH58" s="78">
        <v>3146</v>
      </c>
      <c r="AI58" s="78"/>
      <c r="AJ58" s="78" t="s">
        <v>1287</v>
      </c>
      <c r="AK58" s="78" t="s">
        <v>1337</v>
      </c>
      <c r="AL58" s="83" t="s">
        <v>1389</v>
      </c>
      <c r="AM58" s="78"/>
      <c r="AN58" s="80">
        <v>39690.061006944445</v>
      </c>
      <c r="AO58" s="83" t="s">
        <v>1446</v>
      </c>
      <c r="AP58" s="78" t="b">
        <v>0</v>
      </c>
      <c r="AQ58" s="78" t="b">
        <v>0</v>
      </c>
      <c r="AR58" s="78" t="b">
        <v>0</v>
      </c>
      <c r="AS58" s="78"/>
      <c r="AT58" s="78">
        <v>2064</v>
      </c>
      <c r="AU58" s="83" t="s">
        <v>1459</v>
      </c>
      <c r="AV58" s="78" t="b">
        <v>1</v>
      </c>
      <c r="AW58" s="78" t="s">
        <v>1491</v>
      </c>
      <c r="AX58" s="83" t="s">
        <v>1547</v>
      </c>
      <c r="AY58" s="78" t="s">
        <v>65</v>
      </c>
      <c r="AZ58" s="78" t="str">
        <f>REPLACE(INDEX(GroupVertices[Group],MATCH(Vertices[[#This Row],[Vertex]],GroupVertices[Vertex],0)),1,1,"")</f>
        <v>4</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247</v>
      </c>
      <c r="B59" s="65"/>
      <c r="C59" s="65" t="s">
        <v>64</v>
      </c>
      <c r="D59" s="66">
        <v>167.69464981775116</v>
      </c>
      <c r="E59" s="68"/>
      <c r="F59" s="100" t="s">
        <v>637</v>
      </c>
      <c r="G59" s="65"/>
      <c r="H59" s="69" t="s">
        <v>247</v>
      </c>
      <c r="I59" s="70"/>
      <c r="J59" s="70"/>
      <c r="K59" s="69" t="s">
        <v>1612</v>
      </c>
      <c r="L59" s="73">
        <v>1749.4764659258553</v>
      </c>
      <c r="M59" s="74">
        <v>8837.580078125</v>
      </c>
      <c r="N59" s="74">
        <v>6478.07275390625</v>
      </c>
      <c r="O59" s="75"/>
      <c r="P59" s="76"/>
      <c r="Q59" s="76"/>
      <c r="R59" s="86"/>
      <c r="S59" s="48">
        <v>6</v>
      </c>
      <c r="T59" s="48">
        <v>8</v>
      </c>
      <c r="U59" s="49">
        <v>286.369408</v>
      </c>
      <c r="V59" s="49">
        <v>0.006711</v>
      </c>
      <c r="W59" s="49">
        <v>0.011147</v>
      </c>
      <c r="X59" s="49">
        <v>2.03087</v>
      </c>
      <c r="Y59" s="49">
        <v>0.14545454545454545</v>
      </c>
      <c r="Z59" s="49">
        <v>0.2727272727272727</v>
      </c>
      <c r="AA59" s="71">
        <v>59</v>
      </c>
      <c r="AB59" s="71"/>
      <c r="AC59" s="72"/>
      <c r="AD59" s="78" t="s">
        <v>1226</v>
      </c>
      <c r="AE59" s="78">
        <v>2218</v>
      </c>
      <c r="AF59" s="78">
        <v>619</v>
      </c>
      <c r="AG59" s="78">
        <v>1152</v>
      </c>
      <c r="AH59" s="78">
        <v>1367</v>
      </c>
      <c r="AI59" s="78"/>
      <c r="AJ59" s="78" t="s">
        <v>1288</v>
      </c>
      <c r="AK59" s="78" t="s">
        <v>1338</v>
      </c>
      <c r="AL59" s="83" t="s">
        <v>1390</v>
      </c>
      <c r="AM59" s="78"/>
      <c r="AN59" s="80">
        <v>42341.273194444446</v>
      </c>
      <c r="AO59" s="83" t="s">
        <v>1447</v>
      </c>
      <c r="AP59" s="78" t="b">
        <v>1</v>
      </c>
      <c r="AQ59" s="78" t="b">
        <v>0</v>
      </c>
      <c r="AR59" s="78" t="b">
        <v>0</v>
      </c>
      <c r="AS59" s="78"/>
      <c r="AT59" s="78">
        <v>93</v>
      </c>
      <c r="AU59" s="83" t="s">
        <v>1459</v>
      </c>
      <c r="AV59" s="78" t="b">
        <v>0</v>
      </c>
      <c r="AW59" s="78" t="s">
        <v>1491</v>
      </c>
      <c r="AX59" s="83" t="s">
        <v>1548</v>
      </c>
      <c r="AY59" s="78" t="s">
        <v>66</v>
      </c>
      <c r="AZ59" s="78" t="str">
        <f>REPLACE(INDEX(GroupVertices[Group],MATCH(Vertices[[#This Row],[Vertex]],GroupVertices[Vertex],0)),1,1,"")</f>
        <v>4</v>
      </c>
      <c r="BA59" s="48" t="s">
        <v>1699</v>
      </c>
      <c r="BB59" s="48" t="s">
        <v>1699</v>
      </c>
      <c r="BC59" s="48" t="s">
        <v>1717</v>
      </c>
      <c r="BD59" s="48" t="s">
        <v>1717</v>
      </c>
      <c r="BE59" s="48" t="s">
        <v>1922</v>
      </c>
      <c r="BF59" s="48" t="s">
        <v>1936</v>
      </c>
      <c r="BG59" s="116" t="s">
        <v>1967</v>
      </c>
      <c r="BH59" s="116" t="s">
        <v>1986</v>
      </c>
      <c r="BI59" s="116" t="s">
        <v>2016</v>
      </c>
      <c r="BJ59" s="116" t="s">
        <v>2016</v>
      </c>
      <c r="BK59" s="116">
        <v>3</v>
      </c>
      <c r="BL59" s="120">
        <v>2.097902097902098</v>
      </c>
      <c r="BM59" s="116">
        <v>0</v>
      </c>
      <c r="BN59" s="120">
        <v>0</v>
      </c>
      <c r="BO59" s="116">
        <v>0</v>
      </c>
      <c r="BP59" s="120">
        <v>0</v>
      </c>
      <c r="BQ59" s="116">
        <v>140</v>
      </c>
      <c r="BR59" s="120">
        <v>97.9020979020979</v>
      </c>
      <c r="BS59" s="116">
        <v>143</v>
      </c>
      <c r="BT59" s="2"/>
      <c r="BU59" s="3"/>
      <c r="BV59" s="3"/>
      <c r="BW59" s="3"/>
      <c r="BX59" s="3"/>
    </row>
    <row r="60" spans="1:76" ht="15">
      <c r="A60" s="64" t="s">
        <v>246</v>
      </c>
      <c r="B60" s="65"/>
      <c r="C60" s="65" t="s">
        <v>64</v>
      </c>
      <c r="D60" s="66">
        <v>278.639147282365</v>
      </c>
      <c r="E60" s="68"/>
      <c r="F60" s="100" t="s">
        <v>636</v>
      </c>
      <c r="G60" s="65"/>
      <c r="H60" s="69" t="s">
        <v>246</v>
      </c>
      <c r="I60" s="70"/>
      <c r="J60" s="70"/>
      <c r="K60" s="69" t="s">
        <v>1613</v>
      </c>
      <c r="L60" s="73">
        <v>1</v>
      </c>
      <c r="M60" s="74">
        <v>7098.01171875</v>
      </c>
      <c r="N60" s="74">
        <v>9288.169921875</v>
      </c>
      <c r="O60" s="75"/>
      <c r="P60" s="76"/>
      <c r="Q60" s="76"/>
      <c r="R60" s="86"/>
      <c r="S60" s="48">
        <v>0</v>
      </c>
      <c r="T60" s="48">
        <v>1</v>
      </c>
      <c r="U60" s="49">
        <v>0</v>
      </c>
      <c r="V60" s="49">
        <v>0.006061</v>
      </c>
      <c r="W60" s="49">
        <v>0.005612</v>
      </c>
      <c r="X60" s="49">
        <v>0.300377</v>
      </c>
      <c r="Y60" s="49">
        <v>0</v>
      </c>
      <c r="Z60" s="49">
        <v>0</v>
      </c>
      <c r="AA60" s="71">
        <v>60</v>
      </c>
      <c r="AB60" s="71"/>
      <c r="AC60" s="72"/>
      <c r="AD60" s="78" t="s">
        <v>1227</v>
      </c>
      <c r="AE60" s="78">
        <v>5974</v>
      </c>
      <c r="AF60" s="78">
        <v>12133</v>
      </c>
      <c r="AG60" s="78">
        <v>5397</v>
      </c>
      <c r="AH60" s="78">
        <v>7540</v>
      </c>
      <c r="AI60" s="78"/>
      <c r="AJ60" s="78" t="s">
        <v>1289</v>
      </c>
      <c r="AK60" s="78" t="s">
        <v>1339</v>
      </c>
      <c r="AL60" s="83" t="s">
        <v>1391</v>
      </c>
      <c r="AM60" s="78"/>
      <c r="AN60" s="80">
        <v>41324.58775462963</v>
      </c>
      <c r="AO60" s="83" t="s">
        <v>1448</v>
      </c>
      <c r="AP60" s="78" t="b">
        <v>0</v>
      </c>
      <c r="AQ60" s="78" t="b">
        <v>0</v>
      </c>
      <c r="AR60" s="78" t="b">
        <v>1</v>
      </c>
      <c r="AS60" s="78"/>
      <c r="AT60" s="78">
        <v>315</v>
      </c>
      <c r="AU60" s="83" t="s">
        <v>1459</v>
      </c>
      <c r="AV60" s="78" t="b">
        <v>0</v>
      </c>
      <c r="AW60" s="78" t="s">
        <v>1491</v>
      </c>
      <c r="AX60" s="83" t="s">
        <v>1549</v>
      </c>
      <c r="AY60" s="78" t="s">
        <v>66</v>
      </c>
      <c r="AZ60" s="78" t="str">
        <f>REPLACE(INDEX(GroupVertices[Group],MATCH(Vertices[[#This Row],[Vertex]],GroupVertices[Vertex],0)),1,1,"")</f>
        <v>3</v>
      </c>
      <c r="BA60" s="48"/>
      <c r="BB60" s="48"/>
      <c r="BC60" s="48"/>
      <c r="BD60" s="48"/>
      <c r="BE60" s="48" t="s">
        <v>519</v>
      </c>
      <c r="BF60" s="48" t="s">
        <v>519</v>
      </c>
      <c r="BG60" s="116" t="s">
        <v>1941</v>
      </c>
      <c r="BH60" s="116" t="s">
        <v>1941</v>
      </c>
      <c r="BI60" s="116" t="s">
        <v>1845</v>
      </c>
      <c r="BJ60" s="116" t="s">
        <v>1845</v>
      </c>
      <c r="BK60" s="116">
        <v>2</v>
      </c>
      <c r="BL60" s="120">
        <v>7.6923076923076925</v>
      </c>
      <c r="BM60" s="116">
        <v>1</v>
      </c>
      <c r="BN60" s="120">
        <v>3.8461538461538463</v>
      </c>
      <c r="BO60" s="116">
        <v>0</v>
      </c>
      <c r="BP60" s="120">
        <v>0</v>
      </c>
      <c r="BQ60" s="116">
        <v>23</v>
      </c>
      <c r="BR60" s="120">
        <v>88.46153846153847</v>
      </c>
      <c r="BS60" s="116">
        <v>26</v>
      </c>
      <c r="BT60" s="2"/>
      <c r="BU60" s="3"/>
      <c r="BV60" s="3"/>
      <c r="BW60" s="3"/>
      <c r="BX60" s="3"/>
    </row>
    <row r="61" spans="1:76" ht="15">
      <c r="A61" s="64" t="s">
        <v>274</v>
      </c>
      <c r="B61" s="65"/>
      <c r="C61" s="65" t="s">
        <v>64</v>
      </c>
      <c r="D61" s="66">
        <v>164.61125228529707</v>
      </c>
      <c r="E61" s="68"/>
      <c r="F61" s="100" t="s">
        <v>1489</v>
      </c>
      <c r="G61" s="65"/>
      <c r="H61" s="69" t="s">
        <v>274</v>
      </c>
      <c r="I61" s="70"/>
      <c r="J61" s="70"/>
      <c r="K61" s="69" t="s">
        <v>1614</v>
      </c>
      <c r="L61" s="73">
        <v>1</v>
      </c>
      <c r="M61" s="74">
        <v>9417.859375</v>
      </c>
      <c r="N61" s="74">
        <v>3270.26123046875</v>
      </c>
      <c r="O61" s="75"/>
      <c r="P61" s="76"/>
      <c r="Q61" s="76"/>
      <c r="R61" s="86"/>
      <c r="S61" s="48">
        <v>1</v>
      </c>
      <c r="T61" s="48">
        <v>0</v>
      </c>
      <c r="U61" s="49">
        <v>0</v>
      </c>
      <c r="V61" s="49">
        <v>0.004785</v>
      </c>
      <c r="W61" s="49">
        <v>0.000971</v>
      </c>
      <c r="X61" s="49">
        <v>0.306931</v>
      </c>
      <c r="Y61" s="49">
        <v>0</v>
      </c>
      <c r="Z61" s="49">
        <v>0</v>
      </c>
      <c r="AA61" s="71">
        <v>61</v>
      </c>
      <c r="AB61" s="71"/>
      <c r="AC61" s="72"/>
      <c r="AD61" s="78" t="s">
        <v>1228</v>
      </c>
      <c r="AE61" s="78">
        <v>481</v>
      </c>
      <c r="AF61" s="78">
        <v>299</v>
      </c>
      <c r="AG61" s="78">
        <v>899</v>
      </c>
      <c r="AH61" s="78">
        <v>2927</v>
      </c>
      <c r="AI61" s="78"/>
      <c r="AJ61" s="78" t="s">
        <v>1290</v>
      </c>
      <c r="AK61" s="78" t="s">
        <v>1340</v>
      </c>
      <c r="AL61" s="83" t="s">
        <v>1392</v>
      </c>
      <c r="AM61" s="78"/>
      <c r="AN61" s="80">
        <v>42353.63940972222</v>
      </c>
      <c r="AO61" s="83" t="s">
        <v>1449</v>
      </c>
      <c r="AP61" s="78" t="b">
        <v>0</v>
      </c>
      <c r="AQ61" s="78" t="b">
        <v>0</v>
      </c>
      <c r="AR61" s="78" t="b">
        <v>0</v>
      </c>
      <c r="AS61" s="78"/>
      <c r="AT61" s="78">
        <v>22</v>
      </c>
      <c r="AU61" s="83" t="s">
        <v>1459</v>
      </c>
      <c r="AV61" s="78" t="b">
        <v>0</v>
      </c>
      <c r="AW61" s="78" t="s">
        <v>1491</v>
      </c>
      <c r="AX61" s="83" t="s">
        <v>1550</v>
      </c>
      <c r="AY61" s="78" t="s">
        <v>65</v>
      </c>
      <c r="AZ61" s="78" t="str">
        <f>REPLACE(INDEX(GroupVertices[Group],MATCH(Vertices[[#This Row],[Vertex]],GroupVertices[Vertex],0)),1,1,"")</f>
        <v>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163.48388506249353</v>
      </c>
      <c r="E62" s="68"/>
      <c r="F62" s="100" t="s">
        <v>638</v>
      </c>
      <c r="G62" s="65"/>
      <c r="H62" s="69" t="s">
        <v>248</v>
      </c>
      <c r="I62" s="70"/>
      <c r="J62" s="70"/>
      <c r="K62" s="69" t="s">
        <v>1615</v>
      </c>
      <c r="L62" s="73">
        <v>32.4032200060692</v>
      </c>
      <c r="M62" s="74">
        <v>7802.98828125</v>
      </c>
      <c r="N62" s="74">
        <v>8650.845703125</v>
      </c>
      <c r="O62" s="75"/>
      <c r="P62" s="76"/>
      <c r="Q62" s="76"/>
      <c r="R62" s="86"/>
      <c r="S62" s="48">
        <v>0</v>
      </c>
      <c r="T62" s="48">
        <v>3</v>
      </c>
      <c r="U62" s="49">
        <v>5.14329</v>
      </c>
      <c r="V62" s="49">
        <v>0.005291</v>
      </c>
      <c r="W62" s="49">
        <v>0.002342</v>
      </c>
      <c r="X62" s="49">
        <v>0.634303</v>
      </c>
      <c r="Y62" s="49">
        <v>0.3333333333333333</v>
      </c>
      <c r="Z62" s="49">
        <v>0</v>
      </c>
      <c r="AA62" s="71">
        <v>62</v>
      </c>
      <c r="AB62" s="71"/>
      <c r="AC62" s="72"/>
      <c r="AD62" s="78" t="s">
        <v>1229</v>
      </c>
      <c r="AE62" s="78">
        <v>268</v>
      </c>
      <c r="AF62" s="78">
        <v>182</v>
      </c>
      <c r="AG62" s="78">
        <v>1830</v>
      </c>
      <c r="AH62" s="78">
        <v>792</v>
      </c>
      <c r="AI62" s="78"/>
      <c r="AJ62" s="78" t="s">
        <v>1291</v>
      </c>
      <c r="AK62" s="78" t="s">
        <v>1302</v>
      </c>
      <c r="AL62" s="83" t="s">
        <v>1393</v>
      </c>
      <c r="AM62" s="78"/>
      <c r="AN62" s="80">
        <v>40177.47771990741</v>
      </c>
      <c r="AO62" s="83" t="s">
        <v>1450</v>
      </c>
      <c r="AP62" s="78" t="b">
        <v>0</v>
      </c>
      <c r="AQ62" s="78" t="b">
        <v>0</v>
      </c>
      <c r="AR62" s="78" t="b">
        <v>0</v>
      </c>
      <c r="AS62" s="78"/>
      <c r="AT62" s="78">
        <v>34</v>
      </c>
      <c r="AU62" s="83" t="s">
        <v>1459</v>
      </c>
      <c r="AV62" s="78" t="b">
        <v>0</v>
      </c>
      <c r="AW62" s="78" t="s">
        <v>1491</v>
      </c>
      <c r="AX62" s="83" t="s">
        <v>1551</v>
      </c>
      <c r="AY62" s="78" t="s">
        <v>66</v>
      </c>
      <c r="AZ62" s="78" t="str">
        <f>REPLACE(INDEX(GroupVertices[Group],MATCH(Vertices[[#This Row],[Vertex]],GroupVertices[Vertex],0)),1,1,"")</f>
        <v>4</v>
      </c>
      <c r="BA62" s="48"/>
      <c r="BB62" s="48"/>
      <c r="BC62" s="48"/>
      <c r="BD62" s="48"/>
      <c r="BE62" s="48"/>
      <c r="BF62" s="48"/>
      <c r="BG62" s="116" t="s">
        <v>1968</v>
      </c>
      <c r="BH62" s="116" t="s">
        <v>1968</v>
      </c>
      <c r="BI62" s="116" t="s">
        <v>2017</v>
      </c>
      <c r="BJ62" s="116" t="s">
        <v>2017</v>
      </c>
      <c r="BK62" s="116">
        <v>0</v>
      </c>
      <c r="BL62" s="120">
        <v>0</v>
      </c>
      <c r="BM62" s="116">
        <v>0</v>
      </c>
      <c r="BN62" s="120">
        <v>0</v>
      </c>
      <c r="BO62" s="116">
        <v>0</v>
      </c>
      <c r="BP62" s="120">
        <v>0</v>
      </c>
      <c r="BQ62" s="116">
        <v>23</v>
      </c>
      <c r="BR62" s="120">
        <v>100</v>
      </c>
      <c r="BS62" s="116">
        <v>23</v>
      </c>
      <c r="BT62" s="2"/>
      <c r="BU62" s="3"/>
      <c r="BV62" s="3"/>
      <c r="BW62" s="3"/>
      <c r="BX62" s="3"/>
    </row>
    <row r="63" spans="1:76" ht="15">
      <c r="A63" s="64" t="s">
        <v>275</v>
      </c>
      <c r="B63" s="65"/>
      <c r="C63" s="65" t="s">
        <v>64</v>
      </c>
      <c r="D63" s="66">
        <v>1000</v>
      </c>
      <c r="E63" s="68"/>
      <c r="F63" s="100" t="s">
        <v>1490</v>
      </c>
      <c r="G63" s="65"/>
      <c r="H63" s="69" t="s">
        <v>275</v>
      </c>
      <c r="I63" s="70"/>
      <c r="J63" s="70"/>
      <c r="K63" s="69" t="s">
        <v>1616</v>
      </c>
      <c r="L63" s="73">
        <v>25.422671096569857</v>
      </c>
      <c r="M63" s="74">
        <v>7894.90966796875</v>
      </c>
      <c r="N63" s="74">
        <v>6257.36181640625</v>
      </c>
      <c r="O63" s="75"/>
      <c r="P63" s="76"/>
      <c r="Q63" s="76"/>
      <c r="R63" s="86"/>
      <c r="S63" s="48">
        <v>5</v>
      </c>
      <c r="T63" s="48">
        <v>0</v>
      </c>
      <c r="U63" s="49">
        <v>4</v>
      </c>
      <c r="V63" s="49">
        <v>0.004878</v>
      </c>
      <c r="W63" s="49">
        <v>0.002196</v>
      </c>
      <c r="X63" s="49">
        <v>1.008409</v>
      </c>
      <c r="Y63" s="49">
        <v>0.3</v>
      </c>
      <c r="Z63" s="49">
        <v>0</v>
      </c>
      <c r="AA63" s="71">
        <v>63</v>
      </c>
      <c r="AB63" s="71"/>
      <c r="AC63" s="72"/>
      <c r="AD63" s="78" t="s">
        <v>1230</v>
      </c>
      <c r="AE63" s="78">
        <v>751</v>
      </c>
      <c r="AF63" s="78">
        <v>251187</v>
      </c>
      <c r="AG63" s="78">
        <v>14381</v>
      </c>
      <c r="AH63" s="78">
        <v>7922</v>
      </c>
      <c r="AI63" s="78"/>
      <c r="AJ63" s="78" t="s">
        <v>1292</v>
      </c>
      <c r="AK63" s="78" t="s">
        <v>1341</v>
      </c>
      <c r="AL63" s="83" t="s">
        <v>1394</v>
      </c>
      <c r="AM63" s="78"/>
      <c r="AN63" s="80">
        <v>39878.698113425926</v>
      </c>
      <c r="AO63" s="83" t="s">
        <v>1451</v>
      </c>
      <c r="AP63" s="78" t="b">
        <v>0</v>
      </c>
      <c r="AQ63" s="78" t="b">
        <v>0</v>
      </c>
      <c r="AR63" s="78" t="b">
        <v>1</v>
      </c>
      <c r="AS63" s="78"/>
      <c r="AT63" s="78">
        <v>1639</v>
      </c>
      <c r="AU63" s="83" t="s">
        <v>1459</v>
      </c>
      <c r="AV63" s="78" t="b">
        <v>1</v>
      </c>
      <c r="AW63" s="78" t="s">
        <v>1491</v>
      </c>
      <c r="AX63" s="83" t="s">
        <v>1552</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172.16557623980958</v>
      </c>
      <c r="E64" s="68"/>
      <c r="F64" s="100" t="s">
        <v>639</v>
      </c>
      <c r="G64" s="65"/>
      <c r="H64" s="69" t="s">
        <v>249</v>
      </c>
      <c r="I64" s="70"/>
      <c r="J64" s="70"/>
      <c r="K64" s="69" t="s">
        <v>1617</v>
      </c>
      <c r="L64" s="73">
        <v>217.07720131646988</v>
      </c>
      <c r="M64" s="74">
        <v>8522.318359375</v>
      </c>
      <c r="N64" s="74">
        <v>3834.293212890625</v>
      </c>
      <c r="O64" s="75"/>
      <c r="P64" s="76"/>
      <c r="Q64" s="76"/>
      <c r="R64" s="86"/>
      <c r="S64" s="48">
        <v>1</v>
      </c>
      <c r="T64" s="48">
        <v>4</v>
      </c>
      <c r="U64" s="49">
        <v>35.38961</v>
      </c>
      <c r="V64" s="49">
        <v>0.006211</v>
      </c>
      <c r="W64" s="49">
        <v>0.00705</v>
      </c>
      <c r="X64" s="49">
        <v>0.763867</v>
      </c>
      <c r="Y64" s="49">
        <v>0.4166666666666667</v>
      </c>
      <c r="Z64" s="49">
        <v>0.25</v>
      </c>
      <c r="AA64" s="71">
        <v>64</v>
      </c>
      <c r="AB64" s="71"/>
      <c r="AC64" s="72"/>
      <c r="AD64" s="78" t="s">
        <v>1231</v>
      </c>
      <c r="AE64" s="78">
        <v>1375</v>
      </c>
      <c r="AF64" s="78">
        <v>1083</v>
      </c>
      <c r="AG64" s="78">
        <v>1764</v>
      </c>
      <c r="AH64" s="78">
        <v>999</v>
      </c>
      <c r="AI64" s="78"/>
      <c r="AJ64" s="78" t="s">
        <v>1293</v>
      </c>
      <c r="AK64" s="78" t="s">
        <v>1342</v>
      </c>
      <c r="AL64" s="83" t="s">
        <v>1393</v>
      </c>
      <c r="AM64" s="78"/>
      <c r="AN64" s="80">
        <v>40370.08734953704</v>
      </c>
      <c r="AO64" s="83" t="s">
        <v>1452</v>
      </c>
      <c r="AP64" s="78" t="b">
        <v>0</v>
      </c>
      <c r="AQ64" s="78" t="b">
        <v>0</v>
      </c>
      <c r="AR64" s="78" t="b">
        <v>0</v>
      </c>
      <c r="AS64" s="78"/>
      <c r="AT64" s="78">
        <v>113</v>
      </c>
      <c r="AU64" s="83" t="s">
        <v>1459</v>
      </c>
      <c r="AV64" s="78" t="b">
        <v>0</v>
      </c>
      <c r="AW64" s="78" t="s">
        <v>1491</v>
      </c>
      <c r="AX64" s="83" t="s">
        <v>1553</v>
      </c>
      <c r="AY64" s="78" t="s">
        <v>66</v>
      </c>
      <c r="AZ64" s="78" t="str">
        <f>REPLACE(INDEX(GroupVertices[Group],MATCH(Vertices[[#This Row],[Vertex]],GroupVertices[Vertex],0)),1,1,"")</f>
        <v>4</v>
      </c>
      <c r="BA64" s="48"/>
      <c r="BB64" s="48"/>
      <c r="BC64" s="48"/>
      <c r="BD64" s="48"/>
      <c r="BE64" s="48" t="s">
        <v>555</v>
      </c>
      <c r="BF64" s="48" t="s">
        <v>555</v>
      </c>
      <c r="BG64" s="116" t="s">
        <v>1969</v>
      </c>
      <c r="BH64" s="116" t="s">
        <v>1987</v>
      </c>
      <c r="BI64" s="116" t="s">
        <v>2017</v>
      </c>
      <c r="BJ64" s="116" t="s">
        <v>2017</v>
      </c>
      <c r="BK64" s="116">
        <v>1</v>
      </c>
      <c r="BL64" s="120">
        <v>1.9230769230769231</v>
      </c>
      <c r="BM64" s="116">
        <v>0</v>
      </c>
      <c r="BN64" s="120">
        <v>0</v>
      </c>
      <c r="BO64" s="116">
        <v>0</v>
      </c>
      <c r="BP64" s="120">
        <v>0</v>
      </c>
      <c r="BQ64" s="116">
        <v>51</v>
      </c>
      <c r="BR64" s="120">
        <v>98.07692307692308</v>
      </c>
      <c r="BS64" s="116">
        <v>52</v>
      </c>
      <c r="BT64" s="2"/>
      <c r="BU64" s="3"/>
      <c r="BV64" s="3"/>
      <c r="BW64" s="3"/>
      <c r="BX64" s="3"/>
    </row>
    <row r="65" spans="1:76" ht="15">
      <c r="A65" s="64" t="s">
        <v>250</v>
      </c>
      <c r="B65" s="65"/>
      <c r="C65" s="65" t="s">
        <v>64</v>
      </c>
      <c r="D65" s="66">
        <v>299.5388011820304</v>
      </c>
      <c r="E65" s="68"/>
      <c r="F65" s="100" t="s">
        <v>640</v>
      </c>
      <c r="G65" s="65"/>
      <c r="H65" s="69" t="s">
        <v>250</v>
      </c>
      <c r="I65" s="70"/>
      <c r="J65" s="70"/>
      <c r="K65" s="69" t="s">
        <v>1618</v>
      </c>
      <c r="L65" s="73">
        <v>32.4032200060692</v>
      </c>
      <c r="M65" s="74">
        <v>7884.07080078125</v>
      </c>
      <c r="N65" s="74">
        <v>4244.2841796875</v>
      </c>
      <c r="O65" s="75"/>
      <c r="P65" s="76"/>
      <c r="Q65" s="76"/>
      <c r="R65" s="86"/>
      <c r="S65" s="48">
        <v>1</v>
      </c>
      <c r="T65" s="48">
        <v>3</v>
      </c>
      <c r="U65" s="49">
        <v>5.14329</v>
      </c>
      <c r="V65" s="49">
        <v>0.005291</v>
      </c>
      <c r="W65" s="49">
        <v>0.002342</v>
      </c>
      <c r="X65" s="49">
        <v>0.634303</v>
      </c>
      <c r="Y65" s="49">
        <v>0.3333333333333333</v>
      </c>
      <c r="Z65" s="49">
        <v>0.3333333333333333</v>
      </c>
      <c r="AA65" s="71">
        <v>65</v>
      </c>
      <c r="AB65" s="71"/>
      <c r="AC65" s="72"/>
      <c r="AD65" s="78" t="s">
        <v>1232</v>
      </c>
      <c r="AE65" s="78">
        <v>6967</v>
      </c>
      <c r="AF65" s="78">
        <v>14302</v>
      </c>
      <c r="AG65" s="78">
        <v>46370</v>
      </c>
      <c r="AH65" s="78">
        <v>7922</v>
      </c>
      <c r="AI65" s="78"/>
      <c r="AJ65" s="78" t="s">
        <v>1294</v>
      </c>
      <c r="AK65" s="78" t="s">
        <v>1302</v>
      </c>
      <c r="AL65" s="83" t="s">
        <v>1395</v>
      </c>
      <c r="AM65" s="78"/>
      <c r="AN65" s="80">
        <v>39874.66899305556</v>
      </c>
      <c r="AO65" s="83" t="s">
        <v>1453</v>
      </c>
      <c r="AP65" s="78" t="b">
        <v>0</v>
      </c>
      <c r="AQ65" s="78" t="b">
        <v>0</v>
      </c>
      <c r="AR65" s="78" t="b">
        <v>1</v>
      </c>
      <c r="AS65" s="78"/>
      <c r="AT65" s="78">
        <v>1035</v>
      </c>
      <c r="AU65" s="83" t="s">
        <v>1459</v>
      </c>
      <c r="AV65" s="78" t="b">
        <v>0</v>
      </c>
      <c r="AW65" s="78" t="s">
        <v>1491</v>
      </c>
      <c r="AX65" s="83" t="s">
        <v>1554</v>
      </c>
      <c r="AY65" s="78" t="s">
        <v>66</v>
      </c>
      <c r="AZ65" s="78" t="str">
        <f>REPLACE(INDEX(GroupVertices[Group],MATCH(Vertices[[#This Row],[Vertex]],GroupVertices[Vertex],0)),1,1,"")</f>
        <v>4</v>
      </c>
      <c r="BA65" s="48"/>
      <c r="BB65" s="48"/>
      <c r="BC65" s="48"/>
      <c r="BD65" s="48"/>
      <c r="BE65" s="48"/>
      <c r="BF65" s="48"/>
      <c r="BG65" s="116" t="s">
        <v>1968</v>
      </c>
      <c r="BH65" s="116" t="s">
        <v>1968</v>
      </c>
      <c r="BI65" s="116" t="s">
        <v>2017</v>
      </c>
      <c r="BJ65" s="116" t="s">
        <v>2017</v>
      </c>
      <c r="BK65" s="116">
        <v>0</v>
      </c>
      <c r="BL65" s="120">
        <v>0</v>
      </c>
      <c r="BM65" s="116">
        <v>0</v>
      </c>
      <c r="BN65" s="120">
        <v>0</v>
      </c>
      <c r="BO65" s="116">
        <v>0</v>
      </c>
      <c r="BP65" s="120">
        <v>0</v>
      </c>
      <c r="BQ65" s="116">
        <v>23</v>
      </c>
      <c r="BR65" s="120">
        <v>100</v>
      </c>
      <c r="BS65" s="116">
        <v>23</v>
      </c>
      <c r="BT65" s="2"/>
      <c r="BU65" s="3"/>
      <c r="BV65" s="3"/>
      <c r="BW65" s="3"/>
      <c r="BX65" s="3"/>
    </row>
    <row r="66" spans="1:76" ht="15">
      <c r="A66" s="87" t="s">
        <v>251</v>
      </c>
      <c r="B66" s="88"/>
      <c r="C66" s="88" t="s">
        <v>64</v>
      </c>
      <c r="D66" s="89">
        <v>252.11229288597087</v>
      </c>
      <c r="E66" s="90"/>
      <c r="F66" s="101" t="s">
        <v>641</v>
      </c>
      <c r="G66" s="88"/>
      <c r="H66" s="91" t="s">
        <v>251</v>
      </c>
      <c r="I66" s="92"/>
      <c r="J66" s="92"/>
      <c r="K66" s="91" t="s">
        <v>1619</v>
      </c>
      <c r="L66" s="93">
        <v>32.4032200060692</v>
      </c>
      <c r="M66" s="94">
        <v>8533.939453125</v>
      </c>
      <c r="N66" s="94">
        <v>9594.8642578125</v>
      </c>
      <c r="O66" s="95"/>
      <c r="P66" s="96"/>
      <c r="Q66" s="96"/>
      <c r="R66" s="97"/>
      <c r="S66" s="48">
        <v>0</v>
      </c>
      <c r="T66" s="48">
        <v>3</v>
      </c>
      <c r="U66" s="49">
        <v>5.14329</v>
      </c>
      <c r="V66" s="49">
        <v>0.005291</v>
      </c>
      <c r="W66" s="49">
        <v>0.002342</v>
      </c>
      <c r="X66" s="49">
        <v>0.634303</v>
      </c>
      <c r="Y66" s="49">
        <v>0.3333333333333333</v>
      </c>
      <c r="Z66" s="49">
        <v>0</v>
      </c>
      <c r="AA66" s="98">
        <v>66</v>
      </c>
      <c r="AB66" s="98"/>
      <c r="AC66" s="99"/>
      <c r="AD66" s="78" t="s">
        <v>1233</v>
      </c>
      <c r="AE66" s="78">
        <v>10316</v>
      </c>
      <c r="AF66" s="78">
        <v>9380</v>
      </c>
      <c r="AG66" s="78">
        <v>13839</v>
      </c>
      <c r="AH66" s="78">
        <v>3573</v>
      </c>
      <c r="AI66" s="78"/>
      <c r="AJ66" s="78" t="s">
        <v>1295</v>
      </c>
      <c r="AK66" s="78" t="s">
        <v>1343</v>
      </c>
      <c r="AL66" s="83" t="s">
        <v>1396</v>
      </c>
      <c r="AM66" s="78"/>
      <c r="AN66" s="80">
        <v>40349.464525462965</v>
      </c>
      <c r="AO66" s="83" t="s">
        <v>1454</v>
      </c>
      <c r="AP66" s="78" t="b">
        <v>0</v>
      </c>
      <c r="AQ66" s="78" t="b">
        <v>0</v>
      </c>
      <c r="AR66" s="78" t="b">
        <v>1</v>
      </c>
      <c r="AS66" s="78"/>
      <c r="AT66" s="78">
        <v>323</v>
      </c>
      <c r="AU66" s="83" t="s">
        <v>1458</v>
      </c>
      <c r="AV66" s="78" t="b">
        <v>0</v>
      </c>
      <c r="AW66" s="78" t="s">
        <v>1491</v>
      </c>
      <c r="AX66" s="83" t="s">
        <v>1555</v>
      </c>
      <c r="AY66" s="78" t="s">
        <v>66</v>
      </c>
      <c r="AZ66" s="78" t="str">
        <f>REPLACE(INDEX(GroupVertices[Group],MATCH(Vertices[[#This Row],[Vertex]],GroupVertices[Vertex],0)),1,1,"")</f>
        <v>4</v>
      </c>
      <c r="BA66" s="48"/>
      <c r="BB66" s="48"/>
      <c r="BC66" s="48"/>
      <c r="BD66" s="48"/>
      <c r="BE66" s="48"/>
      <c r="BF66" s="48"/>
      <c r="BG66" s="116" t="s">
        <v>1968</v>
      </c>
      <c r="BH66" s="116" t="s">
        <v>1968</v>
      </c>
      <c r="BI66" s="116" t="s">
        <v>2017</v>
      </c>
      <c r="BJ66" s="116" t="s">
        <v>2017</v>
      </c>
      <c r="BK66" s="116">
        <v>0</v>
      </c>
      <c r="BL66" s="120">
        <v>0</v>
      </c>
      <c r="BM66" s="116">
        <v>0</v>
      </c>
      <c r="BN66" s="120">
        <v>0</v>
      </c>
      <c r="BO66" s="116">
        <v>0</v>
      </c>
      <c r="BP66" s="120">
        <v>0</v>
      </c>
      <c r="BQ66" s="116">
        <v>23</v>
      </c>
      <c r="BR66" s="120">
        <v>100</v>
      </c>
      <c r="BS66" s="116">
        <v>23</v>
      </c>
      <c r="BT66" s="2"/>
      <c r="BU66" s="3"/>
      <c r="BV66" s="3"/>
      <c r="BW66" s="3"/>
      <c r="BX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hyperlinks>
    <hyperlink ref="AL3" r:id="rId1" display="http://t.co/XZIgC7vN0w"/>
    <hyperlink ref="AL4" r:id="rId2" display="http://au.linkedin.com/in/ritazonius"/>
    <hyperlink ref="AL6" r:id="rId3" display="https://t.co/SUrUncXo54"/>
    <hyperlink ref="AL7" r:id="rId4" display="https://t.co/hNjsrPQVEr"/>
    <hyperlink ref="AL10" r:id="rId5" display="http://www.techstrasolutions.com/"/>
    <hyperlink ref="AL11" r:id="rId6" display="https://t.co/eQnzBaapRA"/>
    <hyperlink ref="AL12" r:id="rId7" display="http://threegood.podbean.com/"/>
    <hyperlink ref="AL13" r:id="rId8" display="https://t.co/Y7Ca0bOAk6"/>
    <hyperlink ref="AL14" r:id="rId9" display="https://t.co/PC9kYoAQ8c"/>
    <hyperlink ref="AL15" r:id="rId10" display="https://t.co/ucF84oDrcr"/>
    <hyperlink ref="AL16" r:id="rId11" display="http://t.co/jqblElfw9E"/>
    <hyperlink ref="AL17" r:id="rId12" display="https://t.co/LMS2f0bSTo"/>
    <hyperlink ref="AL18" r:id="rId13" display="http://www.alanlepofsky.com/"/>
    <hyperlink ref="AL19" r:id="rId14" display="http://t.co/sur9v4mW2G"/>
    <hyperlink ref="AL20" r:id="rId15" display="https://t.co/c4bLbnq78I"/>
    <hyperlink ref="AL21" r:id="rId16" display="https://t.co/8LAdyOElE9"/>
    <hyperlink ref="AL22" r:id="rId17" display="https://jarche.com/"/>
    <hyperlink ref="AL23" r:id="rId18" display="https://t.co/jA998aXanF"/>
    <hyperlink ref="AL24" r:id="rId19" display="https://t.co/jYlXbOmmIl"/>
    <hyperlink ref="AL26" r:id="rId20" display="https://t.co/OmpHvQsLL8"/>
    <hyperlink ref="AL27" r:id="rId21" display="https://t.co/eZomiYlrXL"/>
    <hyperlink ref="AL28" r:id="rId22" display="http://www.deloitte.com/global"/>
    <hyperlink ref="AL29" r:id="rId23" display="https://de.linkedin.com/in/sebastiankolberg/de"/>
    <hyperlink ref="AL30" r:id="rId24" display="http://www.sloanreview.mit.edu/"/>
    <hyperlink ref="AL31" r:id="rId25" display="https://t.co/CDFoo8Ioff"/>
    <hyperlink ref="AL33" r:id="rId26" display="https://t.co/G7ClRNZ5yv"/>
    <hyperlink ref="AL34" r:id="rId27" display="http://t.co/uRfKuxdvvv"/>
    <hyperlink ref="AL36" r:id="rId28" display="https://t.co/e3xMtZ8cJj"/>
    <hyperlink ref="AL39" r:id="rId29" display="http://www.talentedlearning.com/"/>
    <hyperlink ref="AL40" r:id="rId30" display="https://t.co/XPp8tCNctb"/>
    <hyperlink ref="AL41" r:id="rId31" display="http://t.co/Hfk9VjxtWA"/>
    <hyperlink ref="AL42" r:id="rId32" display="https://t.co/INMlVpKN0W"/>
    <hyperlink ref="AL45" r:id="rId33" display="https://t.co/RiFLzsiqmH"/>
    <hyperlink ref="AL46" r:id="rId34" display="https://t.co/mNby0YfUPg"/>
    <hyperlink ref="AL47" r:id="rId35" display="https://blogs.icrc.org/inspired/"/>
    <hyperlink ref="AL48" r:id="rId36" display="http://www.linkedin.com/in/shaunslattery"/>
    <hyperlink ref="AL49" r:id="rId37" display="http://www.claritas-solutions.com/Home/HomeOverview?contentID=44"/>
    <hyperlink ref="AL50" r:id="rId38" display="https://t.co/cGVedYbgDq"/>
    <hyperlink ref="AL51" r:id="rId39" display="https://www.linkedin.com/in/ksorokti/"/>
    <hyperlink ref="AL52" r:id="rId40" display="https://smrfoundation.org/"/>
    <hyperlink ref="AL53" r:id="rId41" display="https://vivianfrancos.com/"/>
    <hyperlink ref="AL54" r:id="rId42" display="http://iconohash.com/"/>
    <hyperlink ref="AL55" r:id="rId43" display="https://t.co/6E6zJ2Bxsg"/>
    <hyperlink ref="AL56" r:id="rId44" display="https://t.co/KNyYNoa0x6"/>
    <hyperlink ref="AL57" r:id="rId45" display="https://t.co/adqJO08EVS"/>
    <hyperlink ref="AL58" r:id="rId46" display="http://t.co/BAuuCZOZDr"/>
    <hyperlink ref="AL59" r:id="rId47" display="https://t.co/si6Y4OlFiN"/>
    <hyperlink ref="AL60" r:id="rId48" display="https://t.co/fa4VtOOBfc"/>
    <hyperlink ref="AL61" r:id="rId49" display="https://t.co/qczVKmnHcJ"/>
    <hyperlink ref="AL62" r:id="rId50" display="https://t.co/IN5ujA2OAk"/>
    <hyperlink ref="AL63" r:id="rId51" display="https://t.co/rhw0TDkVr3"/>
    <hyperlink ref="AL64" r:id="rId52" display="https://t.co/IN5ujA2OAk"/>
    <hyperlink ref="AL65" r:id="rId53" display="https://t.co/3ceeFmbBll"/>
    <hyperlink ref="AL66" r:id="rId54" display="https://t.co/7D7gNdU7R3"/>
    <hyperlink ref="AO4" r:id="rId55" display="https://pbs.twimg.com/profile_banners/1434992078/1561530962"/>
    <hyperlink ref="AO6" r:id="rId56" display="https://pbs.twimg.com/profile_banners/169922611/1560342846"/>
    <hyperlink ref="AO7" r:id="rId57" display="https://pbs.twimg.com/profile_banners/1227487442/1537555130"/>
    <hyperlink ref="AO8" r:id="rId58" display="https://pbs.twimg.com/profile_banners/1608010104/1443547178"/>
    <hyperlink ref="AO9" r:id="rId59" display="https://pbs.twimg.com/profile_banners/43662027/1468756327"/>
    <hyperlink ref="AO10" r:id="rId60" display="https://pbs.twimg.com/profile_banners/110436020/1398351627"/>
    <hyperlink ref="AO12" r:id="rId61" display="https://pbs.twimg.com/profile_banners/83215347/1468264430"/>
    <hyperlink ref="AO13" r:id="rId62" display="https://pbs.twimg.com/profile_banners/61323/1504381341"/>
    <hyperlink ref="AO14" r:id="rId63" display="https://pbs.twimg.com/profile_banners/4471181/1449885608"/>
    <hyperlink ref="AO15" r:id="rId64" display="https://pbs.twimg.com/profile_banners/11461102/1565582557"/>
    <hyperlink ref="AO17" r:id="rId65" display="https://pbs.twimg.com/profile_banners/757990409016479744/1469555399"/>
    <hyperlink ref="AO18" r:id="rId66" display="https://pbs.twimg.com/profile_banners/10458822/1560367602"/>
    <hyperlink ref="AO19" r:id="rId67" display="https://pbs.twimg.com/profile_banners/14185733/1358655238"/>
    <hyperlink ref="AO20" r:id="rId68" display="https://pbs.twimg.com/profile_banners/21969011/1489183824"/>
    <hyperlink ref="AO21" r:id="rId69" display="https://pbs.twimg.com/profile_banners/16644993/1570200266"/>
    <hyperlink ref="AO22" r:id="rId70" display="https://pbs.twimg.com/profile_banners/11698322/1555430718"/>
    <hyperlink ref="AO23" r:id="rId71" display="https://pbs.twimg.com/profile_banners/9853212/1547589829"/>
    <hyperlink ref="AO25" r:id="rId72" display="https://pbs.twimg.com/profile_banners/72982024/1559318584"/>
    <hyperlink ref="AO26" r:id="rId73" display="https://pbs.twimg.com/profile_banners/747867955292078080/1568045260"/>
    <hyperlink ref="AO27" r:id="rId74" display="https://pbs.twimg.com/profile_banners/80351430/1560631090"/>
    <hyperlink ref="AO28" r:id="rId75" display="https://pbs.twimg.com/profile_banners/8457092/1567094581"/>
    <hyperlink ref="AO29" r:id="rId76" display="https://pbs.twimg.com/profile_banners/327238607/1569782454"/>
    <hyperlink ref="AO30" r:id="rId77" display="https://pbs.twimg.com/profile_banners/15692087/1571142694"/>
    <hyperlink ref="AO31" r:id="rId78" display="https://pbs.twimg.com/profile_banners/2466102318/1398900296"/>
    <hyperlink ref="AO32" r:id="rId79" display="https://pbs.twimg.com/profile_banners/1184393513380859904/1571217223"/>
    <hyperlink ref="AO33" r:id="rId80" display="https://pbs.twimg.com/profile_banners/731489975909355521/1565275367"/>
    <hyperlink ref="AO34" r:id="rId81" display="https://pbs.twimg.com/profile_banners/2367919621/1518043263"/>
    <hyperlink ref="AO36" r:id="rId82" display="https://pbs.twimg.com/profile_banners/808456754883416064/1481586666"/>
    <hyperlink ref="AO37" r:id="rId83" display="https://pbs.twimg.com/profile_banners/2327740840/1394885062"/>
    <hyperlink ref="AO38" r:id="rId84" display="https://pbs.twimg.com/profile_banners/2295726283/1558325103"/>
    <hyperlink ref="AO39" r:id="rId85" display="https://pbs.twimg.com/profile_banners/84590845/1538090778"/>
    <hyperlink ref="AO40" r:id="rId86" display="https://pbs.twimg.com/profile_banners/21110060/1354839152"/>
    <hyperlink ref="AO41" r:id="rId87" display="https://pbs.twimg.com/profile_banners/30864653/1539362165"/>
    <hyperlink ref="AO42" r:id="rId88" display="https://pbs.twimg.com/profile_banners/21363868/1447266902"/>
    <hyperlink ref="AO43" r:id="rId89" display="https://pbs.twimg.com/profile_banners/15307206/1570172829"/>
    <hyperlink ref="AO44" r:id="rId90" display="https://pbs.twimg.com/profile_banners/6419372/1503346611"/>
    <hyperlink ref="AO45" r:id="rId91" display="https://pbs.twimg.com/profile_banners/3743621/1546095477"/>
    <hyperlink ref="AO46" r:id="rId92" display="https://pbs.twimg.com/profile_banners/588400012/1475042353"/>
    <hyperlink ref="AO47" r:id="rId93" display="https://pbs.twimg.com/profile_banners/3822506009/1444221647"/>
    <hyperlink ref="AO48" r:id="rId94" display="https://pbs.twimg.com/profile_banners/15239217/1537315422"/>
    <hyperlink ref="AO49" r:id="rId95" display="https://pbs.twimg.com/profile_banners/46653048/1500989069"/>
    <hyperlink ref="AO50" r:id="rId96" display="https://pbs.twimg.com/profile_banners/751054209345347585/1492513423"/>
    <hyperlink ref="AO51" r:id="rId97" display="https://pbs.twimg.com/profile_banners/51319116/1563740930"/>
    <hyperlink ref="AO52" r:id="rId98" display="https://pbs.twimg.com/profile_banners/87606674/1405285356"/>
    <hyperlink ref="AO53" r:id="rId99" display="https://pbs.twimg.com/profile_banners/76935934/1571052477"/>
    <hyperlink ref="AO54" r:id="rId100" display="https://pbs.twimg.com/profile_banners/807285197200879616/1490992098"/>
    <hyperlink ref="AO55" r:id="rId101" display="https://pbs.twimg.com/profile_banners/1022935783404126208/1539387833"/>
    <hyperlink ref="AO56" r:id="rId102" display="https://pbs.twimg.com/profile_banners/199256987/1503661400"/>
    <hyperlink ref="AO57" r:id="rId103" display="https://pbs.twimg.com/profile_banners/817461289081409536/1496693898"/>
    <hyperlink ref="AO58" r:id="rId104" display="https://pbs.twimg.com/profile_banners/16049723/1449166119"/>
    <hyperlink ref="AO59" r:id="rId105" display="https://pbs.twimg.com/profile_banners/4439270533/1556054682"/>
    <hyperlink ref="AO60" r:id="rId106" display="https://pbs.twimg.com/profile_banners/1197315655/1511776425"/>
    <hyperlink ref="AO61" r:id="rId107" display="https://pbs.twimg.com/profile_banners/4493195241/1450216759"/>
    <hyperlink ref="AO62" r:id="rId108" display="https://pbs.twimg.com/profile_banners/100474303/1561986962"/>
    <hyperlink ref="AO63" r:id="rId109" display="https://pbs.twimg.com/profile_banners/23085995/1493799727"/>
    <hyperlink ref="AO64" r:id="rId110" display="https://pbs.twimg.com/profile_banners/165254467/1398636282"/>
    <hyperlink ref="AO65" r:id="rId111" display="https://pbs.twimg.com/profile_banners/22497779/1568200826"/>
    <hyperlink ref="AO66" r:id="rId112" display="https://pbs.twimg.com/profile_banners/157627819/1445770507"/>
    <hyperlink ref="AU3" r:id="rId113" display="http://abs.twimg.com/images/themes/theme15/bg.png"/>
    <hyperlink ref="AU4" r:id="rId114" display="http://abs.twimg.com/images/themes/theme6/bg.gif"/>
    <hyperlink ref="AU6" r:id="rId115" display="http://abs.twimg.com/images/themes/theme14/bg.gif"/>
    <hyperlink ref="AU7" r:id="rId116" display="http://abs.twimg.com/images/themes/theme16/bg.gif"/>
    <hyperlink ref="AU8" r:id="rId117" display="http://abs.twimg.com/images/themes/theme1/bg.png"/>
    <hyperlink ref="AU9" r:id="rId118" display="http://abs.twimg.com/images/themes/theme1/bg.png"/>
    <hyperlink ref="AU10" r:id="rId119" display="http://abs.twimg.com/images/themes/theme1/bg.png"/>
    <hyperlink ref="AU11" r:id="rId120" display="http://abs.twimg.com/images/themes/theme1/bg.png"/>
    <hyperlink ref="AU12" r:id="rId121" display="http://abs.twimg.com/images/themes/theme13/bg.gif"/>
    <hyperlink ref="AU13" r:id="rId122" display="http://abs.twimg.com/images/themes/theme1/bg.png"/>
    <hyperlink ref="AU14" r:id="rId123" display="http://abs.twimg.com/images/themes/theme1/bg.png"/>
    <hyperlink ref="AU15" r:id="rId124" display="http://abs.twimg.com/images/themes/theme1/bg.png"/>
    <hyperlink ref="AU16" r:id="rId125" display="http://abs.twimg.com/images/themes/theme1/bg.png"/>
    <hyperlink ref="AU18" r:id="rId126" display="http://abs.twimg.com/images/themes/theme1/bg.png"/>
    <hyperlink ref="AU19" r:id="rId127" display="http://abs.twimg.com/images/themes/theme1/bg.png"/>
    <hyperlink ref="AU20" r:id="rId128" display="http://abs.twimg.com/images/themes/theme3/bg.gif"/>
    <hyperlink ref="AU21" r:id="rId129" display="http://abs.twimg.com/images/themes/theme5/bg.gif"/>
    <hyperlink ref="AU22" r:id="rId130" display="http://abs.twimg.com/images/themes/theme14/bg.gif"/>
    <hyperlink ref="AU23" r:id="rId131" display="http://abs.twimg.com/images/themes/theme1/bg.png"/>
    <hyperlink ref="AU24" r:id="rId132" display="http://abs.twimg.com/images/themes/theme3/bg.gif"/>
    <hyperlink ref="AU25" r:id="rId133" display="http://abs.twimg.com/images/themes/theme1/bg.png"/>
    <hyperlink ref="AU27" r:id="rId134" display="http://abs.twimg.com/images/themes/theme1/bg.png"/>
    <hyperlink ref="AU28" r:id="rId135" display="http://abs.twimg.com/images/themes/theme1/bg.png"/>
    <hyperlink ref="AU29" r:id="rId136" display="http://abs.twimg.com/images/themes/theme1/bg.png"/>
    <hyperlink ref="AU30" r:id="rId137" display="http://abs.twimg.com/images/themes/theme14/bg.gif"/>
    <hyperlink ref="AU31" r:id="rId138" display="http://abs.twimg.com/images/themes/theme1/bg.png"/>
    <hyperlink ref="AU34" r:id="rId139" display="http://abs.twimg.com/images/themes/theme1/bg.png"/>
    <hyperlink ref="AU35" r:id="rId140" display="http://abs.twimg.com/images/themes/theme1/bg.png"/>
    <hyperlink ref="AU36" r:id="rId141" display="http://abs.twimg.com/images/themes/theme1/bg.png"/>
    <hyperlink ref="AU37" r:id="rId142" display="http://abs.twimg.com/images/themes/theme1/bg.png"/>
    <hyperlink ref="AU38" r:id="rId143" display="http://abs.twimg.com/images/themes/theme1/bg.png"/>
    <hyperlink ref="AU39" r:id="rId144" display="http://abs.twimg.com/images/themes/theme1/bg.png"/>
    <hyperlink ref="AU40" r:id="rId145" display="http://abs.twimg.com/images/themes/theme14/bg.gif"/>
    <hyperlink ref="AU41" r:id="rId146" display="http://abs.twimg.com/images/themes/theme1/bg.png"/>
    <hyperlink ref="AU42" r:id="rId147" display="http://abs.twimg.com/images/themes/theme1/bg.png"/>
    <hyperlink ref="AU43" r:id="rId148" display="http://abs.twimg.com/images/themes/theme14/bg.gif"/>
    <hyperlink ref="AU44" r:id="rId149" display="http://abs.twimg.com/images/themes/theme5/bg.gif"/>
    <hyperlink ref="AU45" r:id="rId150" display="http://abs.twimg.com/images/themes/theme18/bg.gif"/>
    <hyperlink ref="AU46" r:id="rId151" display="http://abs.twimg.com/images/themes/theme1/bg.png"/>
    <hyperlink ref="AU47" r:id="rId152" display="http://abs.twimg.com/images/themes/theme1/bg.png"/>
    <hyperlink ref="AU48" r:id="rId153" display="http://abs.twimg.com/images/themes/theme15/bg.png"/>
    <hyperlink ref="AU49" r:id="rId154" display="http://abs.twimg.com/images/themes/theme3/bg.gif"/>
    <hyperlink ref="AU51" r:id="rId155" display="http://abs.twimg.com/images/themes/theme14/bg.gif"/>
    <hyperlink ref="AU52" r:id="rId156" display="http://abs.twimg.com/images/themes/theme19/bg.gif"/>
    <hyperlink ref="AU53" r:id="rId157" display="http://abs.twimg.com/images/themes/theme1/bg.png"/>
    <hyperlink ref="AU54" r:id="rId158" display="http://abs.twimg.com/images/themes/theme1/bg.png"/>
    <hyperlink ref="AU55" r:id="rId159" display="http://abs.twimg.com/images/themes/theme1/bg.png"/>
    <hyperlink ref="AU56" r:id="rId160" display="http://abs.twimg.com/images/themes/theme9/bg.gif"/>
    <hyperlink ref="AU58" r:id="rId161" display="http://abs.twimg.com/images/themes/theme1/bg.png"/>
    <hyperlink ref="AU59" r:id="rId162" display="http://abs.twimg.com/images/themes/theme1/bg.png"/>
    <hyperlink ref="AU60" r:id="rId163" display="http://abs.twimg.com/images/themes/theme1/bg.png"/>
    <hyperlink ref="AU61" r:id="rId164" display="http://abs.twimg.com/images/themes/theme1/bg.png"/>
    <hyperlink ref="AU62" r:id="rId165" display="http://abs.twimg.com/images/themes/theme1/bg.png"/>
    <hyperlink ref="AU63" r:id="rId166" display="http://abs.twimg.com/images/themes/theme1/bg.png"/>
    <hyperlink ref="AU64" r:id="rId167" display="http://abs.twimg.com/images/themes/theme1/bg.png"/>
    <hyperlink ref="AU65" r:id="rId168" display="http://abs.twimg.com/images/themes/theme1/bg.png"/>
    <hyperlink ref="AU66" r:id="rId169" display="http://abs.twimg.com/images/themes/theme16/bg.gif"/>
    <hyperlink ref="F3" r:id="rId170" display="http://pbs.twimg.com/profile_images/1134266047/E123_normal.jpg"/>
    <hyperlink ref="F4" r:id="rId171" display="http://pbs.twimg.com/profile_images/1081338501507891200/HyPlnXDi_normal.jpg"/>
    <hyperlink ref="F5" r:id="rId172" display="http://pbs.twimg.com/profile_images/989588220345106432/LJSFf4dE_normal.jpg"/>
    <hyperlink ref="F6" r:id="rId173" display="http://pbs.twimg.com/profile_images/1138473610513977344/ZziVrnr6_normal.png"/>
    <hyperlink ref="F7" r:id="rId174" display="http://pbs.twimg.com/profile_images/844273943469080576/5L5Czks-_normal.jpg"/>
    <hyperlink ref="F8" r:id="rId175" display="http://pbs.twimg.com/profile_images/648941293436059648/uQRNsx3e_normal.png"/>
    <hyperlink ref="F9" r:id="rId176" display="http://pbs.twimg.com/profile_images/1126469294387335168/JJ8JEC-t_normal.png"/>
    <hyperlink ref="F10" r:id="rId177" display="http://pbs.twimg.com/profile_images/672411689485144064/GkMlclmx_normal.jpg"/>
    <hyperlink ref="F11" r:id="rId178" display="http://pbs.twimg.com/profile_images/1899733959/L_D_Logo_2_normal.jpg"/>
    <hyperlink ref="F12" r:id="rId179" display="http://pbs.twimg.com/profile_images/1149054290566230016/l1pimSHA_normal.jpg"/>
    <hyperlink ref="F13" r:id="rId180" display="http://pbs.twimg.com/profile_images/993157375241674753/53dz3TL3_normal.jpg"/>
    <hyperlink ref="F14" r:id="rId181" display="http://pbs.twimg.com/profile_images/659130371779465216/yP1bYl9b_normal.png"/>
    <hyperlink ref="F15" r:id="rId182" display="http://pbs.twimg.com/profile_images/1076359437479100417/MaZv7LhA_normal.jpg"/>
    <hyperlink ref="F16" r:id="rId183" display="http://pbs.twimg.com/profile_images/574401738196680704/Rrrt4Re9_normal.jpeg"/>
    <hyperlink ref="F17" r:id="rId184" display="http://pbs.twimg.com/profile_images/757996704670978048/MMdyRmwv_normal.jpg"/>
    <hyperlink ref="F18" r:id="rId185" display="http://pbs.twimg.com/profile_images/1095785814489997319/oB0tLKv8_normal.png"/>
    <hyperlink ref="F19" r:id="rId186" display="http://pbs.twimg.com/profile_images/1449215397/scott-avatar_normal.jpg"/>
    <hyperlink ref="F20" r:id="rId187" display="http://pbs.twimg.com/profile_images/1151970563080052737/SHxLs4mD_normal.jpg"/>
    <hyperlink ref="F21" r:id="rId188" display="http://pbs.twimg.com/profile_images/1017547076131885057/RSedct3B_normal.jpg"/>
    <hyperlink ref="F22" r:id="rId189" display="http://pbs.twimg.com/profile_images/852854320600985600/l94FQVBp_normal.png"/>
    <hyperlink ref="F23" r:id="rId190" display="http://pbs.twimg.com/profile_images/823546547451228161/TREK2P9E_normal.jpg"/>
    <hyperlink ref="F24" r:id="rId191" display="http://pbs.twimg.com/profile_images/725086769121775617/x69C43cc_normal.jpg"/>
    <hyperlink ref="F25" r:id="rId192" display="http://pbs.twimg.com/profile_images/1050070831605272576/HfeiBy-D_normal.jpg"/>
    <hyperlink ref="F26" r:id="rId193" display="http://pbs.twimg.com/profile_images/747870602342596608/ggm5-Vzx_normal.jpg"/>
    <hyperlink ref="F27" r:id="rId194" display="http://pbs.twimg.com/profile_images/1174811571681464320/I686qIHR_normal.jpg"/>
    <hyperlink ref="F28" r:id="rId195" display="http://pbs.twimg.com/profile_images/1145702050921144321/YNTN3TsO_normal.png"/>
    <hyperlink ref="F29" r:id="rId196" display="http://pbs.twimg.com/profile_images/1176838971533463552/N6o5dzin_normal.jpg"/>
    <hyperlink ref="F30" r:id="rId197" display="http://pbs.twimg.com/profile_images/3452689563/ffb59d35c9e15d02f28df0fff6ef8c72_normal.png"/>
    <hyperlink ref="F31" r:id="rId198" display="http://pbs.twimg.com/profile_images/460410643179245569/O6G2kJGT_normal.jpeg"/>
    <hyperlink ref="F32" r:id="rId199" display="http://pbs.twimg.com/profile_images/1184397001716391937/ylWjAJCo_normal.jpg"/>
    <hyperlink ref="F33" r:id="rId200" display="http://pbs.twimg.com/profile_images/1182589235850858501/ADCsVomE_normal.jpg"/>
    <hyperlink ref="F34" r:id="rId201" display="http://pbs.twimg.com/profile_images/877670345657860097/Q4UFgzpn_normal.jpg"/>
    <hyperlink ref="F35" r:id="rId202" display="http://pbs.twimg.com/profile_images/791740843723894784/AC8WRmoZ_normal.jpg"/>
    <hyperlink ref="F36" r:id="rId203" display="http://pbs.twimg.com/profile_images/808457701860601856/GkTiF9ek_normal.jpg"/>
    <hyperlink ref="F37" r:id="rId204" display="http://pbs.twimg.com/profile_images/821091469561917441/v2h9cL4a_normal.jpg"/>
    <hyperlink ref="F38" r:id="rId205" display="http://pbs.twimg.com/profile_images/1128886130697314305/hfLc9PR9_normal.jpg"/>
    <hyperlink ref="F39" r:id="rId206" display="http://pbs.twimg.com/profile_images/1045455833646039041/_0fE8_c5_normal.jpg"/>
    <hyperlink ref="F40" r:id="rId207" display="http://pbs.twimg.com/profile_images/492962854979395584/Hd8rp_en_normal.jpeg"/>
    <hyperlink ref="F41" r:id="rId208" display="http://pbs.twimg.com/profile_images/137276315/Logo_Square_normal.jpg"/>
    <hyperlink ref="F42" r:id="rId209" display="http://pbs.twimg.com/profile_images/1175497411239845888/YnIUidd8_normal.jpg"/>
    <hyperlink ref="F43" r:id="rId210" display="http://pbs.twimg.com/profile_images/1180016483969228800/8lJr4sVp_normal.jpg"/>
    <hyperlink ref="F44" r:id="rId211" display="http://pbs.twimg.com/profile_images/1121065862520279041/0gGa0BuF_normal.jpg"/>
    <hyperlink ref="F45" r:id="rId212" display="http://pbs.twimg.com/profile_images/955579372961873920/kXWQh-RW_normal.jpg"/>
    <hyperlink ref="F46" r:id="rId213" display="http://pbs.twimg.com/profile_images/3644185273/c329f1118e127e55255dac20fead4a5b_normal.jpeg"/>
    <hyperlink ref="F47" r:id="rId214" display="http://pbs.twimg.com/profile_images/887301015107710976/JjO4Zgs4_normal.jpg"/>
    <hyperlink ref="F48" r:id="rId215" display="http://pbs.twimg.com/profile_images/1181206687111372801/oilZlnXk_normal.jpg"/>
    <hyperlink ref="F49" r:id="rId216" display="http://pbs.twimg.com/profile_images/889842655231959040/yUI1uBHx_normal.jpg"/>
    <hyperlink ref="F50" r:id="rId217" display="http://pbs.twimg.com/profile_images/785528530000023552/H9S7xkSU_normal.jpg"/>
    <hyperlink ref="F51" r:id="rId218" display="http://pbs.twimg.com/profile_images/1082011274635030528/r7Jq-dlj_normal.jpg"/>
    <hyperlink ref="F52" r:id="rId219" display="http://pbs.twimg.com/profile_images/849132774661308416/pa2Uplq1_normal.jpg"/>
    <hyperlink ref="F53" r:id="rId220" display="http://pbs.twimg.com/profile_images/1184702192336490499/xiuYhert_normal.jpg"/>
    <hyperlink ref="F54" r:id="rId221" display="http://pbs.twimg.com/profile_images/808383733468430336/XvlWPew-_normal.jpg"/>
    <hyperlink ref="F55" r:id="rId222" display="http://pbs.twimg.com/profile_images/1022958968841195520/R8ahjyV5_normal.jpg"/>
    <hyperlink ref="F56" r:id="rId223" display="http://pbs.twimg.com/profile_images/1094388845263519745/_FHcG_-x_normal.jpg"/>
    <hyperlink ref="F57" r:id="rId224" display="http://pbs.twimg.com/profile_images/1128330992328921090/nVNqd5QP_normal.png"/>
    <hyperlink ref="F58" r:id="rId225" display="http://pbs.twimg.com/profile_images/1130908504875683840/J8G5k0df_normal.png"/>
    <hyperlink ref="F59" r:id="rId226" display="http://pbs.twimg.com/profile_images/925907541522911237/XTsze1Br_normal.jpg"/>
    <hyperlink ref="F60" r:id="rId227" display="http://pbs.twimg.com/profile_images/932948713236041728/ypz-uuu-_normal.jpg"/>
    <hyperlink ref="F61" r:id="rId228" display="http://pbs.twimg.com/profile_images/1115332193818161154/D50o007f_normal.jpg"/>
    <hyperlink ref="F62" r:id="rId229" display="http://pbs.twimg.com/profile_images/466500761359503360/tz9q3b2J_normal.jpeg"/>
    <hyperlink ref="F63" r:id="rId230" display="http://pbs.twimg.com/profile_images/1002472549773709312/B_17xohH_normal.jpg"/>
    <hyperlink ref="F64" r:id="rId231" display="http://pbs.twimg.com/profile_images/1043406771107385345/6eOi0CAb_normal.jpg"/>
    <hyperlink ref="F65" r:id="rId232" display="http://pbs.twimg.com/profile_images/972062363976458240/QDoIUGlf_normal.jpg"/>
    <hyperlink ref="F66" r:id="rId233" display="http://pbs.twimg.com/profile_images/3119861225/5ad23eba8b7647403ee993ea81abc67e_normal.jpeg"/>
    <hyperlink ref="AX3" r:id="rId234" display="https://twitter.com/muhawia"/>
    <hyperlink ref="AX4" r:id="rId235" display="https://twitter.com/ritazonius"/>
    <hyperlink ref="AX5" r:id="rId236" display="https://twitter.com/jennifercreinin"/>
    <hyperlink ref="AX6" r:id="rId237" display="https://twitter.com/wakelet"/>
    <hyperlink ref="AX7" r:id="rId238" display="https://twitter.com/sharonlinapearc"/>
    <hyperlink ref="AX8" r:id="rId239" display="https://twitter.com/esnchat"/>
    <hyperlink ref="AX9" r:id="rId240" display="https://twitter.com/stefboettcher"/>
    <hyperlink ref="AX10" r:id="rId241" display="https://twitter.com/jhonig1"/>
    <hyperlink ref="AX11" r:id="rId242" display="https://twitter.com/lndconnect"/>
    <hyperlink ref="AX12" r:id="rId243" display="https://twitter.com/sukhpabial"/>
    <hyperlink ref="AX13" r:id="rId244" display="https://twitter.com/srjf"/>
    <hyperlink ref="AX14" r:id="rId245" display="https://twitter.com/fabrider"/>
    <hyperlink ref="AX15" r:id="rId246" display="https://twitter.com/jamileh"/>
    <hyperlink ref="AX16" r:id="rId247" display="https://twitter.com/wvosch1"/>
    <hyperlink ref="AX17" r:id="rId248" display="https://twitter.com/pleonardi1"/>
    <hyperlink ref="AX18" r:id="rId249" display="https://twitter.com/alanlepo"/>
    <hyperlink ref="AX19" r:id="rId250" display="https://twitter.com/scottmoore"/>
    <hyperlink ref="AX20" r:id="rId251" display="https://twitter.com/jeffmerrell"/>
    <hyperlink ref="AX21" r:id="rId252" display="https://twitter.com/ericakuhl"/>
    <hyperlink ref="AX22" r:id="rId253" display="https://twitter.com/hjarche"/>
    <hyperlink ref="AX23" r:id="rId254" display="https://twitter.com/rhappe"/>
    <hyperlink ref="AX24" r:id="rId255" display="https://twitter.com/danieldekay"/>
    <hyperlink ref="AX25" r:id="rId256" display="https://twitter.com/gapingvoid"/>
    <hyperlink ref="AX26" r:id="rId257" display="https://twitter.com/valuesday"/>
    <hyperlink ref="AX27" r:id="rId258" display="https://twitter.com/rainerbartl"/>
    <hyperlink ref="AX28" r:id="rId259" display="https://twitter.com/deloitte"/>
    <hyperlink ref="AX29" r:id="rId260" display="https://twitter.com/kolseb"/>
    <hyperlink ref="AX30" r:id="rId261" display="https://twitter.com/mitsmr"/>
    <hyperlink ref="AX31" r:id="rId262" display="https://twitter.com/joellegirton"/>
    <hyperlink ref="AX32" r:id="rId263" display="https://twitter.com/ferdina86443258"/>
    <hyperlink ref="AX33" r:id="rId264" display="https://twitter.com/balanceroman"/>
    <hyperlink ref="AX34" r:id="rId265" display="https://twitter.com/talentedlearn"/>
    <hyperlink ref="AX35" r:id="rId266" display="https://twitter.com/dennis_pearce"/>
    <hyperlink ref="AX36" r:id="rId267" display="https://twitter.com/techstrasolns"/>
    <hyperlink ref="AX37" r:id="rId268" display="https://twitter.com/ahschlueter"/>
    <hyperlink ref="AX38" r:id="rId269" display="https://twitter.com/collabital"/>
    <hyperlink ref="AX39" r:id="rId270" display="https://twitter.com/johnleh"/>
    <hyperlink ref="AX40" r:id="rId271" display="https://twitter.com/kkruse"/>
    <hyperlink ref="AX41" r:id="rId272" display="https://twitter.com/thecr"/>
    <hyperlink ref="AX42" r:id="rId273" display="https://twitter.com/jeffkross"/>
    <hyperlink ref="AX43" r:id="rId274" display="https://twitter.com/andikopp2"/>
    <hyperlink ref="AX44" r:id="rId275" display="https://twitter.com/lorilea"/>
    <hyperlink ref="AX45" r:id="rId276" display="https://twitter.com/erich13"/>
    <hyperlink ref="AX46" r:id="rId277" display="https://twitter.com/socialnetweaver"/>
    <hyperlink ref="AX47" r:id="rId278" display="https://twitter.com/icrc_innovation"/>
    <hyperlink ref="AX48" r:id="rId279" display="https://twitter.com/slatts"/>
    <hyperlink ref="AX49" r:id="rId280" display="https://twitter.com/claritassol"/>
    <hyperlink ref="AX50" r:id="rId281" display="https://twitter.com/workplacebyfb"/>
    <hyperlink ref="AX51" r:id="rId282" display="https://twitter.com/sorokti"/>
    <hyperlink ref="AX52" r:id="rId283" display="https://twitter.com/nodexl"/>
    <hyperlink ref="AX53" r:id="rId284" display="https://twitter.com/vivianfrancos"/>
    <hyperlink ref="AX54" r:id="rId285" display="https://twitter.com/iconohash"/>
    <hyperlink ref="AX55" r:id="rId286" display="https://twitter.com/cmgrchi"/>
    <hyperlink ref="AX56" r:id="rId287" display="https://twitter.com/_rebeccajackson"/>
    <hyperlink ref="AX57" r:id="rId288" display="https://twitter.com/microsoftteams"/>
    <hyperlink ref="AX58" r:id="rId289" display="https://twitter.com/yammer"/>
    <hyperlink ref="AX59" r:id="rId290" display="https://twitter.com/swoopanalytics"/>
    <hyperlink ref="AX60" r:id="rId291" display="https://twitter.com/cronycle"/>
    <hyperlink ref="AX61" r:id="rId292" display="https://twitter.com/tomorrowspope"/>
    <hyperlink ref="AX62" r:id="rId293" display="https://twitter.com/nfgoetz"/>
    <hyperlink ref="AX63" r:id="rId294" display="https://twitter.com/nestle"/>
    <hyperlink ref="AX64" r:id="rId295" display="https://twitter.com/caikjaer"/>
    <hyperlink ref="AX65" r:id="rId296" display="https://twitter.com/simplycomm"/>
    <hyperlink ref="AX66" r:id="rId297" display="https://twitter.com/peterstaal"/>
  </hyperlinks>
  <printOptions/>
  <pageMargins left="0.7" right="0.7" top="0.75" bottom="0.75" header="0.3" footer="0.3"/>
  <pageSetup horizontalDpi="600" verticalDpi="600" orientation="portrait" r:id="rId301"/>
  <legacyDrawing r:id="rId299"/>
  <tableParts>
    <tablePart r:id="rId3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1695</v>
      </c>
      <c r="Z2" s="13" t="s">
        <v>1713</v>
      </c>
      <c r="AA2" s="13" t="s">
        <v>1746</v>
      </c>
      <c r="AB2" s="13" t="s">
        <v>1790</v>
      </c>
      <c r="AC2" s="13" t="s">
        <v>1843</v>
      </c>
      <c r="AD2" s="13" t="s">
        <v>1863</v>
      </c>
      <c r="AE2" s="13" t="s">
        <v>1869</v>
      </c>
      <c r="AF2" s="13" t="s">
        <v>1882</v>
      </c>
      <c r="AG2" s="119" t="s">
        <v>2518</v>
      </c>
      <c r="AH2" s="119" t="s">
        <v>2519</v>
      </c>
      <c r="AI2" s="119" t="s">
        <v>2520</v>
      </c>
      <c r="AJ2" s="119" t="s">
        <v>2521</v>
      </c>
      <c r="AK2" s="119" t="s">
        <v>2522</v>
      </c>
      <c r="AL2" s="119" t="s">
        <v>2523</v>
      </c>
      <c r="AM2" s="119" t="s">
        <v>2524</v>
      </c>
      <c r="AN2" s="119" t="s">
        <v>2525</v>
      </c>
      <c r="AO2" s="119" t="s">
        <v>2528</v>
      </c>
    </row>
    <row r="3" spans="1:41" ht="15">
      <c r="A3" s="87" t="s">
        <v>1659</v>
      </c>
      <c r="B3" s="65" t="s">
        <v>1665</v>
      </c>
      <c r="C3" s="65" t="s">
        <v>56</v>
      </c>
      <c r="D3" s="103"/>
      <c r="E3" s="102"/>
      <c r="F3" s="104" t="s">
        <v>2607</v>
      </c>
      <c r="G3" s="105"/>
      <c r="H3" s="105"/>
      <c r="I3" s="106">
        <v>3</v>
      </c>
      <c r="J3" s="107"/>
      <c r="K3" s="48">
        <v>16</v>
      </c>
      <c r="L3" s="48">
        <v>17</v>
      </c>
      <c r="M3" s="48">
        <v>9</v>
      </c>
      <c r="N3" s="48">
        <v>26</v>
      </c>
      <c r="O3" s="48">
        <v>7</v>
      </c>
      <c r="P3" s="49">
        <v>0.125</v>
      </c>
      <c r="Q3" s="49">
        <v>0.2222222222222222</v>
      </c>
      <c r="R3" s="48">
        <v>1</v>
      </c>
      <c r="S3" s="48">
        <v>0</v>
      </c>
      <c r="T3" s="48">
        <v>16</v>
      </c>
      <c r="U3" s="48">
        <v>26</v>
      </c>
      <c r="V3" s="48">
        <v>2</v>
      </c>
      <c r="W3" s="49">
        <v>1.75</v>
      </c>
      <c r="X3" s="49">
        <v>0.075</v>
      </c>
      <c r="Y3" s="78" t="s">
        <v>1696</v>
      </c>
      <c r="Z3" s="78" t="s">
        <v>1714</v>
      </c>
      <c r="AA3" s="78" t="s">
        <v>1747</v>
      </c>
      <c r="AB3" s="84" t="s">
        <v>1791</v>
      </c>
      <c r="AC3" s="84" t="s">
        <v>1844</v>
      </c>
      <c r="AD3" s="84" t="s">
        <v>1864</v>
      </c>
      <c r="AE3" s="84" t="s">
        <v>1870</v>
      </c>
      <c r="AF3" s="84" t="s">
        <v>1883</v>
      </c>
      <c r="AG3" s="116">
        <v>17</v>
      </c>
      <c r="AH3" s="120">
        <v>2.9876977152899826</v>
      </c>
      <c r="AI3" s="116">
        <v>6</v>
      </c>
      <c r="AJ3" s="120">
        <v>1.054481546572935</v>
      </c>
      <c r="AK3" s="116">
        <v>0</v>
      </c>
      <c r="AL3" s="120">
        <v>0</v>
      </c>
      <c r="AM3" s="116">
        <v>546</v>
      </c>
      <c r="AN3" s="120">
        <v>95.95782073813709</v>
      </c>
      <c r="AO3" s="116">
        <v>569</v>
      </c>
    </row>
    <row r="4" spans="1:41" ht="15">
      <c r="A4" s="87" t="s">
        <v>1660</v>
      </c>
      <c r="B4" s="65" t="s">
        <v>1666</v>
      </c>
      <c r="C4" s="65" t="s">
        <v>56</v>
      </c>
      <c r="D4" s="109"/>
      <c r="E4" s="108"/>
      <c r="F4" s="110" t="s">
        <v>2608</v>
      </c>
      <c r="G4" s="111"/>
      <c r="H4" s="111"/>
      <c r="I4" s="112">
        <v>4</v>
      </c>
      <c r="J4" s="113"/>
      <c r="K4" s="48">
        <v>15</v>
      </c>
      <c r="L4" s="48">
        <v>51</v>
      </c>
      <c r="M4" s="48">
        <v>31</v>
      </c>
      <c r="N4" s="48">
        <v>82</v>
      </c>
      <c r="O4" s="48">
        <v>16</v>
      </c>
      <c r="P4" s="49">
        <v>0.16326530612244897</v>
      </c>
      <c r="Q4" s="49">
        <v>0.2807017543859649</v>
      </c>
      <c r="R4" s="48">
        <v>1</v>
      </c>
      <c r="S4" s="48">
        <v>0</v>
      </c>
      <c r="T4" s="48">
        <v>15</v>
      </c>
      <c r="U4" s="48">
        <v>82</v>
      </c>
      <c r="V4" s="48">
        <v>3</v>
      </c>
      <c r="W4" s="49">
        <v>1.537778</v>
      </c>
      <c r="X4" s="49">
        <v>0.2714285714285714</v>
      </c>
      <c r="Y4" s="78" t="s">
        <v>1697</v>
      </c>
      <c r="Z4" s="78" t="s">
        <v>1715</v>
      </c>
      <c r="AA4" s="78" t="s">
        <v>1748</v>
      </c>
      <c r="AB4" s="84" t="s">
        <v>1792</v>
      </c>
      <c r="AC4" s="84" t="s">
        <v>1845</v>
      </c>
      <c r="AD4" s="84" t="s">
        <v>1865</v>
      </c>
      <c r="AE4" s="84" t="s">
        <v>1871</v>
      </c>
      <c r="AF4" s="84" t="s">
        <v>1884</v>
      </c>
      <c r="AG4" s="116">
        <v>62</v>
      </c>
      <c r="AH4" s="120">
        <v>4.672192916352675</v>
      </c>
      <c r="AI4" s="116">
        <v>15</v>
      </c>
      <c r="AJ4" s="120">
        <v>1.1303692539562924</v>
      </c>
      <c r="AK4" s="116">
        <v>0</v>
      </c>
      <c r="AL4" s="120">
        <v>0</v>
      </c>
      <c r="AM4" s="116">
        <v>1250</v>
      </c>
      <c r="AN4" s="120">
        <v>94.19743782969103</v>
      </c>
      <c r="AO4" s="116">
        <v>1327</v>
      </c>
    </row>
    <row r="5" spans="1:41" ht="15">
      <c r="A5" s="87" t="s">
        <v>1661</v>
      </c>
      <c r="B5" s="65" t="s">
        <v>1667</v>
      </c>
      <c r="C5" s="65" t="s">
        <v>56</v>
      </c>
      <c r="D5" s="109"/>
      <c r="E5" s="108"/>
      <c r="F5" s="110" t="s">
        <v>2609</v>
      </c>
      <c r="G5" s="111"/>
      <c r="H5" s="111"/>
      <c r="I5" s="112">
        <v>5</v>
      </c>
      <c r="J5" s="113"/>
      <c r="K5" s="48">
        <v>13</v>
      </c>
      <c r="L5" s="48">
        <v>11</v>
      </c>
      <c r="M5" s="48">
        <v>111</v>
      </c>
      <c r="N5" s="48">
        <v>122</v>
      </c>
      <c r="O5" s="48">
        <v>57</v>
      </c>
      <c r="P5" s="49">
        <v>0.16666666666666666</v>
      </c>
      <c r="Q5" s="49">
        <v>0.2857142857142857</v>
      </c>
      <c r="R5" s="48">
        <v>1</v>
      </c>
      <c r="S5" s="48">
        <v>0</v>
      </c>
      <c r="T5" s="48">
        <v>13</v>
      </c>
      <c r="U5" s="48">
        <v>122</v>
      </c>
      <c r="V5" s="48">
        <v>4</v>
      </c>
      <c r="W5" s="49">
        <v>1.881657</v>
      </c>
      <c r="X5" s="49">
        <v>0.1346153846153846</v>
      </c>
      <c r="Y5" s="78" t="s">
        <v>1698</v>
      </c>
      <c r="Z5" s="78" t="s">
        <v>1716</v>
      </c>
      <c r="AA5" s="78" t="s">
        <v>1749</v>
      </c>
      <c r="AB5" s="84" t="s">
        <v>1793</v>
      </c>
      <c r="AC5" s="84" t="s">
        <v>1846</v>
      </c>
      <c r="AD5" s="84" t="s">
        <v>1866</v>
      </c>
      <c r="AE5" s="84" t="s">
        <v>1872</v>
      </c>
      <c r="AF5" s="84" t="s">
        <v>1885</v>
      </c>
      <c r="AG5" s="116">
        <v>168</v>
      </c>
      <c r="AH5" s="120">
        <v>6.509104998062766</v>
      </c>
      <c r="AI5" s="116">
        <v>17</v>
      </c>
      <c r="AJ5" s="120">
        <v>0.65865943432778</v>
      </c>
      <c r="AK5" s="116">
        <v>0</v>
      </c>
      <c r="AL5" s="120">
        <v>0</v>
      </c>
      <c r="AM5" s="116">
        <v>2396</v>
      </c>
      <c r="AN5" s="120">
        <v>92.83223556760946</v>
      </c>
      <c r="AO5" s="116">
        <v>2581</v>
      </c>
    </row>
    <row r="6" spans="1:41" ht="15">
      <c r="A6" s="87" t="s">
        <v>1662</v>
      </c>
      <c r="B6" s="65" t="s">
        <v>1668</v>
      </c>
      <c r="C6" s="65" t="s">
        <v>56</v>
      </c>
      <c r="D6" s="109"/>
      <c r="E6" s="108"/>
      <c r="F6" s="110" t="s">
        <v>2610</v>
      </c>
      <c r="G6" s="111"/>
      <c r="H6" s="111"/>
      <c r="I6" s="112">
        <v>6</v>
      </c>
      <c r="J6" s="113"/>
      <c r="K6" s="48">
        <v>10</v>
      </c>
      <c r="L6" s="48">
        <v>17</v>
      </c>
      <c r="M6" s="48">
        <v>4</v>
      </c>
      <c r="N6" s="48">
        <v>21</v>
      </c>
      <c r="O6" s="48">
        <v>0</v>
      </c>
      <c r="P6" s="49">
        <v>0.11764705882352941</v>
      </c>
      <c r="Q6" s="49">
        <v>0.21052631578947367</v>
      </c>
      <c r="R6" s="48">
        <v>1</v>
      </c>
      <c r="S6" s="48">
        <v>0</v>
      </c>
      <c r="T6" s="48">
        <v>10</v>
      </c>
      <c r="U6" s="48">
        <v>21</v>
      </c>
      <c r="V6" s="48">
        <v>2</v>
      </c>
      <c r="W6" s="49">
        <v>1.46</v>
      </c>
      <c r="X6" s="49">
        <v>0.2111111111111111</v>
      </c>
      <c r="Y6" s="78" t="s">
        <v>1699</v>
      </c>
      <c r="Z6" s="78" t="s">
        <v>1717</v>
      </c>
      <c r="AA6" s="78" t="s">
        <v>1750</v>
      </c>
      <c r="AB6" s="84" t="s">
        <v>1794</v>
      </c>
      <c r="AC6" s="84" t="s">
        <v>1847</v>
      </c>
      <c r="AD6" s="84" t="s">
        <v>1867</v>
      </c>
      <c r="AE6" s="84" t="s">
        <v>1873</v>
      </c>
      <c r="AF6" s="84" t="s">
        <v>1886</v>
      </c>
      <c r="AG6" s="116">
        <v>4</v>
      </c>
      <c r="AH6" s="120">
        <v>1.5151515151515151</v>
      </c>
      <c r="AI6" s="116">
        <v>0</v>
      </c>
      <c r="AJ6" s="120">
        <v>0</v>
      </c>
      <c r="AK6" s="116">
        <v>0</v>
      </c>
      <c r="AL6" s="120">
        <v>0</v>
      </c>
      <c r="AM6" s="116">
        <v>260</v>
      </c>
      <c r="AN6" s="120">
        <v>98.48484848484848</v>
      </c>
      <c r="AO6" s="116">
        <v>264</v>
      </c>
    </row>
    <row r="7" spans="1:41" ht="15">
      <c r="A7" s="87" t="s">
        <v>1663</v>
      </c>
      <c r="B7" s="65" t="s">
        <v>1669</v>
      </c>
      <c r="C7" s="65" t="s">
        <v>56</v>
      </c>
      <c r="D7" s="109"/>
      <c r="E7" s="108"/>
      <c r="F7" s="110" t="s">
        <v>2611</v>
      </c>
      <c r="G7" s="111"/>
      <c r="H7" s="111"/>
      <c r="I7" s="112">
        <v>7</v>
      </c>
      <c r="J7" s="113"/>
      <c r="K7" s="48">
        <v>8</v>
      </c>
      <c r="L7" s="48">
        <v>11</v>
      </c>
      <c r="M7" s="48">
        <v>7</v>
      </c>
      <c r="N7" s="48">
        <v>18</v>
      </c>
      <c r="O7" s="48">
        <v>8</v>
      </c>
      <c r="P7" s="49">
        <v>0</v>
      </c>
      <c r="Q7" s="49">
        <v>0</v>
      </c>
      <c r="R7" s="48">
        <v>1</v>
      </c>
      <c r="S7" s="48">
        <v>0</v>
      </c>
      <c r="T7" s="48">
        <v>8</v>
      </c>
      <c r="U7" s="48">
        <v>18</v>
      </c>
      <c r="V7" s="48">
        <v>3</v>
      </c>
      <c r="W7" s="49">
        <v>1.6875</v>
      </c>
      <c r="X7" s="49">
        <v>0.17857142857142858</v>
      </c>
      <c r="Y7" s="78" t="s">
        <v>1700</v>
      </c>
      <c r="Z7" s="78" t="s">
        <v>1718</v>
      </c>
      <c r="AA7" s="78" t="s">
        <v>1751</v>
      </c>
      <c r="AB7" s="84" t="s">
        <v>1795</v>
      </c>
      <c r="AC7" s="84" t="s">
        <v>1848</v>
      </c>
      <c r="AD7" s="84" t="s">
        <v>1868</v>
      </c>
      <c r="AE7" s="84" t="s">
        <v>1874</v>
      </c>
      <c r="AF7" s="84" t="s">
        <v>1887</v>
      </c>
      <c r="AG7" s="116">
        <v>31</v>
      </c>
      <c r="AH7" s="120">
        <v>3.479236812570146</v>
      </c>
      <c r="AI7" s="116">
        <v>12</v>
      </c>
      <c r="AJ7" s="120">
        <v>1.3468013468013469</v>
      </c>
      <c r="AK7" s="116">
        <v>0</v>
      </c>
      <c r="AL7" s="120">
        <v>0</v>
      </c>
      <c r="AM7" s="116">
        <v>848</v>
      </c>
      <c r="AN7" s="120">
        <v>95.17396184062851</v>
      </c>
      <c r="AO7" s="116">
        <v>891</v>
      </c>
    </row>
    <row r="8" spans="1:41" ht="15">
      <c r="A8" s="87" t="s">
        <v>1664</v>
      </c>
      <c r="B8" s="65" t="s">
        <v>1670</v>
      </c>
      <c r="C8" s="65" t="s">
        <v>56</v>
      </c>
      <c r="D8" s="109"/>
      <c r="E8" s="108"/>
      <c r="F8" s="110" t="s">
        <v>2612</v>
      </c>
      <c r="G8" s="111"/>
      <c r="H8" s="111"/>
      <c r="I8" s="112">
        <v>8</v>
      </c>
      <c r="J8" s="113"/>
      <c r="K8" s="48">
        <v>2</v>
      </c>
      <c r="L8" s="48">
        <v>2</v>
      </c>
      <c r="M8" s="48">
        <v>0</v>
      </c>
      <c r="N8" s="48">
        <v>2</v>
      </c>
      <c r="O8" s="48">
        <v>2</v>
      </c>
      <c r="P8" s="49" t="s">
        <v>1674</v>
      </c>
      <c r="Q8" s="49" t="s">
        <v>1674</v>
      </c>
      <c r="R8" s="48">
        <v>2</v>
      </c>
      <c r="S8" s="48">
        <v>2</v>
      </c>
      <c r="T8" s="48">
        <v>1</v>
      </c>
      <c r="U8" s="48">
        <v>1</v>
      </c>
      <c r="V8" s="48">
        <v>0</v>
      </c>
      <c r="W8" s="49">
        <v>0</v>
      </c>
      <c r="X8" s="49">
        <v>0</v>
      </c>
      <c r="Y8" s="78" t="s">
        <v>1701</v>
      </c>
      <c r="Z8" s="78" t="s">
        <v>1719</v>
      </c>
      <c r="AA8" s="78" t="s">
        <v>562</v>
      </c>
      <c r="AB8" s="84" t="s">
        <v>1758</v>
      </c>
      <c r="AC8" s="84" t="s">
        <v>1113</v>
      </c>
      <c r="AD8" s="84"/>
      <c r="AE8" s="84"/>
      <c r="AF8" s="84" t="s">
        <v>1888</v>
      </c>
      <c r="AG8" s="116">
        <v>2</v>
      </c>
      <c r="AH8" s="120">
        <v>8.333333333333334</v>
      </c>
      <c r="AI8" s="116">
        <v>0</v>
      </c>
      <c r="AJ8" s="120">
        <v>0</v>
      </c>
      <c r="AK8" s="116">
        <v>0</v>
      </c>
      <c r="AL8" s="120">
        <v>0</v>
      </c>
      <c r="AM8" s="116">
        <v>22</v>
      </c>
      <c r="AN8" s="120">
        <v>91.66666666666667</v>
      </c>
      <c r="AO8" s="116">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1659</v>
      </c>
      <c r="B2" s="84" t="s">
        <v>218</v>
      </c>
      <c r="C2" s="78">
        <f>VLOOKUP(GroupVertices[[#This Row],[Vertex]],Vertices[],MATCH("ID",Vertices[[#Headers],[Vertex]:[Vertex Content Word Count]],0),FALSE)</f>
        <v>13</v>
      </c>
    </row>
    <row r="3" spans="1:3" ht="15">
      <c r="A3" s="78" t="s">
        <v>1659</v>
      </c>
      <c r="B3" s="84" t="s">
        <v>220</v>
      </c>
      <c r="C3" s="78">
        <f>VLOOKUP(GroupVertices[[#This Row],[Vertex]],Vertices[],MATCH("ID",Vertices[[#Headers],[Vertex]:[Vertex Content Word Count]],0),FALSE)</f>
        <v>26</v>
      </c>
    </row>
    <row r="4" spans="1:3" ht="15">
      <c r="A4" s="78" t="s">
        <v>1659</v>
      </c>
      <c r="B4" s="84" t="s">
        <v>264</v>
      </c>
      <c r="C4" s="78">
        <f>VLOOKUP(GroupVertices[[#This Row],[Vertex]],Vertices[],MATCH("ID",Vertices[[#Headers],[Vertex]:[Vertex Content Word Count]],0),FALSE)</f>
        <v>25</v>
      </c>
    </row>
    <row r="5" spans="1:3" ht="15">
      <c r="A5" s="78" t="s">
        <v>1659</v>
      </c>
      <c r="B5" s="84" t="s">
        <v>219</v>
      </c>
      <c r="C5" s="78">
        <f>VLOOKUP(GroupVertices[[#This Row],[Vertex]],Vertices[],MATCH("ID",Vertices[[#Headers],[Vertex]:[Vertex Content Word Count]],0),FALSE)</f>
        <v>24</v>
      </c>
    </row>
    <row r="6" spans="1:3" ht="15">
      <c r="A6" s="78" t="s">
        <v>1659</v>
      </c>
      <c r="B6" s="84" t="s">
        <v>263</v>
      </c>
      <c r="C6" s="78">
        <f>VLOOKUP(GroupVertices[[#This Row],[Vertex]],Vertices[],MATCH("ID",Vertices[[#Headers],[Vertex]:[Vertex Content Word Count]],0),FALSE)</f>
        <v>23</v>
      </c>
    </row>
    <row r="7" spans="1:3" ht="15">
      <c r="A7" s="78" t="s">
        <v>1659</v>
      </c>
      <c r="B7" s="84" t="s">
        <v>262</v>
      </c>
      <c r="C7" s="78">
        <f>VLOOKUP(GroupVertices[[#This Row],[Vertex]],Vertices[],MATCH("ID",Vertices[[#Headers],[Vertex]:[Vertex Content Word Count]],0),FALSE)</f>
        <v>22</v>
      </c>
    </row>
    <row r="8" spans="1:3" ht="15">
      <c r="A8" s="78" t="s">
        <v>1659</v>
      </c>
      <c r="B8" s="84" t="s">
        <v>261</v>
      </c>
      <c r="C8" s="78">
        <f>VLOOKUP(GroupVertices[[#This Row],[Vertex]],Vertices[],MATCH("ID",Vertices[[#Headers],[Vertex]:[Vertex Content Word Count]],0),FALSE)</f>
        <v>21</v>
      </c>
    </row>
    <row r="9" spans="1:3" ht="15">
      <c r="A9" s="78" t="s">
        <v>1659</v>
      </c>
      <c r="B9" s="84" t="s">
        <v>260</v>
      </c>
      <c r="C9" s="78">
        <f>VLOOKUP(GroupVertices[[#This Row],[Vertex]],Vertices[],MATCH("ID",Vertices[[#Headers],[Vertex]:[Vertex Content Word Count]],0),FALSE)</f>
        <v>20</v>
      </c>
    </row>
    <row r="10" spans="1:3" ht="15">
      <c r="A10" s="78" t="s">
        <v>1659</v>
      </c>
      <c r="B10" s="84" t="s">
        <v>259</v>
      </c>
      <c r="C10" s="78">
        <f>VLOOKUP(GroupVertices[[#This Row],[Vertex]],Vertices[],MATCH("ID",Vertices[[#Headers],[Vertex]:[Vertex Content Word Count]],0),FALSE)</f>
        <v>19</v>
      </c>
    </row>
    <row r="11" spans="1:3" ht="15">
      <c r="A11" s="78" t="s">
        <v>1659</v>
      </c>
      <c r="B11" s="84" t="s">
        <v>258</v>
      </c>
      <c r="C11" s="78">
        <f>VLOOKUP(GroupVertices[[#This Row],[Vertex]],Vertices[],MATCH("ID",Vertices[[#Headers],[Vertex]:[Vertex Content Word Count]],0),FALSE)</f>
        <v>18</v>
      </c>
    </row>
    <row r="12" spans="1:3" ht="15">
      <c r="A12" s="78" t="s">
        <v>1659</v>
      </c>
      <c r="B12" s="84" t="s">
        <v>257</v>
      </c>
      <c r="C12" s="78">
        <f>VLOOKUP(GroupVertices[[#This Row],[Vertex]],Vertices[],MATCH("ID",Vertices[[#Headers],[Vertex]:[Vertex Content Word Count]],0),FALSE)</f>
        <v>17</v>
      </c>
    </row>
    <row r="13" spans="1:3" ht="15">
      <c r="A13" s="78" t="s">
        <v>1659</v>
      </c>
      <c r="B13" s="84" t="s">
        <v>256</v>
      </c>
      <c r="C13" s="78">
        <f>VLOOKUP(GroupVertices[[#This Row],[Vertex]],Vertices[],MATCH("ID",Vertices[[#Headers],[Vertex]:[Vertex Content Word Count]],0),FALSE)</f>
        <v>16</v>
      </c>
    </row>
    <row r="14" spans="1:3" ht="15">
      <c r="A14" s="78" t="s">
        <v>1659</v>
      </c>
      <c r="B14" s="84" t="s">
        <v>255</v>
      </c>
      <c r="C14" s="78">
        <f>VLOOKUP(GroupVertices[[#This Row],[Vertex]],Vertices[],MATCH("ID",Vertices[[#Headers],[Vertex]:[Vertex Content Word Count]],0),FALSE)</f>
        <v>15</v>
      </c>
    </row>
    <row r="15" spans="1:3" ht="15">
      <c r="A15" s="78" t="s">
        <v>1659</v>
      </c>
      <c r="B15" s="84" t="s">
        <v>254</v>
      </c>
      <c r="C15" s="78">
        <f>VLOOKUP(GroupVertices[[#This Row],[Vertex]],Vertices[],MATCH("ID",Vertices[[#Headers],[Vertex]:[Vertex Content Word Count]],0),FALSE)</f>
        <v>14</v>
      </c>
    </row>
    <row r="16" spans="1:3" ht="15">
      <c r="A16" s="78" t="s">
        <v>1659</v>
      </c>
      <c r="B16" s="84" t="s">
        <v>253</v>
      </c>
      <c r="C16" s="78">
        <f>VLOOKUP(GroupVertices[[#This Row],[Vertex]],Vertices[],MATCH("ID",Vertices[[#Headers],[Vertex]:[Vertex Content Word Count]],0),FALSE)</f>
        <v>12</v>
      </c>
    </row>
    <row r="17" spans="1:3" ht="15">
      <c r="A17" s="78" t="s">
        <v>1659</v>
      </c>
      <c r="B17" s="84" t="s">
        <v>217</v>
      </c>
      <c r="C17" s="78">
        <f>VLOOKUP(GroupVertices[[#This Row],[Vertex]],Vertices[],MATCH("ID",Vertices[[#Headers],[Vertex]:[Vertex Content Word Count]],0),FALSE)</f>
        <v>11</v>
      </c>
    </row>
    <row r="18" spans="1:3" ht="15">
      <c r="A18" s="78" t="s">
        <v>1660</v>
      </c>
      <c r="B18" s="84" t="s">
        <v>245</v>
      </c>
      <c r="C18" s="78">
        <f>VLOOKUP(GroupVertices[[#This Row],[Vertex]],Vertices[],MATCH("ID",Vertices[[#Headers],[Vertex]:[Vertex Content Word Count]],0),FALSE)</f>
        <v>42</v>
      </c>
    </row>
    <row r="19" spans="1:3" ht="15">
      <c r="A19" s="78" t="s">
        <v>1660</v>
      </c>
      <c r="B19" s="84" t="s">
        <v>235</v>
      </c>
      <c r="C19" s="78">
        <f>VLOOKUP(GroupVertices[[#This Row],[Vertex]],Vertices[],MATCH("ID",Vertices[[#Headers],[Vertex]:[Vertex Content Word Count]],0),FALSE)</f>
        <v>4</v>
      </c>
    </row>
    <row r="20" spans="1:3" ht="15">
      <c r="A20" s="78" t="s">
        <v>1660</v>
      </c>
      <c r="B20" s="84" t="s">
        <v>237</v>
      </c>
      <c r="C20" s="78">
        <f>VLOOKUP(GroupVertices[[#This Row],[Vertex]],Vertices[],MATCH("ID",Vertices[[#Headers],[Vertex]:[Vertex Content Word Count]],0),FALSE)</f>
        <v>44</v>
      </c>
    </row>
    <row r="21" spans="1:3" ht="15">
      <c r="A21" s="78" t="s">
        <v>1660</v>
      </c>
      <c r="B21" s="84" t="s">
        <v>241</v>
      </c>
      <c r="C21" s="78">
        <f>VLOOKUP(GroupVertices[[#This Row],[Vertex]],Vertices[],MATCH("ID",Vertices[[#Headers],[Vertex]:[Vertex Content Word Count]],0),FALSE)</f>
        <v>51</v>
      </c>
    </row>
    <row r="22" spans="1:3" ht="15">
      <c r="A22" s="78" t="s">
        <v>1660</v>
      </c>
      <c r="B22" s="84" t="s">
        <v>213</v>
      </c>
      <c r="C22" s="78">
        <f>VLOOKUP(GroupVertices[[#This Row],[Vertex]],Vertices[],MATCH("ID",Vertices[[#Headers],[Vertex]:[Vertex Content Word Count]],0),FALSE)</f>
        <v>5</v>
      </c>
    </row>
    <row r="23" spans="1:3" ht="15">
      <c r="A23" s="78" t="s">
        <v>1660</v>
      </c>
      <c r="B23" s="84" t="s">
        <v>226</v>
      </c>
      <c r="C23" s="78">
        <f>VLOOKUP(GroupVertices[[#This Row],[Vertex]],Vertices[],MATCH("ID",Vertices[[#Headers],[Vertex]:[Vertex Content Word Count]],0),FALSE)</f>
        <v>34</v>
      </c>
    </row>
    <row r="24" spans="1:3" ht="15">
      <c r="A24" s="78" t="s">
        <v>1660</v>
      </c>
      <c r="B24" s="84" t="s">
        <v>236</v>
      </c>
      <c r="C24" s="78">
        <f>VLOOKUP(GroupVertices[[#This Row],[Vertex]],Vertices[],MATCH("ID",Vertices[[#Headers],[Vertex]:[Vertex Content Word Count]],0),FALSE)</f>
        <v>37</v>
      </c>
    </row>
    <row r="25" spans="1:3" ht="15">
      <c r="A25" s="78" t="s">
        <v>1660</v>
      </c>
      <c r="B25" s="84" t="s">
        <v>229</v>
      </c>
      <c r="C25" s="78">
        <f>VLOOKUP(GroupVertices[[#This Row],[Vertex]],Vertices[],MATCH("ID",Vertices[[#Headers],[Vertex]:[Vertex Content Word Count]],0),FALSE)</f>
        <v>39</v>
      </c>
    </row>
    <row r="26" spans="1:3" ht="15">
      <c r="A26" s="78" t="s">
        <v>1660</v>
      </c>
      <c r="B26" s="84" t="s">
        <v>227</v>
      </c>
      <c r="C26" s="78">
        <f>VLOOKUP(GroupVertices[[#This Row],[Vertex]],Vertices[],MATCH("ID",Vertices[[#Headers],[Vertex]:[Vertex Content Word Count]],0),FALSE)</f>
        <v>43</v>
      </c>
    </row>
    <row r="27" spans="1:3" ht="15">
      <c r="A27" s="78" t="s">
        <v>1660</v>
      </c>
      <c r="B27" s="84" t="s">
        <v>231</v>
      </c>
      <c r="C27" s="78">
        <f>VLOOKUP(GroupVertices[[#This Row],[Vertex]],Vertices[],MATCH("ID",Vertices[[#Headers],[Vertex]:[Vertex Content Word Count]],0),FALSE)</f>
        <v>41</v>
      </c>
    </row>
    <row r="28" spans="1:3" ht="15">
      <c r="A28" s="78" t="s">
        <v>1660</v>
      </c>
      <c r="B28" s="84" t="s">
        <v>230</v>
      </c>
      <c r="C28" s="78">
        <f>VLOOKUP(GroupVertices[[#This Row],[Vertex]],Vertices[],MATCH("ID",Vertices[[#Headers],[Vertex]:[Vertex Content Word Count]],0),FALSE)</f>
        <v>36</v>
      </c>
    </row>
    <row r="29" spans="1:3" ht="15">
      <c r="A29" s="78" t="s">
        <v>1660</v>
      </c>
      <c r="B29" s="84" t="s">
        <v>228</v>
      </c>
      <c r="C29" s="78">
        <f>VLOOKUP(GroupVertices[[#This Row],[Vertex]],Vertices[],MATCH("ID",Vertices[[#Headers],[Vertex]:[Vertex Content Word Count]],0),FALSE)</f>
        <v>40</v>
      </c>
    </row>
    <row r="30" spans="1:3" ht="15">
      <c r="A30" s="78" t="s">
        <v>1660</v>
      </c>
      <c r="B30" s="84" t="s">
        <v>267</v>
      </c>
      <c r="C30" s="78">
        <f>VLOOKUP(GroupVertices[[#This Row],[Vertex]],Vertices[],MATCH("ID",Vertices[[#Headers],[Vertex]:[Vertex Content Word Count]],0),FALSE)</f>
        <v>38</v>
      </c>
    </row>
    <row r="31" spans="1:3" ht="15">
      <c r="A31" s="78" t="s">
        <v>1660</v>
      </c>
      <c r="B31" s="84" t="s">
        <v>252</v>
      </c>
      <c r="C31" s="78">
        <f>VLOOKUP(GroupVertices[[#This Row],[Vertex]],Vertices[],MATCH("ID",Vertices[[#Headers],[Vertex]:[Vertex Content Word Count]],0),FALSE)</f>
        <v>6</v>
      </c>
    </row>
    <row r="32" spans="1:3" ht="15">
      <c r="A32" s="78" t="s">
        <v>1660</v>
      </c>
      <c r="B32" s="84" t="s">
        <v>212</v>
      </c>
      <c r="C32" s="78">
        <f>VLOOKUP(GroupVertices[[#This Row],[Vertex]],Vertices[],MATCH("ID",Vertices[[#Headers],[Vertex]:[Vertex Content Word Count]],0),FALSE)</f>
        <v>3</v>
      </c>
    </row>
    <row r="33" spans="1:3" ht="15">
      <c r="A33" s="78" t="s">
        <v>1661</v>
      </c>
      <c r="B33" s="84" t="s">
        <v>246</v>
      </c>
      <c r="C33" s="78">
        <f>VLOOKUP(GroupVertices[[#This Row],[Vertex]],Vertices[],MATCH("ID",Vertices[[#Headers],[Vertex]:[Vertex Content Word Count]],0),FALSE)</f>
        <v>60</v>
      </c>
    </row>
    <row r="34" spans="1:3" ht="15">
      <c r="A34" s="78" t="s">
        <v>1661</v>
      </c>
      <c r="B34" s="84" t="s">
        <v>238</v>
      </c>
      <c r="C34" s="78">
        <f>VLOOKUP(GroupVertices[[#This Row],[Vertex]],Vertices[],MATCH("ID",Vertices[[#Headers],[Vertex]:[Vertex Content Word Count]],0),FALSE)</f>
        <v>8</v>
      </c>
    </row>
    <row r="35" spans="1:3" ht="15">
      <c r="A35" s="78" t="s">
        <v>1661</v>
      </c>
      <c r="B35" s="84" t="s">
        <v>243</v>
      </c>
      <c r="C35" s="78">
        <f>VLOOKUP(GroupVertices[[#This Row],[Vertex]],Vertices[],MATCH("ID",Vertices[[#Headers],[Vertex]:[Vertex Content Word Count]],0),FALSE)</f>
        <v>55</v>
      </c>
    </row>
    <row r="36" spans="1:3" ht="15">
      <c r="A36" s="78" t="s">
        <v>1661</v>
      </c>
      <c r="B36" s="84" t="s">
        <v>244</v>
      </c>
      <c r="C36" s="78">
        <f>VLOOKUP(GroupVertices[[#This Row],[Vertex]],Vertices[],MATCH("ID",Vertices[[#Headers],[Vertex]:[Vertex Content Word Count]],0),FALSE)</f>
        <v>56</v>
      </c>
    </row>
    <row r="37" spans="1:3" ht="15">
      <c r="A37" s="78" t="s">
        <v>1661</v>
      </c>
      <c r="B37" s="84" t="s">
        <v>234</v>
      </c>
      <c r="C37" s="78">
        <f>VLOOKUP(GroupVertices[[#This Row],[Vertex]],Vertices[],MATCH("ID",Vertices[[#Headers],[Vertex]:[Vertex Content Word Count]],0),FALSE)</f>
        <v>48</v>
      </c>
    </row>
    <row r="38" spans="1:3" ht="15">
      <c r="A38" s="78" t="s">
        <v>1661</v>
      </c>
      <c r="B38" s="84" t="s">
        <v>233</v>
      </c>
      <c r="C38" s="78">
        <f>VLOOKUP(GroupVertices[[#This Row],[Vertex]],Vertices[],MATCH("ID",Vertices[[#Headers],[Vertex]:[Vertex Content Word Count]],0),FALSE)</f>
        <v>35</v>
      </c>
    </row>
    <row r="39" spans="1:3" ht="15">
      <c r="A39" s="78" t="s">
        <v>1661</v>
      </c>
      <c r="B39" s="84" t="s">
        <v>232</v>
      </c>
      <c r="C39" s="78">
        <f>VLOOKUP(GroupVertices[[#This Row],[Vertex]],Vertices[],MATCH("ID",Vertices[[#Headers],[Vertex]:[Vertex Content Word Count]],0),FALSE)</f>
        <v>46</v>
      </c>
    </row>
    <row r="40" spans="1:3" ht="15">
      <c r="A40" s="78" t="s">
        <v>1661</v>
      </c>
      <c r="B40" s="84" t="s">
        <v>268</v>
      </c>
      <c r="C40" s="78">
        <f>VLOOKUP(GroupVertices[[#This Row],[Vertex]],Vertices[],MATCH("ID",Vertices[[#Headers],[Vertex]:[Vertex Content Word Count]],0),FALSE)</f>
        <v>47</v>
      </c>
    </row>
    <row r="41" spans="1:3" ht="15">
      <c r="A41" s="78" t="s">
        <v>1661</v>
      </c>
      <c r="B41" s="84" t="s">
        <v>225</v>
      </c>
      <c r="C41" s="78">
        <f>VLOOKUP(GroupVertices[[#This Row],[Vertex]],Vertices[],MATCH("ID",Vertices[[#Headers],[Vertex]:[Vertex Content Word Count]],0),FALSE)</f>
        <v>33</v>
      </c>
    </row>
    <row r="42" spans="1:3" ht="15">
      <c r="A42" s="78" t="s">
        <v>1661</v>
      </c>
      <c r="B42" s="84" t="s">
        <v>224</v>
      </c>
      <c r="C42" s="78">
        <f>VLOOKUP(GroupVertices[[#This Row],[Vertex]],Vertices[],MATCH("ID",Vertices[[#Headers],[Vertex]:[Vertex Content Word Count]],0),FALSE)</f>
        <v>32</v>
      </c>
    </row>
    <row r="43" spans="1:3" ht="15">
      <c r="A43" s="78" t="s">
        <v>1661</v>
      </c>
      <c r="B43" s="84" t="s">
        <v>223</v>
      </c>
      <c r="C43" s="78">
        <f>VLOOKUP(GroupVertices[[#This Row],[Vertex]],Vertices[],MATCH("ID",Vertices[[#Headers],[Vertex]:[Vertex Content Word Count]],0),FALSE)</f>
        <v>31</v>
      </c>
    </row>
    <row r="44" spans="1:3" ht="15">
      <c r="A44" s="78" t="s">
        <v>1661</v>
      </c>
      <c r="B44" s="84" t="s">
        <v>215</v>
      </c>
      <c r="C44" s="78">
        <f>VLOOKUP(GroupVertices[[#This Row],[Vertex]],Vertices[],MATCH("ID",Vertices[[#Headers],[Vertex]:[Vertex Content Word Count]],0),FALSE)</f>
        <v>9</v>
      </c>
    </row>
    <row r="45" spans="1:3" ht="15">
      <c r="A45" s="78" t="s">
        <v>1661</v>
      </c>
      <c r="B45" s="84" t="s">
        <v>214</v>
      </c>
      <c r="C45" s="78">
        <f>VLOOKUP(GroupVertices[[#This Row],[Vertex]],Vertices[],MATCH("ID",Vertices[[#Headers],[Vertex]:[Vertex Content Word Count]],0),FALSE)</f>
        <v>7</v>
      </c>
    </row>
    <row r="46" spans="1:3" ht="15">
      <c r="A46" s="78" t="s">
        <v>1662</v>
      </c>
      <c r="B46" s="84" t="s">
        <v>251</v>
      </c>
      <c r="C46" s="78">
        <f>VLOOKUP(GroupVertices[[#This Row],[Vertex]],Vertices[],MATCH("ID",Vertices[[#Headers],[Vertex]:[Vertex Content Word Count]],0),FALSE)</f>
        <v>66</v>
      </c>
    </row>
    <row r="47" spans="1:3" ht="15">
      <c r="A47" s="78" t="s">
        <v>1662</v>
      </c>
      <c r="B47" s="84" t="s">
        <v>247</v>
      </c>
      <c r="C47" s="78">
        <f>VLOOKUP(GroupVertices[[#This Row],[Vertex]],Vertices[],MATCH("ID",Vertices[[#Headers],[Vertex]:[Vertex Content Word Count]],0),FALSE)</f>
        <v>59</v>
      </c>
    </row>
    <row r="48" spans="1:3" ht="15">
      <c r="A48" s="78" t="s">
        <v>1662</v>
      </c>
      <c r="B48" s="84" t="s">
        <v>275</v>
      </c>
      <c r="C48" s="78">
        <f>VLOOKUP(GroupVertices[[#This Row],[Vertex]],Vertices[],MATCH("ID",Vertices[[#Headers],[Vertex]:[Vertex Content Word Count]],0),FALSE)</f>
        <v>63</v>
      </c>
    </row>
    <row r="49" spans="1:3" ht="15">
      <c r="A49" s="78" t="s">
        <v>1662</v>
      </c>
      <c r="B49" s="84" t="s">
        <v>270</v>
      </c>
      <c r="C49" s="78">
        <f>VLOOKUP(GroupVertices[[#This Row],[Vertex]],Vertices[],MATCH("ID",Vertices[[#Headers],[Vertex]:[Vertex Content Word Count]],0),FALSE)</f>
        <v>50</v>
      </c>
    </row>
    <row r="50" spans="1:3" ht="15">
      <c r="A50" s="78" t="s">
        <v>1662</v>
      </c>
      <c r="B50" s="84" t="s">
        <v>250</v>
      </c>
      <c r="C50" s="78">
        <f>VLOOKUP(GroupVertices[[#This Row],[Vertex]],Vertices[],MATCH("ID",Vertices[[#Headers],[Vertex]:[Vertex Content Word Count]],0),FALSE)</f>
        <v>65</v>
      </c>
    </row>
    <row r="51" spans="1:3" ht="15">
      <c r="A51" s="78" t="s">
        <v>1662</v>
      </c>
      <c r="B51" s="84" t="s">
        <v>249</v>
      </c>
      <c r="C51" s="78">
        <f>VLOOKUP(GroupVertices[[#This Row],[Vertex]],Vertices[],MATCH("ID",Vertices[[#Headers],[Vertex]:[Vertex Content Word Count]],0),FALSE)</f>
        <v>64</v>
      </c>
    </row>
    <row r="52" spans="1:3" ht="15">
      <c r="A52" s="78" t="s">
        <v>1662</v>
      </c>
      <c r="B52" s="84" t="s">
        <v>248</v>
      </c>
      <c r="C52" s="78">
        <f>VLOOKUP(GroupVertices[[#This Row],[Vertex]],Vertices[],MATCH("ID",Vertices[[#Headers],[Vertex]:[Vertex Content Word Count]],0),FALSE)</f>
        <v>62</v>
      </c>
    </row>
    <row r="53" spans="1:3" ht="15">
      <c r="A53" s="78" t="s">
        <v>1662</v>
      </c>
      <c r="B53" s="84" t="s">
        <v>274</v>
      </c>
      <c r="C53" s="78">
        <f>VLOOKUP(GroupVertices[[#This Row],[Vertex]],Vertices[],MATCH("ID",Vertices[[#Headers],[Vertex]:[Vertex Content Word Count]],0),FALSE)</f>
        <v>61</v>
      </c>
    </row>
    <row r="54" spans="1:3" ht="15">
      <c r="A54" s="78" t="s">
        <v>1662</v>
      </c>
      <c r="B54" s="84" t="s">
        <v>273</v>
      </c>
      <c r="C54" s="78">
        <f>VLOOKUP(GroupVertices[[#This Row],[Vertex]],Vertices[],MATCH("ID",Vertices[[#Headers],[Vertex]:[Vertex Content Word Count]],0),FALSE)</f>
        <v>58</v>
      </c>
    </row>
    <row r="55" spans="1:3" ht="15">
      <c r="A55" s="78" t="s">
        <v>1662</v>
      </c>
      <c r="B55" s="84" t="s">
        <v>272</v>
      </c>
      <c r="C55" s="78">
        <f>VLOOKUP(GroupVertices[[#This Row],[Vertex]],Vertices[],MATCH("ID",Vertices[[#Headers],[Vertex]:[Vertex Content Word Count]],0),FALSE)</f>
        <v>57</v>
      </c>
    </row>
    <row r="56" spans="1:3" ht="15">
      <c r="A56" s="78" t="s">
        <v>1663</v>
      </c>
      <c r="B56" s="84" t="s">
        <v>240</v>
      </c>
      <c r="C56" s="78">
        <f>VLOOKUP(GroupVertices[[#This Row],[Vertex]],Vertices[],MATCH("ID",Vertices[[#Headers],[Vertex]:[Vertex Content Word Count]],0),FALSE)</f>
        <v>53</v>
      </c>
    </row>
    <row r="57" spans="1:3" ht="15">
      <c r="A57" s="78" t="s">
        <v>1663</v>
      </c>
      <c r="B57" s="84" t="s">
        <v>239</v>
      </c>
      <c r="C57" s="78">
        <f>VLOOKUP(GroupVertices[[#This Row],[Vertex]],Vertices[],MATCH("ID",Vertices[[#Headers],[Vertex]:[Vertex Content Word Count]],0),FALSE)</f>
        <v>45</v>
      </c>
    </row>
    <row r="58" spans="1:3" ht="15">
      <c r="A58" s="78" t="s">
        <v>1663</v>
      </c>
      <c r="B58" s="84" t="s">
        <v>271</v>
      </c>
      <c r="C58" s="78">
        <f>VLOOKUP(GroupVertices[[#This Row],[Vertex]],Vertices[],MATCH("ID",Vertices[[#Headers],[Vertex]:[Vertex Content Word Count]],0),FALSE)</f>
        <v>52</v>
      </c>
    </row>
    <row r="59" spans="1:3" ht="15">
      <c r="A59" s="78" t="s">
        <v>1663</v>
      </c>
      <c r="B59" s="84" t="s">
        <v>269</v>
      </c>
      <c r="C59" s="78">
        <f>VLOOKUP(GroupVertices[[#This Row],[Vertex]],Vertices[],MATCH("ID",Vertices[[#Headers],[Vertex]:[Vertex Content Word Count]],0),FALSE)</f>
        <v>49</v>
      </c>
    </row>
    <row r="60" spans="1:3" ht="15">
      <c r="A60" s="78" t="s">
        <v>1663</v>
      </c>
      <c r="B60" s="84" t="s">
        <v>221</v>
      </c>
      <c r="C60" s="78">
        <f>VLOOKUP(GroupVertices[[#This Row],[Vertex]],Vertices[],MATCH("ID",Vertices[[#Headers],[Vertex]:[Vertex Content Word Count]],0),FALSE)</f>
        <v>27</v>
      </c>
    </row>
    <row r="61" spans="1:3" ht="15">
      <c r="A61" s="78" t="s">
        <v>1663</v>
      </c>
      <c r="B61" s="84" t="s">
        <v>266</v>
      </c>
      <c r="C61" s="78">
        <f>VLOOKUP(GroupVertices[[#This Row],[Vertex]],Vertices[],MATCH("ID",Vertices[[#Headers],[Vertex]:[Vertex Content Word Count]],0),FALSE)</f>
        <v>30</v>
      </c>
    </row>
    <row r="62" spans="1:3" ht="15">
      <c r="A62" s="78" t="s">
        <v>1663</v>
      </c>
      <c r="B62" s="84" t="s">
        <v>222</v>
      </c>
      <c r="C62" s="78">
        <f>VLOOKUP(GroupVertices[[#This Row],[Vertex]],Vertices[],MATCH("ID",Vertices[[#Headers],[Vertex]:[Vertex Content Word Count]],0),FALSE)</f>
        <v>29</v>
      </c>
    </row>
    <row r="63" spans="1:3" ht="15">
      <c r="A63" s="78" t="s">
        <v>1663</v>
      </c>
      <c r="B63" s="84" t="s">
        <v>265</v>
      </c>
      <c r="C63" s="78">
        <f>VLOOKUP(GroupVertices[[#This Row],[Vertex]],Vertices[],MATCH("ID",Vertices[[#Headers],[Vertex]:[Vertex Content Word Count]],0),FALSE)</f>
        <v>28</v>
      </c>
    </row>
    <row r="64" spans="1:3" ht="15">
      <c r="A64" s="78" t="s">
        <v>1664</v>
      </c>
      <c r="B64" s="84" t="s">
        <v>216</v>
      </c>
      <c r="C64" s="78">
        <f>VLOOKUP(GroupVertices[[#This Row],[Vertex]],Vertices[],MATCH("ID",Vertices[[#Headers],[Vertex]:[Vertex Content Word Count]],0),FALSE)</f>
        <v>10</v>
      </c>
    </row>
    <row r="65" spans="1:3" ht="15">
      <c r="A65" s="78" t="s">
        <v>1664</v>
      </c>
      <c r="B65" s="84" t="s">
        <v>242</v>
      </c>
      <c r="C65" s="78">
        <f>VLOOKUP(GroupVertices[[#This Row],[Vertex]],Vertices[],MATCH("ID",Vertices[[#Headers],[Vertex]:[Vertex Content Word Count]],0),FALSE)</f>
        <v>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2532</v>
      </c>
      <c r="B2" s="34" t="s">
        <v>1620</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46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4</v>
      </c>
      <c r="P2" s="37">
        <f>MIN(Vertices[PageRank])</f>
        <v>0.277443</v>
      </c>
      <c r="Q2" s="38">
        <f>COUNTIF(Vertices[PageRank],"&gt;= "&amp;P2)-COUNTIF(Vertices[PageRank],"&gt;="&amp;P3)</f>
        <v>22</v>
      </c>
      <c r="R2" s="37">
        <f>MIN(Vertices[Clustering Coefficient])</f>
        <v>0</v>
      </c>
      <c r="S2" s="43">
        <f>COUNTIF(Vertices[Clustering Coefficient],"&gt;= "&amp;R2)-COUNTIF(Vertices[Clustering Coefficient],"&gt;="&amp;R3)</f>
        <v>24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29.77263501818182</v>
      </c>
      <c r="K3" s="40">
        <f>COUNTIF(Vertices[Betweenness Centrality],"&gt;= "&amp;J3)-COUNTIF(Vertices[Betweenness Centrality],"&gt;="&amp;J4)</f>
        <v>3</v>
      </c>
      <c r="L3" s="39">
        <f aca="true" t="shared" si="5" ref="L3:L26">L2+($L$57-$L$2)/BinDivisor</f>
        <v>0.00017652727272727273</v>
      </c>
      <c r="M3" s="40">
        <f>COUNTIF(Vertices[Closeness Centrality],"&gt;= "&amp;L3)-COUNTIF(Vertices[Closeness Centrality],"&gt;="&amp;L4)</f>
        <v>0</v>
      </c>
      <c r="N3" s="39">
        <f aca="true" t="shared" si="6" ref="N3:N26">N2+($N$57-$N$2)/BinDivisor</f>
        <v>0.001172</v>
      </c>
      <c r="O3" s="40">
        <f>COUNTIF(Vertices[Eigenvector Centrality],"&gt;= "&amp;N3)-COUNTIF(Vertices[Eigenvector Centrality],"&gt;="&amp;N4)</f>
        <v>6</v>
      </c>
      <c r="P3" s="39">
        <f aca="true" t="shared" si="7" ref="P3:P26">P2+($P$57-$P$2)/BinDivisor</f>
        <v>0.38385996363636365</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64</v>
      </c>
      <c r="D4" s="32">
        <f t="shared" si="1"/>
        <v>0</v>
      </c>
      <c r="E4" s="3">
        <f>COUNTIF(Vertices[Degree],"&gt;= "&amp;D4)-COUNTIF(Vertices[Degree],"&gt;="&amp;D5)</f>
        <v>0</v>
      </c>
      <c r="F4" s="37">
        <f t="shared" si="2"/>
        <v>0.8727272727272727</v>
      </c>
      <c r="G4" s="38">
        <f>COUNTIF(Vertices[In-Degree],"&gt;= "&amp;F4)-COUNTIF(Vertices[In-Degree],"&gt;="&amp;F5)</f>
        <v>23</v>
      </c>
      <c r="H4" s="37">
        <f t="shared" si="3"/>
        <v>0.9090909090909091</v>
      </c>
      <c r="I4" s="38">
        <f>COUNTIF(Vertices[Out-Degree],"&gt;= "&amp;H4)-COUNTIF(Vertices[Out-Degree],"&gt;="&amp;H5)</f>
        <v>13</v>
      </c>
      <c r="J4" s="37">
        <f t="shared" si="4"/>
        <v>59.54527003636364</v>
      </c>
      <c r="K4" s="38">
        <f>COUNTIF(Vertices[Betweenness Centrality],"&gt;= "&amp;J4)-COUNTIF(Vertices[Betweenness Centrality],"&gt;="&amp;J5)</f>
        <v>1</v>
      </c>
      <c r="L4" s="37">
        <f t="shared" si="5"/>
        <v>0.00035305454545454546</v>
      </c>
      <c r="M4" s="38">
        <f>COUNTIF(Vertices[Closeness Centrality],"&gt;= "&amp;L4)-COUNTIF(Vertices[Closeness Centrality],"&gt;="&amp;L5)</f>
        <v>0</v>
      </c>
      <c r="N4" s="37">
        <f t="shared" si="6"/>
        <v>0.002344</v>
      </c>
      <c r="O4" s="38">
        <f>COUNTIF(Vertices[Eigenvector Centrality],"&gt;= "&amp;N4)-COUNTIF(Vertices[Eigenvector Centrality],"&gt;="&amp;N5)</f>
        <v>0</v>
      </c>
      <c r="P4" s="37">
        <f t="shared" si="7"/>
        <v>0.4902769272727273</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1.309090909090909</v>
      </c>
      <c r="G5" s="40">
        <f>COUNTIF(Vertices[In-Degree],"&gt;= "&amp;F5)-COUNTIF(Vertices[In-Degree],"&gt;="&amp;F6)</f>
        <v>0</v>
      </c>
      <c r="H5" s="39">
        <f t="shared" si="3"/>
        <v>1.3636363636363635</v>
      </c>
      <c r="I5" s="40">
        <f>COUNTIF(Vertices[Out-Degree],"&gt;= "&amp;H5)-COUNTIF(Vertices[Out-Degree],"&gt;="&amp;H6)</f>
        <v>0</v>
      </c>
      <c r="J5" s="39">
        <f t="shared" si="4"/>
        <v>89.31790505454546</v>
      </c>
      <c r="K5" s="40">
        <f>COUNTIF(Vertices[Betweenness Centrality],"&gt;= "&amp;J5)-COUNTIF(Vertices[Betweenness Centrality],"&gt;="&amp;J6)</f>
        <v>1</v>
      </c>
      <c r="L5" s="39">
        <f t="shared" si="5"/>
        <v>0.0005295818181818182</v>
      </c>
      <c r="M5" s="40">
        <f>COUNTIF(Vertices[Closeness Centrality],"&gt;= "&amp;L5)-COUNTIF(Vertices[Closeness Centrality],"&gt;="&amp;L6)</f>
        <v>0</v>
      </c>
      <c r="N5" s="39">
        <f t="shared" si="6"/>
        <v>0.003516</v>
      </c>
      <c r="O5" s="40">
        <f>COUNTIF(Vertices[Eigenvector Centrality],"&gt;= "&amp;N5)-COUNTIF(Vertices[Eigenvector Centrality],"&gt;="&amp;N6)</f>
        <v>13</v>
      </c>
      <c r="P5" s="39">
        <f t="shared" si="7"/>
        <v>0.596693890909091</v>
      </c>
      <c r="Q5" s="40">
        <f>COUNTIF(Vertices[PageRank],"&gt;= "&amp;P5)-COUNTIF(Vertices[PageRank],"&gt;="&amp;P6)</f>
        <v>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149</v>
      </c>
      <c r="D6" s="32">
        <f t="shared" si="1"/>
        <v>0</v>
      </c>
      <c r="E6" s="3">
        <f>COUNTIF(Vertices[Degree],"&gt;= "&amp;D6)-COUNTIF(Vertices[Degree],"&gt;="&amp;D7)</f>
        <v>0</v>
      </c>
      <c r="F6" s="37">
        <f t="shared" si="2"/>
        <v>1.7454545454545454</v>
      </c>
      <c r="G6" s="38">
        <f>COUNTIF(Vertices[In-Degree],"&gt;= "&amp;F6)-COUNTIF(Vertices[In-Degree],"&gt;="&amp;F7)</f>
        <v>3</v>
      </c>
      <c r="H6" s="37">
        <f t="shared" si="3"/>
        <v>1.8181818181818181</v>
      </c>
      <c r="I6" s="38">
        <f>COUNTIF(Vertices[Out-Degree],"&gt;= "&amp;H6)-COUNTIF(Vertices[Out-Degree],"&gt;="&amp;H7)</f>
        <v>4</v>
      </c>
      <c r="J6" s="37">
        <f t="shared" si="4"/>
        <v>119.09054007272728</v>
      </c>
      <c r="K6" s="38">
        <f>COUNTIF(Vertices[Betweenness Centrality],"&gt;= "&amp;J6)-COUNTIF(Vertices[Betweenness Centrality],"&gt;="&amp;J7)</f>
        <v>1</v>
      </c>
      <c r="L6" s="37">
        <f t="shared" si="5"/>
        <v>0.0007061090909090909</v>
      </c>
      <c r="M6" s="38">
        <f>COUNTIF(Vertices[Closeness Centrality],"&gt;= "&amp;L6)-COUNTIF(Vertices[Closeness Centrality],"&gt;="&amp;L7)</f>
        <v>0</v>
      </c>
      <c r="N6" s="37">
        <f t="shared" si="6"/>
        <v>0.004688</v>
      </c>
      <c r="O6" s="38">
        <f>COUNTIF(Vertices[Eigenvector Centrality],"&gt;= "&amp;N6)-COUNTIF(Vertices[Eigenvector Centrality],"&gt;="&amp;N7)</f>
        <v>12</v>
      </c>
      <c r="P6" s="37">
        <f t="shared" si="7"/>
        <v>0.7031108545454546</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216</v>
      </c>
      <c r="D7" s="32">
        <f t="shared" si="1"/>
        <v>0</v>
      </c>
      <c r="E7" s="3">
        <f>COUNTIF(Vertices[Degree],"&gt;= "&amp;D7)-COUNTIF(Vertices[Degree],"&gt;="&amp;D8)</f>
        <v>0</v>
      </c>
      <c r="F7" s="39">
        <f t="shared" si="2"/>
        <v>2.1818181818181817</v>
      </c>
      <c r="G7" s="40">
        <f>COUNTIF(Vertices[In-Degree],"&gt;= "&amp;F7)-COUNTIF(Vertices[In-Degree],"&gt;="&amp;F8)</f>
        <v>0</v>
      </c>
      <c r="H7" s="39">
        <f t="shared" si="3"/>
        <v>2.2727272727272725</v>
      </c>
      <c r="I7" s="40">
        <f>COUNTIF(Vertices[Out-Degree],"&gt;= "&amp;H7)-COUNTIF(Vertices[Out-Degree],"&gt;="&amp;H8)</f>
        <v>0</v>
      </c>
      <c r="J7" s="39">
        <f t="shared" si="4"/>
        <v>148.8631750909091</v>
      </c>
      <c r="K7" s="40">
        <f>COUNTIF(Vertices[Betweenness Centrality],"&gt;= "&amp;J7)-COUNTIF(Vertices[Betweenness Centrality],"&gt;="&amp;J8)</f>
        <v>1</v>
      </c>
      <c r="L7" s="39">
        <f t="shared" si="5"/>
        <v>0.0008826363636363637</v>
      </c>
      <c r="M7" s="40">
        <f>COUNTIF(Vertices[Closeness Centrality],"&gt;= "&amp;L7)-COUNTIF(Vertices[Closeness Centrality],"&gt;="&amp;L8)</f>
        <v>0</v>
      </c>
      <c r="N7" s="39">
        <f t="shared" si="6"/>
        <v>0.005860000000000001</v>
      </c>
      <c r="O7" s="40">
        <f>COUNTIF(Vertices[Eigenvector Centrality],"&gt;= "&amp;N7)-COUNTIF(Vertices[Eigenvector Centrality],"&gt;="&amp;N8)</f>
        <v>0</v>
      </c>
      <c r="P7" s="39">
        <f t="shared" si="7"/>
        <v>0.8095278181818183</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365</v>
      </c>
      <c r="D8" s="32">
        <f t="shared" si="1"/>
        <v>0</v>
      </c>
      <c r="E8" s="3">
        <f>COUNTIF(Vertices[Degree],"&gt;= "&amp;D8)-COUNTIF(Vertices[Degree],"&gt;="&amp;D9)</f>
        <v>0</v>
      </c>
      <c r="F8" s="37">
        <f t="shared" si="2"/>
        <v>2.618181818181818</v>
      </c>
      <c r="G8" s="38">
        <f>COUNTIF(Vertices[In-Degree],"&gt;= "&amp;F8)-COUNTIF(Vertices[In-Degree],"&gt;="&amp;F9)</f>
        <v>6</v>
      </c>
      <c r="H8" s="37">
        <f t="shared" si="3"/>
        <v>2.727272727272727</v>
      </c>
      <c r="I8" s="38">
        <f>COUNTIF(Vertices[Out-Degree],"&gt;= "&amp;H8)-COUNTIF(Vertices[Out-Degree],"&gt;="&amp;H9)</f>
        <v>6</v>
      </c>
      <c r="J8" s="37">
        <f t="shared" si="4"/>
        <v>178.63581010909093</v>
      </c>
      <c r="K8" s="38">
        <f>COUNTIF(Vertices[Betweenness Centrality],"&gt;= "&amp;J8)-COUNTIF(Vertices[Betweenness Centrality],"&gt;="&amp;J9)</f>
        <v>3</v>
      </c>
      <c r="L8" s="37">
        <f t="shared" si="5"/>
        <v>0.0010591636363636364</v>
      </c>
      <c r="M8" s="38">
        <f>COUNTIF(Vertices[Closeness Centrality],"&gt;= "&amp;L8)-COUNTIF(Vertices[Closeness Centrality],"&gt;="&amp;L9)</f>
        <v>0</v>
      </c>
      <c r="N8" s="37">
        <f t="shared" si="6"/>
        <v>0.007032000000000001</v>
      </c>
      <c r="O8" s="38">
        <f>COUNTIF(Vertices[Eigenvector Centrality],"&gt;= "&amp;N8)-COUNTIF(Vertices[Eigenvector Centrality],"&gt;="&amp;N9)</f>
        <v>3</v>
      </c>
      <c r="P8" s="37">
        <f t="shared" si="7"/>
        <v>0.915944781818182</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3.0545454545454547</v>
      </c>
      <c r="G9" s="40">
        <f>COUNTIF(Vertices[In-Degree],"&gt;= "&amp;F9)-COUNTIF(Vertices[In-Degree],"&gt;="&amp;F10)</f>
        <v>0</v>
      </c>
      <c r="H9" s="39">
        <f t="shared" si="3"/>
        <v>3.1818181818181817</v>
      </c>
      <c r="I9" s="40">
        <f>COUNTIF(Vertices[Out-Degree],"&gt;= "&amp;H9)-COUNTIF(Vertices[Out-Degree],"&gt;="&amp;H10)</f>
        <v>0</v>
      </c>
      <c r="J9" s="39">
        <f t="shared" si="4"/>
        <v>208.40844512727276</v>
      </c>
      <c r="K9" s="40">
        <f>COUNTIF(Vertices[Betweenness Centrality],"&gt;= "&amp;J9)-COUNTIF(Vertices[Betweenness Centrality],"&gt;="&amp;J10)</f>
        <v>1</v>
      </c>
      <c r="L9" s="39">
        <f t="shared" si="5"/>
        <v>0.0012356909090909091</v>
      </c>
      <c r="M9" s="40">
        <f>COUNTIF(Vertices[Closeness Centrality],"&gt;= "&amp;L9)-COUNTIF(Vertices[Closeness Centrality],"&gt;="&amp;L10)</f>
        <v>0</v>
      </c>
      <c r="N9" s="39">
        <f t="shared" si="6"/>
        <v>0.008204000000000001</v>
      </c>
      <c r="O9" s="40">
        <f>COUNTIF(Vertices[Eigenvector Centrality],"&gt;= "&amp;N9)-COUNTIF(Vertices[Eigenvector Centrality],"&gt;="&amp;N10)</f>
        <v>1</v>
      </c>
      <c r="P9" s="39">
        <f t="shared" si="7"/>
        <v>1.0223617454545455</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2533</v>
      </c>
      <c r="B10" s="34">
        <v>3</v>
      </c>
      <c r="D10" s="32">
        <f t="shared" si="1"/>
        <v>0</v>
      </c>
      <c r="E10" s="3">
        <f>COUNTIF(Vertices[Degree],"&gt;= "&amp;D10)-COUNTIF(Vertices[Degree],"&gt;="&amp;D11)</f>
        <v>0</v>
      </c>
      <c r="F10" s="37">
        <f t="shared" si="2"/>
        <v>3.490909090909091</v>
      </c>
      <c r="G10" s="38">
        <f>COUNTIF(Vertices[In-Degree],"&gt;= "&amp;F10)-COUNTIF(Vertices[In-Degree],"&gt;="&amp;F11)</f>
        <v>0</v>
      </c>
      <c r="H10" s="37">
        <f t="shared" si="3"/>
        <v>3.6363636363636362</v>
      </c>
      <c r="I10" s="38">
        <f>COUNTIF(Vertices[Out-Degree],"&gt;= "&amp;H10)-COUNTIF(Vertices[Out-Degree],"&gt;="&amp;H11)</f>
        <v>2</v>
      </c>
      <c r="J10" s="37">
        <f t="shared" si="4"/>
        <v>238.1810801454546</v>
      </c>
      <c r="K10" s="38">
        <f>COUNTIF(Vertices[Betweenness Centrality],"&gt;= "&amp;J10)-COUNTIF(Vertices[Betweenness Centrality],"&gt;="&amp;J11)</f>
        <v>0</v>
      </c>
      <c r="L10" s="37">
        <f t="shared" si="5"/>
        <v>0.0014122181818181818</v>
      </c>
      <c r="M10" s="38">
        <f>COUNTIF(Vertices[Closeness Centrality],"&gt;= "&amp;L10)-COUNTIF(Vertices[Closeness Centrality],"&gt;="&amp;L11)</f>
        <v>0</v>
      </c>
      <c r="N10" s="37">
        <f t="shared" si="6"/>
        <v>0.009376</v>
      </c>
      <c r="O10" s="38">
        <f>COUNTIF(Vertices[Eigenvector Centrality],"&gt;= "&amp;N10)-COUNTIF(Vertices[Eigenvector Centrality],"&gt;="&amp;N11)</f>
        <v>2</v>
      </c>
      <c r="P10" s="37">
        <f t="shared" si="7"/>
        <v>1.1287787090909092</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3.9272727272727277</v>
      </c>
      <c r="G11" s="40">
        <f>COUNTIF(Vertices[In-Degree],"&gt;= "&amp;F11)-COUNTIF(Vertices[In-Degree],"&gt;="&amp;F12)</f>
        <v>4</v>
      </c>
      <c r="H11" s="39">
        <f t="shared" si="3"/>
        <v>4.090909090909091</v>
      </c>
      <c r="I11" s="40">
        <f>COUNTIF(Vertices[Out-Degree],"&gt;= "&amp;H11)-COUNTIF(Vertices[Out-Degree],"&gt;="&amp;H12)</f>
        <v>0</v>
      </c>
      <c r="J11" s="39">
        <f t="shared" si="4"/>
        <v>267.9537151636364</v>
      </c>
      <c r="K11" s="40">
        <f>COUNTIF(Vertices[Betweenness Centrality],"&gt;= "&amp;J11)-COUNTIF(Vertices[Betweenness Centrality],"&gt;="&amp;J12)</f>
        <v>1</v>
      </c>
      <c r="L11" s="39">
        <f t="shared" si="5"/>
        <v>0.0015887454545454546</v>
      </c>
      <c r="M11" s="40">
        <f>COUNTIF(Vertices[Closeness Centrality],"&gt;= "&amp;L11)-COUNTIF(Vertices[Closeness Centrality],"&gt;="&amp;L12)</f>
        <v>0</v>
      </c>
      <c r="N11" s="39">
        <f t="shared" si="6"/>
        <v>0.010548</v>
      </c>
      <c r="O11" s="40">
        <f>COUNTIF(Vertices[Eigenvector Centrality],"&gt;= "&amp;N11)-COUNTIF(Vertices[Eigenvector Centrality],"&gt;="&amp;N12)</f>
        <v>1</v>
      </c>
      <c r="P11" s="39">
        <f t="shared" si="7"/>
        <v>1.2351956727272728</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276</v>
      </c>
      <c r="B12" s="34">
        <v>219</v>
      </c>
      <c r="D12" s="32">
        <f t="shared" si="1"/>
        <v>0</v>
      </c>
      <c r="E12" s="3">
        <f>COUNTIF(Vertices[Degree],"&gt;= "&amp;D12)-COUNTIF(Vertices[Degree],"&gt;="&amp;D13)</f>
        <v>0</v>
      </c>
      <c r="F12" s="37">
        <f t="shared" si="2"/>
        <v>4.363636363636364</v>
      </c>
      <c r="G12" s="38">
        <f>COUNTIF(Vertices[In-Degree],"&gt;= "&amp;F12)-COUNTIF(Vertices[In-Degree],"&gt;="&amp;F13)</f>
        <v>0</v>
      </c>
      <c r="H12" s="37">
        <f t="shared" si="3"/>
        <v>4.545454545454545</v>
      </c>
      <c r="I12" s="38">
        <f>COUNTIF(Vertices[Out-Degree],"&gt;= "&amp;H12)-COUNTIF(Vertices[Out-Degree],"&gt;="&amp;H13)</f>
        <v>0</v>
      </c>
      <c r="J12" s="37">
        <f t="shared" si="4"/>
        <v>297.7263501818182</v>
      </c>
      <c r="K12" s="38">
        <f>COUNTIF(Vertices[Betweenness Centrality],"&gt;= "&amp;J12)-COUNTIF(Vertices[Betweenness Centrality],"&gt;="&amp;J13)</f>
        <v>2</v>
      </c>
      <c r="L12" s="37">
        <f t="shared" si="5"/>
        <v>0.0017652727272727273</v>
      </c>
      <c r="M12" s="38">
        <f>COUNTIF(Vertices[Closeness Centrality],"&gt;= "&amp;L12)-COUNTIF(Vertices[Closeness Centrality],"&gt;="&amp;L13)</f>
        <v>0</v>
      </c>
      <c r="N12" s="37">
        <f t="shared" si="6"/>
        <v>0.01172</v>
      </c>
      <c r="O12" s="38">
        <f>COUNTIF(Vertices[Eigenvector Centrality],"&gt;= "&amp;N12)-COUNTIF(Vertices[Eigenvector Centrality],"&gt;="&amp;N13)</f>
        <v>2</v>
      </c>
      <c r="P12" s="37">
        <f t="shared" si="7"/>
        <v>1.3416126363636365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277</v>
      </c>
      <c r="B13" s="34">
        <v>56</v>
      </c>
      <c r="D13" s="32">
        <f t="shared" si="1"/>
        <v>0</v>
      </c>
      <c r="E13" s="3">
        <f>COUNTIF(Vertices[Degree],"&gt;= "&amp;D13)-COUNTIF(Vertices[Degree],"&gt;="&amp;D14)</f>
        <v>0</v>
      </c>
      <c r="F13" s="39">
        <f t="shared" si="2"/>
        <v>4.800000000000001</v>
      </c>
      <c r="G13" s="40">
        <f>COUNTIF(Vertices[In-Degree],"&gt;= "&amp;F13)-COUNTIF(Vertices[In-Degree],"&gt;="&amp;F14)</f>
        <v>4</v>
      </c>
      <c r="H13" s="39">
        <f t="shared" si="3"/>
        <v>4.999999999999999</v>
      </c>
      <c r="I13" s="40">
        <f>COUNTIF(Vertices[Out-Degree],"&gt;= "&amp;H13)-COUNTIF(Vertices[Out-Degree],"&gt;="&amp;H14)</f>
        <v>5</v>
      </c>
      <c r="J13" s="39">
        <f t="shared" si="4"/>
        <v>327.4989852</v>
      </c>
      <c r="K13" s="40">
        <f>COUNTIF(Vertices[Betweenness Centrality],"&gt;= "&amp;J13)-COUNTIF(Vertices[Betweenness Centrality],"&gt;="&amp;J14)</f>
        <v>0</v>
      </c>
      <c r="L13" s="39">
        <f t="shared" si="5"/>
        <v>0.0019418</v>
      </c>
      <c r="M13" s="40">
        <f>COUNTIF(Vertices[Closeness Centrality],"&gt;= "&amp;L13)-COUNTIF(Vertices[Closeness Centrality],"&gt;="&amp;L14)</f>
        <v>0</v>
      </c>
      <c r="N13" s="39">
        <f t="shared" si="6"/>
        <v>0.012891999999999999</v>
      </c>
      <c r="O13" s="40">
        <f>COUNTIF(Vertices[Eigenvector Centrality],"&gt;= "&amp;N13)-COUNTIF(Vertices[Eigenvector Centrality],"&gt;="&amp;N14)</f>
        <v>1</v>
      </c>
      <c r="P13" s="39">
        <f t="shared" si="7"/>
        <v>1.4480296000000001</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90</v>
      </c>
      <c r="D14" s="32">
        <f t="shared" si="1"/>
        <v>0</v>
      </c>
      <c r="E14" s="3">
        <f>COUNTIF(Vertices[Degree],"&gt;= "&amp;D14)-COUNTIF(Vertices[Degree],"&gt;="&amp;D15)</f>
        <v>0</v>
      </c>
      <c r="F14" s="37">
        <f t="shared" si="2"/>
        <v>5.236363636363637</v>
      </c>
      <c r="G14" s="38">
        <f>COUNTIF(Vertices[In-Degree],"&gt;= "&amp;F14)-COUNTIF(Vertices[In-Degree],"&gt;="&amp;F15)</f>
        <v>0</v>
      </c>
      <c r="H14" s="37">
        <f t="shared" si="3"/>
        <v>5.454545454545453</v>
      </c>
      <c r="I14" s="38">
        <f>COUNTIF(Vertices[Out-Degree],"&gt;= "&amp;H14)-COUNTIF(Vertices[Out-Degree],"&gt;="&amp;H15)</f>
        <v>0</v>
      </c>
      <c r="J14" s="37">
        <f t="shared" si="4"/>
        <v>357.2716202181818</v>
      </c>
      <c r="K14" s="38">
        <f>COUNTIF(Vertices[Betweenness Centrality],"&gt;= "&amp;J14)-COUNTIF(Vertices[Betweenness Centrality],"&gt;="&amp;J15)</f>
        <v>1</v>
      </c>
      <c r="L14" s="37">
        <f t="shared" si="5"/>
        <v>0.0021183272727272728</v>
      </c>
      <c r="M14" s="38">
        <f>COUNTIF(Vertices[Closeness Centrality],"&gt;= "&amp;L14)-COUNTIF(Vertices[Closeness Centrality],"&gt;="&amp;L15)</f>
        <v>0</v>
      </c>
      <c r="N14" s="37">
        <f t="shared" si="6"/>
        <v>0.014063999999999998</v>
      </c>
      <c r="O14" s="38">
        <f>COUNTIF(Vertices[Eigenvector Centrality],"&gt;= "&amp;N14)-COUNTIF(Vertices[Eigenvector Centrality],"&gt;="&amp;N15)</f>
        <v>0</v>
      </c>
      <c r="P14" s="37">
        <f t="shared" si="7"/>
        <v>1.5544465636363638</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5.672727272727274</v>
      </c>
      <c r="G15" s="40">
        <f>COUNTIF(Vertices[In-Degree],"&gt;= "&amp;F15)-COUNTIF(Vertices[In-Degree],"&gt;="&amp;F16)</f>
        <v>2</v>
      </c>
      <c r="H15" s="39">
        <f t="shared" si="3"/>
        <v>5.909090909090907</v>
      </c>
      <c r="I15" s="40">
        <f>COUNTIF(Vertices[Out-Degree],"&gt;= "&amp;H15)-COUNTIF(Vertices[Out-Degree],"&gt;="&amp;H16)</f>
        <v>0</v>
      </c>
      <c r="J15" s="39">
        <f t="shared" si="4"/>
        <v>387.0442552363636</v>
      </c>
      <c r="K15" s="40">
        <f>COUNTIF(Vertices[Betweenness Centrality],"&gt;= "&amp;J15)-COUNTIF(Vertices[Betweenness Centrality],"&gt;="&amp;J16)</f>
        <v>0</v>
      </c>
      <c r="L15" s="39">
        <f t="shared" si="5"/>
        <v>0.0022948545454545455</v>
      </c>
      <c r="M15" s="40">
        <f>COUNTIF(Vertices[Closeness Centrality],"&gt;= "&amp;L15)-COUNTIF(Vertices[Closeness Centrality],"&gt;="&amp;L16)</f>
        <v>0</v>
      </c>
      <c r="N15" s="39">
        <f t="shared" si="6"/>
        <v>0.015235999999999998</v>
      </c>
      <c r="O15" s="40">
        <f>COUNTIF(Vertices[Eigenvector Centrality],"&gt;= "&amp;N15)-COUNTIF(Vertices[Eigenvector Centrality],"&gt;="&amp;N16)</f>
        <v>0</v>
      </c>
      <c r="P15" s="39">
        <f t="shared" si="7"/>
        <v>1.6608635272727275</v>
      </c>
      <c r="Q15" s="40">
        <f>COUNTIF(Vertices[PageRank],"&gt;= "&amp;P15)-COUNTIF(Vertices[PageRank],"&gt;="&amp;P16)</f>
        <v>2</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90</v>
      </c>
      <c r="D16" s="32">
        <f t="shared" si="1"/>
        <v>0</v>
      </c>
      <c r="E16" s="3">
        <f>COUNTIF(Vertices[Degree],"&gt;= "&amp;D16)-COUNTIF(Vertices[Degree],"&gt;="&amp;D17)</f>
        <v>0</v>
      </c>
      <c r="F16" s="37">
        <f t="shared" si="2"/>
        <v>6.10909090909091</v>
      </c>
      <c r="G16" s="38">
        <f>COUNTIF(Vertices[In-Degree],"&gt;= "&amp;F16)-COUNTIF(Vertices[In-Degree],"&gt;="&amp;F17)</f>
        <v>0</v>
      </c>
      <c r="H16" s="37">
        <f t="shared" si="3"/>
        <v>6.3636363636363615</v>
      </c>
      <c r="I16" s="38">
        <f>COUNTIF(Vertices[Out-Degree],"&gt;= "&amp;H16)-COUNTIF(Vertices[Out-Degree],"&gt;="&amp;H17)</f>
        <v>0</v>
      </c>
      <c r="J16" s="37">
        <f t="shared" si="4"/>
        <v>416.8168902545454</v>
      </c>
      <c r="K16" s="38">
        <f>COUNTIF(Vertices[Betweenness Centrality],"&gt;= "&amp;J16)-COUNTIF(Vertices[Betweenness Centrality],"&gt;="&amp;J17)</f>
        <v>0</v>
      </c>
      <c r="L16" s="37">
        <f t="shared" si="5"/>
        <v>0.0024713818181818182</v>
      </c>
      <c r="M16" s="38">
        <f>COUNTIF(Vertices[Closeness Centrality],"&gt;= "&amp;L16)-COUNTIF(Vertices[Closeness Centrality],"&gt;="&amp;L17)</f>
        <v>0</v>
      </c>
      <c r="N16" s="37">
        <f t="shared" si="6"/>
        <v>0.016408</v>
      </c>
      <c r="O16" s="38">
        <f>COUNTIF(Vertices[Eigenvector Centrality],"&gt;= "&amp;N16)-COUNTIF(Vertices[Eigenvector Centrality],"&gt;="&amp;N17)</f>
        <v>0</v>
      </c>
      <c r="P16" s="37">
        <f t="shared" si="7"/>
        <v>1.7672804909090911</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6.545454545454547</v>
      </c>
      <c r="G17" s="40">
        <f>COUNTIF(Vertices[In-Degree],"&gt;= "&amp;F17)-COUNTIF(Vertices[In-Degree],"&gt;="&amp;F18)</f>
        <v>0</v>
      </c>
      <c r="H17" s="39">
        <f t="shared" si="3"/>
        <v>6.818181818181816</v>
      </c>
      <c r="I17" s="40">
        <f>COUNTIF(Vertices[Out-Degree],"&gt;= "&amp;H17)-COUNTIF(Vertices[Out-Degree],"&gt;="&amp;H18)</f>
        <v>0</v>
      </c>
      <c r="J17" s="39">
        <f t="shared" si="4"/>
        <v>446.5895252727272</v>
      </c>
      <c r="K17" s="40">
        <f>COUNTIF(Vertices[Betweenness Centrality],"&gt;= "&amp;J17)-COUNTIF(Vertices[Betweenness Centrality],"&gt;="&amp;J18)</f>
        <v>0</v>
      </c>
      <c r="L17" s="39">
        <f t="shared" si="5"/>
        <v>0.002647909090909091</v>
      </c>
      <c r="M17" s="40">
        <f>COUNTIF(Vertices[Closeness Centrality],"&gt;= "&amp;L17)-COUNTIF(Vertices[Closeness Centrality],"&gt;="&amp;L18)</f>
        <v>0</v>
      </c>
      <c r="N17" s="39">
        <f t="shared" si="6"/>
        <v>0.01758</v>
      </c>
      <c r="O17" s="40">
        <f>COUNTIF(Vertices[Eigenvector Centrality],"&gt;= "&amp;N17)-COUNTIF(Vertices[Eigenvector Centrality],"&gt;="&amp;N18)</f>
        <v>1</v>
      </c>
      <c r="P17" s="39">
        <f t="shared" si="7"/>
        <v>1.8736974545454548</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0.14814814814814814</v>
      </c>
      <c r="D18" s="32">
        <f t="shared" si="1"/>
        <v>0</v>
      </c>
      <c r="E18" s="3">
        <f>COUNTIF(Vertices[Degree],"&gt;= "&amp;D18)-COUNTIF(Vertices[Degree],"&gt;="&amp;D19)</f>
        <v>0</v>
      </c>
      <c r="F18" s="37">
        <f t="shared" si="2"/>
        <v>6.981818181818183</v>
      </c>
      <c r="G18" s="38">
        <f>COUNTIF(Vertices[In-Degree],"&gt;= "&amp;F18)-COUNTIF(Vertices[In-Degree],"&gt;="&amp;F19)</f>
        <v>2</v>
      </c>
      <c r="H18" s="37">
        <f t="shared" si="3"/>
        <v>7.27272727272727</v>
      </c>
      <c r="I18" s="38">
        <f>COUNTIF(Vertices[Out-Degree],"&gt;= "&amp;H18)-COUNTIF(Vertices[Out-Degree],"&gt;="&amp;H19)</f>
        <v>0</v>
      </c>
      <c r="J18" s="37">
        <f t="shared" si="4"/>
        <v>476.362160290909</v>
      </c>
      <c r="K18" s="38">
        <f>COUNTIF(Vertices[Betweenness Centrality],"&gt;= "&amp;J18)-COUNTIF(Vertices[Betweenness Centrality],"&gt;="&amp;J19)</f>
        <v>0</v>
      </c>
      <c r="L18" s="37">
        <f t="shared" si="5"/>
        <v>0.0028244363636363637</v>
      </c>
      <c r="M18" s="38">
        <f>COUNTIF(Vertices[Closeness Centrality],"&gt;= "&amp;L18)-COUNTIF(Vertices[Closeness Centrality],"&gt;="&amp;L19)</f>
        <v>0</v>
      </c>
      <c r="N18" s="37">
        <f t="shared" si="6"/>
        <v>0.018751999999999998</v>
      </c>
      <c r="O18" s="38">
        <f>COUNTIF(Vertices[Eigenvector Centrality],"&gt;= "&amp;N18)-COUNTIF(Vertices[Eigenvector Centrality],"&gt;="&amp;N19)</f>
        <v>0</v>
      </c>
      <c r="P18" s="37">
        <f t="shared" si="7"/>
        <v>1.9801144181818184</v>
      </c>
      <c r="Q18" s="38">
        <f>COUNTIF(Vertices[PageRank],"&gt;= "&amp;P18)-COUNTIF(Vertices[PageRank],"&gt;="&amp;P19)</f>
        <v>1</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0.25806451612903225</v>
      </c>
      <c r="D19" s="32">
        <f t="shared" si="1"/>
        <v>0</v>
      </c>
      <c r="E19" s="3">
        <f>COUNTIF(Vertices[Degree],"&gt;= "&amp;D19)-COUNTIF(Vertices[Degree],"&gt;="&amp;D20)</f>
        <v>0</v>
      </c>
      <c r="F19" s="39">
        <f t="shared" si="2"/>
        <v>7.41818181818182</v>
      </c>
      <c r="G19" s="40">
        <f>COUNTIF(Vertices[In-Degree],"&gt;= "&amp;F19)-COUNTIF(Vertices[In-Degree],"&gt;="&amp;F20)</f>
        <v>0</v>
      </c>
      <c r="H19" s="39">
        <f t="shared" si="3"/>
        <v>7.727272727272724</v>
      </c>
      <c r="I19" s="40">
        <f>COUNTIF(Vertices[Out-Degree],"&gt;= "&amp;H19)-COUNTIF(Vertices[Out-Degree],"&gt;="&amp;H20)</f>
        <v>1</v>
      </c>
      <c r="J19" s="39">
        <f t="shared" si="4"/>
        <v>506.1347953090908</v>
      </c>
      <c r="K19" s="40">
        <f>COUNTIF(Vertices[Betweenness Centrality],"&gt;= "&amp;J19)-COUNTIF(Vertices[Betweenness Centrality],"&gt;="&amp;J20)</f>
        <v>0</v>
      </c>
      <c r="L19" s="39">
        <f t="shared" si="5"/>
        <v>0.0030009636363636364</v>
      </c>
      <c r="M19" s="40">
        <f>COUNTIF(Vertices[Closeness Centrality],"&gt;= "&amp;L19)-COUNTIF(Vertices[Closeness Centrality],"&gt;="&amp;L20)</f>
        <v>0</v>
      </c>
      <c r="N19" s="39">
        <f t="shared" si="6"/>
        <v>0.019923999999999997</v>
      </c>
      <c r="O19" s="40">
        <f>COUNTIF(Vertices[Eigenvector Centrality],"&gt;= "&amp;N19)-COUNTIF(Vertices[Eigenvector Centrality],"&gt;="&amp;N20)</f>
        <v>1</v>
      </c>
      <c r="P19" s="39">
        <f t="shared" si="7"/>
        <v>2.086531381818182</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7.854545454545456</v>
      </c>
      <c r="G20" s="38">
        <f>COUNTIF(Vertices[In-Degree],"&gt;= "&amp;F20)-COUNTIF(Vertices[In-Degree],"&gt;="&amp;F21)</f>
        <v>2</v>
      </c>
      <c r="H20" s="37">
        <f t="shared" si="3"/>
        <v>8.181818181818178</v>
      </c>
      <c r="I20" s="38">
        <f>COUNTIF(Vertices[Out-Degree],"&gt;= "&amp;H20)-COUNTIF(Vertices[Out-Degree],"&gt;="&amp;H21)</f>
        <v>0</v>
      </c>
      <c r="J20" s="37">
        <f t="shared" si="4"/>
        <v>535.9074303272727</v>
      </c>
      <c r="K20" s="38">
        <f>COUNTIF(Vertices[Betweenness Centrality],"&gt;= "&amp;J20)-COUNTIF(Vertices[Betweenness Centrality],"&gt;="&amp;J21)</f>
        <v>0</v>
      </c>
      <c r="L20" s="37">
        <f t="shared" si="5"/>
        <v>0.003177490909090909</v>
      </c>
      <c r="M20" s="38">
        <f>COUNTIF(Vertices[Closeness Centrality],"&gt;= "&amp;L20)-COUNTIF(Vertices[Closeness Centrality],"&gt;="&amp;L21)</f>
        <v>0</v>
      </c>
      <c r="N20" s="37">
        <f t="shared" si="6"/>
        <v>0.021095999999999997</v>
      </c>
      <c r="O20" s="38">
        <f>COUNTIF(Vertices[Eigenvector Centrality],"&gt;= "&amp;N20)-COUNTIF(Vertices[Eigenvector Centrality],"&gt;="&amp;N21)</f>
        <v>1</v>
      </c>
      <c r="P20" s="37">
        <f t="shared" si="7"/>
        <v>2.1929483454545453</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8.290909090909093</v>
      </c>
      <c r="G21" s="40">
        <f>COUNTIF(Vertices[In-Degree],"&gt;= "&amp;F21)-COUNTIF(Vertices[In-Degree],"&gt;="&amp;F22)</f>
        <v>0</v>
      </c>
      <c r="H21" s="39">
        <f t="shared" si="3"/>
        <v>8.636363636363633</v>
      </c>
      <c r="I21" s="40">
        <f>COUNTIF(Vertices[Out-Degree],"&gt;= "&amp;H21)-COUNTIF(Vertices[Out-Degree],"&gt;="&amp;H22)</f>
        <v>2</v>
      </c>
      <c r="J21" s="39">
        <f t="shared" si="4"/>
        <v>565.6800653454545</v>
      </c>
      <c r="K21" s="40">
        <f>COUNTIF(Vertices[Betweenness Centrality],"&gt;= "&amp;J21)-COUNTIF(Vertices[Betweenness Centrality],"&gt;="&amp;J22)</f>
        <v>0</v>
      </c>
      <c r="L21" s="39">
        <f t="shared" si="5"/>
        <v>0.003354018181818182</v>
      </c>
      <c r="M21" s="40">
        <f>COUNTIF(Vertices[Closeness Centrality],"&gt;= "&amp;L21)-COUNTIF(Vertices[Closeness Centrality],"&gt;="&amp;L22)</f>
        <v>0</v>
      </c>
      <c r="N21" s="39">
        <f t="shared" si="6"/>
        <v>0.022267999999999996</v>
      </c>
      <c r="O21" s="40">
        <f>COUNTIF(Vertices[Eigenvector Centrality],"&gt;= "&amp;N21)-COUNTIF(Vertices[Eigenvector Centrality],"&gt;="&amp;N22)</f>
        <v>1</v>
      </c>
      <c r="P21" s="39">
        <f t="shared" si="7"/>
        <v>2.2993653090909087</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8.727272727272728</v>
      </c>
      <c r="G22" s="38">
        <f>COUNTIF(Vertices[In-Degree],"&gt;= "&amp;F22)-COUNTIF(Vertices[In-Degree],"&gt;="&amp;F23)</f>
        <v>3</v>
      </c>
      <c r="H22" s="37">
        <f t="shared" si="3"/>
        <v>9.090909090909088</v>
      </c>
      <c r="I22" s="38">
        <f>COUNTIF(Vertices[Out-Degree],"&gt;= "&amp;H22)-COUNTIF(Vertices[Out-Degree],"&gt;="&amp;H23)</f>
        <v>0</v>
      </c>
      <c r="J22" s="37">
        <f t="shared" si="4"/>
        <v>595.4527003636364</v>
      </c>
      <c r="K22" s="38">
        <f>COUNTIF(Vertices[Betweenness Centrality],"&gt;= "&amp;J22)-COUNTIF(Vertices[Betweenness Centrality],"&gt;="&amp;J23)</f>
        <v>0</v>
      </c>
      <c r="L22" s="37">
        <f t="shared" si="5"/>
        <v>0.0035305454545454546</v>
      </c>
      <c r="M22" s="38">
        <f>COUNTIF(Vertices[Closeness Centrality],"&gt;= "&amp;L22)-COUNTIF(Vertices[Closeness Centrality],"&gt;="&amp;L23)</f>
        <v>0</v>
      </c>
      <c r="N22" s="37">
        <f t="shared" si="6"/>
        <v>0.023439999999999996</v>
      </c>
      <c r="O22" s="38">
        <f>COUNTIF(Vertices[Eigenvector Centrality],"&gt;= "&amp;N22)-COUNTIF(Vertices[Eigenvector Centrality],"&gt;="&amp;N23)</f>
        <v>0</v>
      </c>
      <c r="P22" s="37">
        <f t="shared" si="7"/>
        <v>2.405782272727272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62</v>
      </c>
      <c r="D23" s="32">
        <f t="shared" si="1"/>
        <v>0</v>
      </c>
      <c r="E23" s="3">
        <f>COUNTIF(Vertices[Degree],"&gt;= "&amp;D23)-COUNTIF(Vertices[Degree],"&gt;="&amp;D24)</f>
        <v>0</v>
      </c>
      <c r="F23" s="39">
        <f t="shared" si="2"/>
        <v>9.163636363636364</v>
      </c>
      <c r="G23" s="40">
        <f>COUNTIF(Vertices[In-Degree],"&gt;= "&amp;F23)-COUNTIF(Vertices[In-Degree],"&gt;="&amp;F24)</f>
        <v>0</v>
      </c>
      <c r="H23" s="39">
        <f t="shared" si="3"/>
        <v>9.545454545454543</v>
      </c>
      <c r="I23" s="40">
        <f>COUNTIF(Vertices[Out-Degree],"&gt;= "&amp;H23)-COUNTIF(Vertices[Out-Degree],"&gt;="&amp;H24)</f>
        <v>0</v>
      </c>
      <c r="J23" s="39">
        <f t="shared" si="4"/>
        <v>625.2253353818182</v>
      </c>
      <c r="K23" s="40">
        <f>COUNTIF(Vertices[Betweenness Centrality],"&gt;= "&amp;J23)-COUNTIF(Vertices[Betweenness Centrality],"&gt;="&amp;J24)</f>
        <v>1</v>
      </c>
      <c r="L23" s="39">
        <f t="shared" si="5"/>
        <v>0.0037070727272727273</v>
      </c>
      <c r="M23" s="40">
        <f>COUNTIF(Vertices[Closeness Centrality],"&gt;= "&amp;L23)-COUNTIF(Vertices[Closeness Centrality],"&gt;="&amp;L24)</f>
        <v>0</v>
      </c>
      <c r="N23" s="39">
        <f t="shared" si="6"/>
        <v>0.024611999999999995</v>
      </c>
      <c r="O23" s="40">
        <f>COUNTIF(Vertices[Eigenvector Centrality],"&gt;= "&amp;N23)-COUNTIF(Vertices[Eigenvector Centrality],"&gt;="&amp;N24)</f>
        <v>0</v>
      </c>
      <c r="P23" s="39">
        <f t="shared" si="7"/>
        <v>2.5121992363636356</v>
      </c>
      <c r="Q23" s="40">
        <f>COUNTIF(Vertices[PageRank],"&gt;= "&amp;P23)-COUNTIF(Vertices[PageRank],"&gt;="&amp;P24)</f>
        <v>1</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155</v>
      </c>
      <c r="B24" s="34">
        <v>363</v>
      </c>
      <c r="D24" s="32">
        <f t="shared" si="1"/>
        <v>0</v>
      </c>
      <c r="E24" s="3">
        <f>COUNTIF(Vertices[Degree],"&gt;= "&amp;D24)-COUNTIF(Vertices[Degree],"&gt;="&amp;D25)</f>
        <v>0</v>
      </c>
      <c r="F24" s="37">
        <f t="shared" si="2"/>
        <v>9.6</v>
      </c>
      <c r="G24" s="38">
        <f>COUNTIF(Vertices[In-Degree],"&gt;= "&amp;F24)-COUNTIF(Vertices[In-Degree],"&gt;="&amp;F25)</f>
        <v>1</v>
      </c>
      <c r="H24" s="37">
        <f t="shared" si="3"/>
        <v>9.999999999999998</v>
      </c>
      <c r="I24" s="38">
        <f>COUNTIF(Vertices[Out-Degree],"&gt;= "&amp;H24)-COUNTIF(Vertices[Out-Degree],"&gt;="&amp;H25)</f>
        <v>1</v>
      </c>
      <c r="J24" s="37">
        <f t="shared" si="4"/>
        <v>654.9979704000001</v>
      </c>
      <c r="K24" s="38">
        <f>COUNTIF(Vertices[Betweenness Centrality],"&gt;= "&amp;J24)-COUNTIF(Vertices[Betweenness Centrality],"&gt;="&amp;J25)</f>
        <v>0</v>
      </c>
      <c r="L24" s="37">
        <f t="shared" si="5"/>
        <v>0.0038836</v>
      </c>
      <c r="M24" s="38">
        <f>COUNTIF(Vertices[Closeness Centrality],"&gt;= "&amp;L24)-COUNTIF(Vertices[Closeness Centrality],"&gt;="&amp;L25)</f>
        <v>1</v>
      </c>
      <c r="N24" s="37">
        <f t="shared" si="6"/>
        <v>0.025783999999999994</v>
      </c>
      <c r="O24" s="38">
        <f>COUNTIF(Vertices[Eigenvector Centrality],"&gt;= "&amp;N24)-COUNTIF(Vertices[Eigenvector Centrality],"&gt;="&amp;N25)</f>
        <v>0</v>
      </c>
      <c r="P24" s="37">
        <f t="shared" si="7"/>
        <v>2.618616199999999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10.036363636363635</v>
      </c>
      <c r="G25" s="40">
        <f>COUNTIF(Vertices[In-Degree],"&gt;= "&amp;F25)-COUNTIF(Vertices[In-Degree],"&gt;="&amp;F26)</f>
        <v>0</v>
      </c>
      <c r="H25" s="39">
        <f t="shared" si="3"/>
        <v>10.454545454545453</v>
      </c>
      <c r="I25" s="40">
        <f>COUNTIF(Vertices[Out-Degree],"&gt;= "&amp;H25)-COUNTIF(Vertices[Out-Degree],"&gt;="&amp;H26)</f>
        <v>0</v>
      </c>
      <c r="J25" s="39">
        <f t="shared" si="4"/>
        <v>684.770605418182</v>
      </c>
      <c r="K25" s="40">
        <f>COUNTIF(Vertices[Betweenness Centrality],"&gt;= "&amp;J25)-COUNTIF(Vertices[Betweenness Centrality],"&gt;="&amp;J26)</f>
        <v>0</v>
      </c>
      <c r="L25" s="39">
        <f t="shared" si="5"/>
        <v>0.004060127272727273</v>
      </c>
      <c r="M25" s="40">
        <f>COUNTIF(Vertices[Closeness Centrality],"&gt;= "&amp;L25)-COUNTIF(Vertices[Closeness Centrality],"&gt;="&amp;L26)</f>
        <v>0</v>
      </c>
      <c r="N25" s="39">
        <f t="shared" si="6"/>
        <v>0.026955999999999994</v>
      </c>
      <c r="O25" s="40">
        <f>COUNTIF(Vertices[Eigenvector Centrality],"&gt;= "&amp;N25)-COUNTIF(Vertices[Eigenvector Centrality],"&gt;="&amp;N26)</f>
        <v>1</v>
      </c>
      <c r="P25" s="39">
        <f t="shared" si="7"/>
        <v>2.7250331636363625</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10.47272727272727</v>
      </c>
      <c r="G26" s="38">
        <f>COUNTIF(Vertices[In-Degree],"&gt;= "&amp;F26)-COUNTIF(Vertices[In-Degree],"&gt;="&amp;F28)</f>
        <v>0</v>
      </c>
      <c r="H26" s="37">
        <f t="shared" si="3"/>
        <v>10.909090909090908</v>
      </c>
      <c r="I26" s="38">
        <f>COUNTIF(Vertices[Out-Degree],"&gt;= "&amp;H26)-COUNTIF(Vertices[Out-Degree],"&gt;="&amp;H28)</f>
        <v>2</v>
      </c>
      <c r="J26" s="37">
        <f t="shared" si="4"/>
        <v>714.5432404363638</v>
      </c>
      <c r="K26" s="38">
        <f>COUNTIF(Vertices[Betweenness Centrality],"&gt;= "&amp;J26)-COUNTIF(Vertices[Betweenness Centrality],"&gt;="&amp;J28)</f>
        <v>0</v>
      </c>
      <c r="L26" s="37">
        <f t="shared" si="5"/>
        <v>0.0042366545454545455</v>
      </c>
      <c r="M26" s="38">
        <f>COUNTIF(Vertices[Closeness Centrality],"&gt;= "&amp;L26)-COUNTIF(Vertices[Closeness Centrality],"&gt;="&amp;L28)</f>
        <v>0</v>
      </c>
      <c r="N26" s="37">
        <f t="shared" si="6"/>
        <v>0.028127999999999993</v>
      </c>
      <c r="O26" s="38">
        <f>COUNTIF(Vertices[Eigenvector Centrality],"&gt;= "&amp;N26)-COUNTIF(Vertices[Eigenvector Centrality],"&gt;="&amp;N28)</f>
        <v>0</v>
      </c>
      <c r="P26" s="37">
        <f t="shared" si="7"/>
        <v>2.831450127272726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2.551742</v>
      </c>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-61</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-15</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11.363636363636363</v>
      </c>
      <c r="I28" s="40">
        <f>COUNTIF(Vertices[Out-Degree],"&gt;= "&amp;H28)-COUNTIF(Vertices[Out-Degree],"&gt;="&amp;H40)</f>
        <v>0</v>
      </c>
      <c r="J28" s="39">
        <f>J26+($J$57-$J$2)/BinDivisor</f>
        <v>744.3158754545457</v>
      </c>
      <c r="K28" s="40">
        <f>COUNTIF(Vertices[Betweenness Centrality],"&gt;= "&amp;J28)-COUNTIF(Vertices[Betweenness Centrality],"&gt;="&amp;J40)</f>
        <v>0</v>
      </c>
      <c r="L28" s="39">
        <f>L26+($L$57-$L$2)/BinDivisor</f>
        <v>0.004413181818181818</v>
      </c>
      <c r="M28" s="40">
        <f>COUNTIF(Vertices[Closeness Centrality],"&gt;= "&amp;L28)-COUNTIF(Vertices[Closeness Centrality],"&gt;="&amp;L40)</f>
        <v>0</v>
      </c>
      <c r="N28" s="39">
        <f>N26+($N$57-$N$2)/BinDivisor</f>
        <v>0.029299999999999993</v>
      </c>
      <c r="O28" s="40">
        <f>COUNTIF(Vertices[Eigenvector Centrality],"&gt;= "&amp;N28)-COUNTIF(Vertices[Eigenvector Centrality],"&gt;="&amp;N40)</f>
        <v>0</v>
      </c>
      <c r="P28" s="39">
        <f>P26+($P$57-$P$2)/BinDivisor</f>
        <v>2.9378670909090894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0.046130952380952384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2534</v>
      </c>
      <c r="B30" s="34">
        <v>0.263742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2535</v>
      </c>
      <c r="B32" s="34" t="s">
        <v>2545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2536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2537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2538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2539</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-61</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-15</v>
      </c>
      <c r="T38" s="61"/>
      <c r="U38" s="62">
        <f ca="1">COUNTIF(Vertices[Clustering Coefficient],"&gt;= "&amp;T38)-COUNTIF(Vertices[Clustering Coefficient],"&gt;="&amp;T40)</f>
        <v>0</v>
      </c>
    </row>
    <row r="39" spans="1:21" ht="15">
      <c r="A39" s="34" t="s">
        <v>2532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-61</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-15</v>
      </c>
      <c r="T39" s="61"/>
      <c r="U39" s="62">
        <f ca="1">COUNTIF(Vertices[Clustering Coefficient],"&gt;= "&amp;T39)-COUNTIF(Vertices[Clustering Coefficient],"&gt;="&amp;T40)</f>
        <v>0</v>
      </c>
    </row>
    <row r="40" spans="1:21" ht="15">
      <c r="A40" s="34" t="s">
        <v>2540</v>
      </c>
      <c r="B40" s="34" t="s">
        <v>85</v>
      </c>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11.818181818181818</v>
      </c>
      <c r="I40" s="38">
        <f>COUNTIF(Vertices[Out-Degree],"&gt;= "&amp;H40)-COUNTIF(Vertices[Out-Degree],"&gt;="&amp;H41)</f>
        <v>1</v>
      </c>
      <c r="J40" s="37">
        <f>J28+($J$57-$J$2)/BinDivisor</f>
        <v>774.0885104727275</v>
      </c>
      <c r="K40" s="38">
        <f>COUNTIF(Vertices[Betweenness Centrality],"&gt;= "&amp;J40)-COUNTIF(Vertices[Betweenness Centrality],"&gt;="&amp;J41)</f>
        <v>0</v>
      </c>
      <c r="L40" s="37">
        <f>L28+($L$57-$L$2)/BinDivisor</f>
        <v>0.00458970909090909</v>
      </c>
      <c r="M40" s="38">
        <f>COUNTIF(Vertices[Closeness Centrality],"&gt;= "&amp;L40)-COUNTIF(Vertices[Closeness Centrality],"&gt;="&amp;L41)</f>
        <v>0</v>
      </c>
      <c r="N40" s="37">
        <f>N28+($N$57-$N$2)/BinDivisor</f>
        <v>0.030471999999999992</v>
      </c>
      <c r="O40" s="38">
        <f>COUNTIF(Vertices[Eigenvector Centrality],"&gt;= "&amp;N40)-COUNTIF(Vertices[Eigenvector Centrality],"&gt;="&amp;N41)</f>
        <v>0</v>
      </c>
      <c r="P40" s="37">
        <f>P28+($P$57-$P$2)/BinDivisor</f>
        <v>3.044284054545453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2541</v>
      </c>
      <c r="B41" s="34" t="s">
        <v>85</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803.8611454909094</v>
      </c>
      <c r="K41" s="40">
        <f>COUNTIF(Vertices[Betweenness Centrality],"&gt;= "&amp;J41)-COUNTIF(Vertices[Betweenness Centrality],"&gt;="&amp;J42)</f>
        <v>0</v>
      </c>
      <c r="L41" s="39">
        <f aca="true" t="shared" si="14" ref="L41:L56">L40+($L$57-$L$2)/BinDivisor</f>
        <v>0.004766236363636362</v>
      </c>
      <c r="M41" s="40">
        <f>COUNTIF(Vertices[Closeness Centrality],"&gt;= "&amp;L41)-COUNTIF(Vertices[Closeness Centrality],"&gt;="&amp;L42)</f>
        <v>4</v>
      </c>
      <c r="N41" s="39">
        <f aca="true" t="shared" si="15" ref="N41:N56">N40+($N$57-$N$2)/BinDivisor</f>
        <v>0.03164399999999999</v>
      </c>
      <c r="O41" s="40">
        <f>COUNTIF(Vertices[Eigenvector Centrality],"&gt;= "&amp;N41)-COUNTIF(Vertices[Eigenvector Centrality],"&gt;="&amp;N42)</f>
        <v>0</v>
      </c>
      <c r="P41" s="39">
        <f aca="true" t="shared" si="16" ref="P41:P56">P40+($P$57-$P$2)/BinDivisor</f>
        <v>3.1507010181818162</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4" t="s">
        <v>2542</v>
      </c>
      <c r="B42" s="34" t="s">
        <v>85</v>
      </c>
      <c r="D42" s="32">
        <f t="shared" si="10"/>
        <v>0</v>
      </c>
      <c r="E42" s="3">
        <f>COUNTIF(Vertices[Degree],"&gt;= "&amp;D42)-COUNTIF(Vertices[Degree],"&gt;="&amp;D43)</f>
        <v>0</v>
      </c>
      <c r="F42" s="37">
        <f t="shared" si="11"/>
        <v>12.218181818181813</v>
      </c>
      <c r="G42" s="38">
        <f>COUNTIF(Vertices[In-Degree],"&gt;= "&amp;F42)-COUNTIF(Vertices[In-Degree],"&gt;="&amp;F43)</f>
        <v>0</v>
      </c>
      <c r="H42" s="37">
        <f t="shared" si="12"/>
        <v>12.727272727272728</v>
      </c>
      <c r="I42" s="38">
        <f>COUNTIF(Vertices[Out-Degree],"&gt;= "&amp;H42)-COUNTIF(Vertices[Out-Degree],"&gt;="&amp;H43)</f>
        <v>0</v>
      </c>
      <c r="J42" s="37">
        <f t="shared" si="13"/>
        <v>833.6337805090913</v>
      </c>
      <c r="K42" s="38">
        <f>COUNTIF(Vertices[Betweenness Centrality],"&gt;= "&amp;J42)-COUNTIF(Vertices[Betweenness Centrality],"&gt;="&amp;J43)</f>
        <v>0</v>
      </c>
      <c r="L42" s="37">
        <f t="shared" si="14"/>
        <v>0.004942763636363635</v>
      </c>
      <c r="M42" s="38">
        <f>COUNTIF(Vertices[Closeness Centrality],"&gt;= "&amp;L42)-COUNTIF(Vertices[Closeness Centrality],"&gt;="&amp;L43)</f>
        <v>0</v>
      </c>
      <c r="N42" s="37">
        <f t="shared" si="15"/>
        <v>0.03281599999999999</v>
      </c>
      <c r="O42" s="38">
        <f>COUNTIF(Vertices[Eigenvector Centrality],"&gt;= "&amp;N42)-COUNTIF(Vertices[Eigenvector Centrality],"&gt;="&amp;N43)</f>
        <v>1</v>
      </c>
      <c r="P42" s="37">
        <f t="shared" si="16"/>
        <v>3.2571179818181797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2543</v>
      </c>
      <c r="B43" s="34" t="s">
        <v>85</v>
      </c>
      <c r="D43" s="32">
        <f t="shared" si="10"/>
        <v>0</v>
      </c>
      <c r="E43" s="3">
        <f>COUNTIF(Vertices[Degree],"&gt;= "&amp;D43)-COUNTIF(Vertices[Degree],"&gt;="&amp;D44)</f>
        <v>0</v>
      </c>
      <c r="F43" s="39">
        <f t="shared" si="11"/>
        <v>12.654545454545449</v>
      </c>
      <c r="G43" s="40">
        <f>COUNTIF(Vertices[In-Degree],"&gt;= "&amp;F43)-COUNTIF(Vertices[In-Degree],"&gt;="&amp;F44)</f>
        <v>0</v>
      </c>
      <c r="H43" s="39">
        <f t="shared" si="12"/>
        <v>13.181818181818183</v>
      </c>
      <c r="I43" s="40">
        <f>COUNTIF(Vertices[Out-Degree],"&gt;= "&amp;H43)-COUNTIF(Vertices[Out-Degree],"&gt;="&amp;H44)</f>
        <v>0</v>
      </c>
      <c r="J43" s="39">
        <f t="shared" si="13"/>
        <v>863.4064155272731</v>
      </c>
      <c r="K43" s="40">
        <f>COUNTIF(Vertices[Betweenness Centrality],"&gt;= "&amp;J43)-COUNTIF(Vertices[Betweenness Centrality],"&gt;="&amp;J44)</f>
        <v>0</v>
      </c>
      <c r="L43" s="39">
        <f t="shared" si="14"/>
        <v>0.005119290909090907</v>
      </c>
      <c r="M43" s="40">
        <f>COUNTIF(Vertices[Closeness Centrality],"&gt;= "&amp;L43)-COUNTIF(Vertices[Closeness Centrality],"&gt;="&amp;L44)</f>
        <v>4</v>
      </c>
      <c r="N43" s="39">
        <f t="shared" si="15"/>
        <v>0.03398799999999999</v>
      </c>
      <c r="O43" s="40">
        <f>COUNTIF(Vertices[Eigenvector Centrality],"&gt;= "&amp;N43)-COUNTIF(Vertices[Eigenvector Centrality],"&gt;="&amp;N44)</f>
        <v>1</v>
      </c>
      <c r="P43" s="39">
        <f t="shared" si="16"/>
        <v>3.363534945454543</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4" t="s">
        <v>2544</v>
      </c>
      <c r="B44" s="34" t="s">
        <v>85</v>
      </c>
      <c r="D44" s="32">
        <f t="shared" si="10"/>
        <v>0</v>
      </c>
      <c r="E44" s="3">
        <f>COUNTIF(Vertices[Degree],"&gt;= "&amp;D44)-COUNTIF(Vertices[Degree],"&gt;="&amp;D45)</f>
        <v>0</v>
      </c>
      <c r="F44" s="37">
        <f t="shared" si="11"/>
        <v>13.090909090909085</v>
      </c>
      <c r="G44" s="38">
        <f>COUNTIF(Vertices[In-Degree],"&gt;= "&amp;F44)-COUNTIF(Vertices[In-Degree],"&gt;="&amp;F45)</f>
        <v>0</v>
      </c>
      <c r="H44" s="37">
        <f t="shared" si="12"/>
        <v>13.636363636363638</v>
      </c>
      <c r="I44" s="38">
        <f>COUNTIF(Vertices[Out-Degree],"&gt;= "&amp;H44)-COUNTIF(Vertices[Out-Degree],"&gt;="&amp;H45)</f>
        <v>0</v>
      </c>
      <c r="J44" s="37">
        <f t="shared" si="13"/>
        <v>893.179050545455</v>
      </c>
      <c r="K44" s="38">
        <f>COUNTIF(Vertices[Betweenness Centrality],"&gt;= "&amp;J44)-COUNTIF(Vertices[Betweenness Centrality],"&gt;="&amp;J45)</f>
        <v>0</v>
      </c>
      <c r="L44" s="37">
        <f t="shared" si="14"/>
        <v>0.005295818181818179</v>
      </c>
      <c r="M44" s="38">
        <f>COUNTIF(Vertices[Closeness Centrality],"&gt;= "&amp;L44)-COUNTIF(Vertices[Closeness Centrality],"&gt;="&amp;L45)</f>
        <v>0</v>
      </c>
      <c r="N44" s="37">
        <f t="shared" si="15"/>
        <v>0.03515999999999999</v>
      </c>
      <c r="O44" s="38">
        <f>COUNTIF(Vertices[Eigenvector Centrality],"&gt;= "&amp;N44)-COUNTIF(Vertices[Eigenvector Centrality],"&gt;="&amp;N45)</f>
        <v>1</v>
      </c>
      <c r="P44" s="37">
        <f t="shared" si="16"/>
        <v>3.4699519090909066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13.52727272727272</v>
      </c>
      <c r="G45" s="40">
        <f>COUNTIF(Vertices[In-Degree],"&gt;= "&amp;F45)-COUNTIF(Vertices[In-Degree],"&gt;="&amp;F46)</f>
        <v>0</v>
      </c>
      <c r="H45" s="39">
        <f t="shared" si="12"/>
        <v>14.090909090909093</v>
      </c>
      <c r="I45" s="40">
        <f>COUNTIF(Vertices[Out-Degree],"&gt;= "&amp;H45)-COUNTIF(Vertices[Out-Degree],"&gt;="&amp;H46)</f>
        <v>0</v>
      </c>
      <c r="J45" s="39">
        <f t="shared" si="13"/>
        <v>922.9516855636368</v>
      </c>
      <c r="K45" s="40">
        <f>COUNTIF(Vertices[Betweenness Centrality],"&gt;= "&amp;J45)-COUNTIF(Vertices[Betweenness Centrality],"&gt;="&amp;J46)</f>
        <v>0</v>
      </c>
      <c r="L45" s="39">
        <f t="shared" si="14"/>
        <v>0.005472345454545452</v>
      </c>
      <c r="M45" s="40">
        <f>COUNTIF(Vertices[Closeness Centrality],"&gt;= "&amp;L45)-COUNTIF(Vertices[Closeness Centrality],"&gt;="&amp;L46)</f>
        <v>1</v>
      </c>
      <c r="N45" s="39">
        <f t="shared" si="15"/>
        <v>0.03633199999999999</v>
      </c>
      <c r="O45" s="40">
        <f>COUNTIF(Vertices[Eigenvector Centrality],"&gt;= "&amp;N45)-COUNTIF(Vertices[Eigenvector Centrality],"&gt;="&amp;N46)</f>
        <v>0</v>
      </c>
      <c r="P45" s="39">
        <f t="shared" si="16"/>
        <v>3.57636887272727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13.963636363636356</v>
      </c>
      <c r="G46" s="38">
        <f>COUNTIF(Vertices[In-Degree],"&gt;= "&amp;F46)-COUNTIF(Vertices[In-Degree],"&gt;="&amp;F47)</f>
        <v>1</v>
      </c>
      <c r="H46" s="37">
        <f t="shared" si="12"/>
        <v>14.545454545454549</v>
      </c>
      <c r="I46" s="38">
        <f>COUNTIF(Vertices[Out-Degree],"&gt;= "&amp;H46)-COUNTIF(Vertices[Out-Degree],"&gt;="&amp;H47)</f>
        <v>0</v>
      </c>
      <c r="J46" s="37">
        <f t="shared" si="13"/>
        <v>952.7243205818187</v>
      </c>
      <c r="K46" s="38">
        <f>COUNTIF(Vertices[Betweenness Centrality],"&gt;= "&amp;J46)-COUNTIF(Vertices[Betweenness Centrality],"&gt;="&amp;J47)</f>
        <v>0</v>
      </c>
      <c r="L46" s="37">
        <f t="shared" si="14"/>
        <v>0.005648872727272724</v>
      </c>
      <c r="M46" s="38">
        <f>COUNTIF(Vertices[Closeness Centrality],"&gt;= "&amp;L46)-COUNTIF(Vertices[Closeness Centrality],"&gt;="&amp;L47)</f>
        <v>2</v>
      </c>
      <c r="N46" s="37">
        <f t="shared" si="15"/>
        <v>0.03750399999999999</v>
      </c>
      <c r="O46" s="38">
        <f>COUNTIF(Vertices[Eigenvector Centrality],"&gt;= "&amp;N46)-COUNTIF(Vertices[Eigenvector Centrality],"&gt;="&amp;N47)</f>
        <v>0</v>
      </c>
      <c r="P46" s="37">
        <f t="shared" si="16"/>
        <v>3.6827858363636334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14.399999999999991</v>
      </c>
      <c r="G47" s="40">
        <f>COUNTIF(Vertices[In-Degree],"&gt;= "&amp;F47)-COUNTIF(Vertices[In-Degree],"&gt;="&amp;F48)</f>
        <v>0</v>
      </c>
      <c r="H47" s="39">
        <f t="shared" si="12"/>
        <v>15.000000000000004</v>
      </c>
      <c r="I47" s="40">
        <f>COUNTIF(Vertices[Out-Degree],"&gt;= "&amp;H47)-COUNTIF(Vertices[Out-Degree],"&gt;="&amp;H48)</f>
        <v>0</v>
      </c>
      <c r="J47" s="39">
        <f t="shared" si="13"/>
        <v>982.4969556000005</v>
      </c>
      <c r="K47" s="40">
        <f>COUNTIF(Vertices[Betweenness Centrality],"&gt;= "&amp;J47)-COUNTIF(Vertices[Betweenness Centrality],"&gt;="&amp;J48)</f>
        <v>1</v>
      </c>
      <c r="L47" s="39">
        <f t="shared" si="14"/>
        <v>0.005825399999999996</v>
      </c>
      <c r="M47" s="40">
        <f>COUNTIF(Vertices[Closeness Centrality],"&gt;= "&amp;L47)-COUNTIF(Vertices[Closeness Centrality],"&gt;="&amp;L48)</f>
        <v>1</v>
      </c>
      <c r="N47" s="39">
        <f t="shared" si="15"/>
        <v>0.03867599999999999</v>
      </c>
      <c r="O47" s="40">
        <f>COUNTIF(Vertices[Eigenvector Centrality],"&gt;= "&amp;N47)-COUNTIF(Vertices[Eigenvector Centrality],"&gt;="&amp;N48)</f>
        <v>0</v>
      </c>
      <c r="P47" s="39">
        <f t="shared" si="16"/>
        <v>3.789202799999997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14.836363636363627</v>
      </c>
      <c r="G48" s="38">
        <f>COUNTIF(Vertices[In-Degree],"&gt;= "&amp;F48)-COUNTIF(Vertices[In-Degree],"&gt;="&amp;F49)</f>
        <v>0</v>
      </c>
      <c r="H48" s="37">
        <f t="shared" si="12"/>
        <v>15.454545454545459</v>
      </c>
      <c r="I48" s="38">
        <f>COUNTIF(Vertices[Out-Degree],"&gt;= "&amp;H48)-COUNTIF(Vertices[Out-Degree],"&gt;="&amp;H49)</f>
        <v>0</v>
      </c>
      <c r="J48" s="37">
        <f t="shared" si="13"/>
        <v>1012.2695906181824</v>
      </c>
      <c r="K48" s="38">
        <f>COUNTIF(Vertices[Betweenness Centrality],"&gt;= "&amp;J48)-COUNTIF(Vertices[Betweenness Centrality],"&gt;="&amp;J49)</f>
        <v>0</v>
      </c>
      <c r="L48" s="37">
        <f t="shared" si="14"/>
        <v>0.0060019272727272685</v>
      </c>
      <c r="M48" s="38">
        <f>COUNTIF(Vertices[Closeness Centrality],"&gt;= "&amp;L48)-COUNTIF(Vertices[Closeness Centrality],"&gt;="&amp;L49)</f>
        <v>23</v>
      </c>
      <c r="N48" s="37">
        <f t="shared" si="15"/>
        <v>0.03984799999999999</v>
      </c>
      <c r="O48" s="38">
        <f>COUNTIF(Vertices[Eigenvector Centrality],"&gt;= "&amp;N48)-COUNTIF(Vertices[Eigenvector Centrality],"&gt;="&amp;N49)</f>
        <v>1</v>
      </c>
      <c r="P48" s="37">
        <f t="shared" si="16"/>
        <v>3.8956197636363603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15.909090909090914</v>
      </c>
      <c r="I49" s="40">
        <f>COUNTIF(Vertices[Out-Degree],"&gt;= "&amp;H49)-COUNTIF(Vertices[Out-Degree],"&gt;="&amp;H50)</f>
        <v>1</v>
      </c>
      <c r="J49" s="39">
        <f t="shared" si="13"/>
        <v>1042.0422256363643</v>
      </c>
      <c r="K49" s="40">
        <f>COUNTIF(Vertices[Betweenness Centrality],"&gt;= "&amp;J49)-COUNTIF(Vertices[Betweenness Centrality],"&gt;="&amp;J50)</f>
        <v>0</v>
      </c>
      <c r="L49" s="39">
        <f t="shared" si="14"/>
        <v>0.006178454545454541</v>
      </c>
      <c r="M49" s="40">
        <f>COUNTIF(Vertices[Closeness Centrality],"&gt;= "&amp;L49)-COUNTIF(Vertices[Closeness Centrality],"&gt;="&amp;L50)</f>
        <v>1</v>
      </c>
      <c r="N49" s="39">
        <f t="shared" si="15"/>
        <v>0.04101999999999999</v>
      </c>
      <c r="O49" s="40">
        <f>COUNTIF(Vertices[Eigenvector Centrality],"&gt;= "&amp;N49)-COUNTIF(Vertices[Eigenvector Centrality],"&gt;="&amp;N50)</f>
        <v>1</v>
      </c>
      <c r="P49" s="39">
        <f t="shared" si="16"/>
        <v>4.002036727272724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16.363636363636367</v>
      </c>
      <c r="I50" s="38">
        <f>COUNTIF(Vertices[Out-Degree],"&gt;= "&amp;H50)-COUNTIF(Vertices[Out-Degree],"&gt;="&amp;H51)</f>
        <v>0</v>
      </c>
      <c r="J50" s="37">
        <f t="shared" si="13"/>
        <v>1071.814860654546</v>
      </c>
      <c r="K50" s="38">
        <f>COUNTIF(Vertices[Betweenness Centrality],"&gt;= "&amp;J50)-COUNTIF(Vertices[Betweenness Centrality],"&gt;="&amp;J51)</f>
        <v>0</v>
      </c>
      <c r="L50" s="37">
        <f t="shared" si="14"/>
        <v>0.006354981818181813</v>
      </c>
      <c r="M50" s="38">
        <f>COUNTIF(Vertices[Closeness Centrality],"&gt;= "&amp;L50)-COUNTIF(Vertices[Closeness Centrality],"&gt;="&amp;L51)</f>
        <v>2</v>
      </c>
      <c r="N50" s="37">
        <f t="shared" si="15"/>
        <v>0.042191999999999986</v>
      </c>
      <c r="O50" s="38">
        <f>COUNTIF(Vertices[Eigenvector Centrality],"&gt;= "&amp;N50)-COUNTIF(Vertices[Eigenvector Centrality],"&gt;="&amp;N51)</f>
        <v>0</v>
      </c>
      <c r="P50" s="37">
        <f t="shared" si="16"/>
        <v>4.108453690909088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16.81818181818182</v>
      </c>
      <c r="I51" s="40">
        <f>COUNTIF(Vertices[Out-Degree],"&gt;= "&amp;H51)-COUNTIF(Vertices[Out-Degree],"&gt;="&amp;H52)</f>
        <v>1</v>
      </c>
      <c r="J51" s="39">
        <f t="shared" si="13"/>
        <v>1101.5874956727278</v>
      </c>
      <c r="K51" s="40">
        <f>COUNTIF(Vertices[Betweenness Centrality],"&gt;= "&amp;J51)-COUNTIF(Vertices[Betweenness Centrality],"&gt;="&amp;J52)</f>
        <v>0</v>
      </c>
      <c r="L51" s="39">
        <f t="shared" si="14"/>
        <v>0.006531509090909085</v>
      </c>
      <c r="M51" s="40">
        <f>COUNTIF(Vertices[Closeness Centrality],"&gt;= "&amp;L51)-COUNTIF(Vertices[Closeness Centrality],"&gt;="&amp;L52)</f>
        <v>3</v>
      </c>
      <c r="N51" s="39">
        <f t="shared" si="15"/>
        <v>0.043363999999999986</v>
      </c>
      <c r="O51" s="40">
        <f>COUNTIF(Vertices[Eigenvector Centrality],"&gt;= "&amp;N51)-COUNTIF(Vertices[Eigenvector Centrality],"&gt;="&amp;N52)</f>
        <v>1</v>
      </c>
      <c r="P51" s="39">
        <f t="shared" si="16"/>
        <v>4.214870654545452</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17.272727272727273</v>
      </c>
      <c r="I52" s="38">
        <f>COUNTIF(Vertices[Out-Degree],"&gt;= "&amp;H52)-COUNTIF(Vertices[Out-Degree],"&gt;="&amp;H53)</f>
        <v>0</v>
      </c>
      <c r="J52" s="37">
        <f t="shared" si="13"/>
        <v>1131.3601306909095</v>
      </c>
      <c r="K52" s="38">
        <f>COUNTIF(Vertices[Betweenness Centrality],"&gt;= "&amp;J52)-COUNTIF(Vertices[Betweenness Centrality],"&gt;="&amp;J53)</f>
        <v>0</v>
      </c>
      <c r="L52" s="37">
        <f t="shared" si="14"/>
        <v>0.006708036363636358</v>
      </c>
      <c r="M52" s="38">
        <f>COUNTIF(Vertices[Closeness Centrality],"&gt;= "&amp;L52)-COUNTIF(Vertices[Closeness Centrality],"&gt;="&amp;L53)</f>
        <v>3</v>
      </c>
      <c r="N52" s="37">
        <f t="shared" si="15"/>
        <v>0.044535999999999985</v>
      </c>
      <c r="O52" s="38">
        <f>COUNTIF(Vertices[Eigenvector Centrality],"&gt;= "&amp;N52)-COUNTIF(Vertices[Eigenvector Centrality],"&gt;="&amp;N53)</f>
        <v>0</v>
      </c>
      <c r="P52" s="37">
        <f t="shared" si="16"/>
        <v>4.321287618181816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17.727272727272727</v>
      </c>
      <c r="I53" s="40">
        <f>COUNTIF(Vertices[Out-Degree],"&gt;= "&amp;H53)-COUNTIF(Vertices[Out-Degree],"&gt;="&amp;H54)</f>
        <v>0</v>
      </c>
      <c r="J53" s="39">
        <f t="shared" si="13"/>
        <v>1161.1327657090912</v>
      </c>
      <c r="K53" s="40">
        <f>COUNTIF(Vertices[Betweenness Centrality],"&gt;= "&amp;J53)-COUNTIF(Vertices[Betweenness Centrality],"&gt;="&amp;J54)</f>
        <v>0</v>
      </c>
      <c r="L53" s="39">
        <f t="shared" si="14"/>
        <v>0.00688456363636363</v>
      </c>
      <c r="M53" s="40">
        <f>COUNTIF(Vertices[Closeness Centrality],"&gt;= "&amp;L53)-COUNTIF(Vertices[Closeness Centrality],"&gt;="&amp;L54)</f>
        <v>2</v>
      </c>
      <c r="N53" s="39">
        <f t="shared" si="15"/>
        <v>0.045707999999999985</v>
      </c>
      <c r="O53" s="40">
        <f>COUNTIF(Vertices[Eigenvector Centrality],"&gt;= "&amp;N53)-COUNTIF(Vertices[Eigenvector Centrality],"&gt;="&amp;N54)</f>
        <v>2</v>
      </c>
      <c r="P53" s="39">
        <f t="shared" si="16"/>
        <v>4.42770458181818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18.18181818181818</v>
      </c>
      <c r="I54" s="38">
        <f>COUNTIF(Vertices[Out-Degree],"&gt;= "&amp;H54)-COUNTIF(Vertices[Out-Degree],"&gt;="&amp;H55)</f>
        <v>0</v>
      </c>
      <c r="J54" s="37">
        <f t="shared" si="13"/>
        <v>1190.905400727273</v>
      </c>
      <c r="K54" s="38">
        <f>COUNTIF(Vertices[Betweenness Centrality],"&gt;= "&amp;J54)-COUNTIF(Vertices[Betweenness Centrality],"&gt;="&amp;J55)</f>
        <v>0</v>
      </c>
      <c r="L54" s="37">
        <f t="shared" si="14"/>
        <v>0.007061090909090902</v>
      </c>
      <c r="M54" s="38">
        <f>COUNTIF(Vertices[Closeness Centrality],"&gt;= "&amp;L54)-COUNTIF(Vertices[Closeness Centrality],"&gt;="&amp;L55)</f>
        <v>1</v>
      </c>
      <c r="N54" s="37">
        <f t="shared" si="15"/>
        <v>0.046879999999999984</v>
      </c>
      <c r="O54" s="38">
        <f>COUNTIF(Vertices[Eigenvector Centrality],"&gt;= "&amp;N54)-COUNTIF(Vertices[Eigenvector Centrality],"&gt;="&amp;N55)</f>
        <v>0</v>
      </c>
      <c r="P54" s="37">
        <f t="shared" si="16"/>
        <v>4.534121545454544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17.890909090909084</v>
      </c>
      <c r="G55" s="40">
        <f>COUNTIF(Vertices[In-Degree],"&gt;= "&amp;F55)-COUNTIF(Vertices[In-Degree],"&gt;="&amp;F56)</f>
        <v>0</v>
      </c>
      <c r="H55" s="39">
        <f t="shared" si="12"/>
        <v>18.636363636363633</v>
      </c>
      <c r="I55" s="40">
        <f>COUNTIF(Vertices[Out-Degree],"&gt;= "&amp;H55)-COUNTIF(Vertices[Out-Degree],"&gt;="&amp;H56)</f>
        <v>0</v>
      </c>
      <c r="J55" s="39">
        <f t="shared" si="13"/>
        <v>1220.6780357454547</v>
      </c>
      <c r="K55" s="40">
        <f>COUNTIF(Vertices[Betweenness Centrality],"&gt;= "&amp;J55)-COUNTIF(Vertices[Betweenness Centrality],"&gt;="&amp;J56)</f>
        <v>0</v>
      </c>
      <c r="L55" s="39">
        <f t="shared" si="14"/>
        <v>0.007237618181818175</v>
      </c>
      <c r="M55" s="40">
        <f>COUNTIF(Vertices[Closeness Centrality],"&gt;= "&amp;L55)-COUNTIF(Vertices[Closeness Centrality],"&gt;="&amp;L56)</f>
        <v>4</v>
      </c>
      <c r="N55" s="39">
        <f t="shared" si="15"/>
        <v>0.048051999999999984</v>
      </c>
      <c r="O55" s="40">
        <f>COUNTIF(Vertices[Eigenvector Centrality],"&gt;= "&amp;N55)-COUNTIF(Vertices[Eigenvector Centrality],"&gt;="&amp;N56)</f>
        <v>1</v>
      </c>
      <c r="P55" s="39">
        <f t="shared" si="16"/>
        <v>4.6405385090909075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18.32727272727272</v>
      </c>
      <c r="G56" s="38">
        <f>COUNTIF(Vertices[In-Degree],"&gt;= "&amp;F56)-COUNTIF(Vertices[In-Degree],"&gt;="&amp;F57)</f>
        <v>0</v>
      </c>
      <c r="H56" s="37">
        <f t="shared" si="12"/>
        <v>19.090909090909086</v>
      </c>
      <c r="I56" s="38">
        <f>COUNTIF(Vertices[Out-Degree],"&gt;= "&amp;H56)-COUNTIF(Vertices[Out-Degree],"&gt;="&amp;H57)</f>
        <v>0</v>
      </c>
      <c r="J56" s="37">
        <f t="shared" si="13"/>
        <v>1250.4506707636365</v>
      </c>
      <c r="K56" s="38">
        <f>COUNTIF(Vertices[Betweenness Centrality],"&gt;= "&amp;J56)-COUNTIF(Vertices[Betweenness Centrality],"&gt;="&amp;J57)</f>
        <v>0</v>
      </c>
      <c r="L56" s="37">
        <f t="shared" si="14"/>
        <v>0.007414145454545447</v>
      </c>
      <c r="M56" s="38">
        <f>COUNTIF(Vertices[Closeness Centrality],"&gt;= "&amp;L56)-COUNTIF(Vertices[Closeness Centrality],"&gt;="&amp;L57)</f>
        <v>9</v>
      </c>
      <c r="N56" s="37">
        <f t="shared" si="15"/>
        <v>0.04922399999999998</v>
      </c>
      <c r="O56" s="38">
        <f>COUNTIF(Vertices[Eigenvector Centrality],"&gt;= "&amp;N56)-COUNTIF(Vertices[Eigenvector Centrality],"&gt;="&amp;N57)</f>
        <v>4</v>
      </c>
      <c r="P56" s="37">
        <f t="shared" si="16"/>
        <v>4.746955472727271</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4:21" ht="15">
      <c r="D57" s="32">
        <f>MAX(Vertices[Degree])</f>
        <v>0</v>
      </c>
      <c r="E57" s="3">
        <f>COUNTIF(Vertices[Degree],"&gt;= "&amp;D57)-COUNTIF(Vertices[Degree],"&gt;="&amp;D58)</f>
        <v>0</v>
      </c>
      <c r="F57" s="41">
        <f>MAX(Vertices[In-Degree])</f>
        <v>24</v>
      </c>
      <c r="G57" s="42">
        <f>COUNTIF(Vertices[In-Degree],"&gt;= "&amp;F57)-COUNTIF(Vertices[In-Degree],"&gt;="&amp;F58)</f>
        <v>1</v>
      </c>
      <c r="H57" s="41">
        <f>MAX(Vertices[Out-Degree])</f>
        <v>25</v>
      </c>
      <c r="I57" s="42">
        <f>COUNTIF(Vertices[Out-Degree],"&gt;= "&amp;H57)-COUNTIF(Vertices[Out-Degree],"&gt;="&amp;H58)</f>
        <v>1</v>
      </c>
      <c r="J57" s="41">
        <f>MAX(Vertices[Betweenness Centrality])</f>
        <v>1637.494926</v>
      </c>
      <c r="K57" s="42">
        <f>COUNTIF(Vertices[Betweenness Centrality],"&gt;= "&amp;J57)-COUNTIF(Vertices[Betweenness Centrality],"&gt;="&amp;J58)</f>
        <v>1</v>
      </c>
      <c r="L57" s="41">
        <f>MAX(Vertices[Closeness Centrality])</f>
        <v>0.009709</v>
      </c>
      <c r="M57" s="42">
        <f>COUNTIF(Vertices[Closeness Centrality],"&gt;= "&amp;L57)-COUNTIF(Vertices[Closeness Centrality],"&gt;="&amp;L58)</f>
        <v>1</v>
      </c>
      <c r="N57" s="41">
        <f>MAX(Vertices[Eigenvector Centrality])</f>
        <v>0.06446</v>
      </c>
      <c r="O57" s="42">
        <f>COUNTIF(Vertices[Eigenvector Centrality],"&gt;= "&amp;N57)-COUNTIF(Vertices[Eigenvector Centrality],"&gt;="&amp;N58)</f>
        <v>1</v>
      </c>
      <c r="P57" s="41">
        <f>MAX(Vertices[PageRank])</f>
        <v>6.130376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24</v>
      </c>
    </row>
    <row r="75" spans="1:2" ht="15">
      <c r="A75" s="33" t="s">
        <v>90</v>
      </c>
      <c r="B75" s="47">
        <f>_xlfn.IFERROR(AVERAGE(Vertices[In-Degree]),NoMetricMessage)</f>
        <v>3.125</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25</v>
      </c>
    </row>
    <row r="89" spans="1:2" ht="15">
      <c r="A89" s="33" t="s">
        <v>96</v>
      </c>
      <c r="B89" s="47">
        <f>_xlfn.IFERROR(AVERAGE(Vertices[Out-Degree]),NoMetricMessage)</f>
        <v>3.125</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1637.494926</v>
      </c>
    </row>
    <row r="103" spans="1:2" ht="15">
      <c r="A103" s="33" t="s">
        <v>102</v>
      </c>
      <c r="B103" s="47">
        <f>_xlfn.IFERROR(AVERAGE(Vertices[Betweenness Centrality]),NoMetricMessage)</f>
        <v>94.24999996875002</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0.009709</v>
      </c>
    </row>
    <row r="117" spans="1:2" ht="15">
      <c r="A117" s="33" t="s">
        <v>108</v>
      </c>
      <c r="B117" s="47">
        <f>_xlfn.IFERROR(AVERAGE(Vertices[Closeness Centrality]),NoMetricMessage)</f>
        <v>0.006311281249999999</v>
      </c>
    </row>
    <row r="118" spans="1:2" ht="15">
      <c r="A118" s="33" t="s">
        <v>109</v>
      </c>
      <c r="B118" s="47">
        <f>_xlfn.IFERROR(MEDIAN(Vertices[Closeness Centrality]),NoMetricMessage)</f>
        <v>0.006135</v>
      </c>
    </row>
    <row r="129" spans="1:2" ht="15">
      <c r="A129" s="33" t="s">
        <v>112</v>
      </c>
      <c r="B129" s="47">
        <f>IF(COUNT(Vertices[Eigenvector Centrality])&gt;0,N2,NoMetricMessage)</f>
        <v>0</v>
      </c>
    </row>
    <row r="130" spans="1:2" ht="15">
      <c r="A130" s="33" t="s">
        <v>113</v>
      </c>
      <c r="B130" s="47">
        <f>IF(COUNT(Vertices[Eigenvector Centrality])&gt;0,N57,NoMetricMessage)</f>
        <v>0.06446</v>
      </c>
    </row>
    <row r="131" spans="1:2" ht="15">
      <c r="A131" s="33" t="s">
        <v>114</v>
      </c>
      <c r="B131" s="47">
        <f>_xlfn.IFERROR(AVERAGE(Vertices[Eigenvector Centrality]),NoMetricMessage)</f>
        <v>0.015625078125000004</v>
      </c>
    </row>
    <row r="132" spans="1:2" ht="15">
      <c r="A132" s="33" t="s">
        <v>115</v>
      </c>
      <c r="B132" s="47">
        <f>_xlfn.IFERROR(MEDIAN(Vertices[Eigenvector Centrality]),NoMetricMessage)</f>
        <v>0.005612</v>
      </c>
    </row>
    <row r="143" spans="1:2" ht="15">
      <c r="A143" s="33" t="s">
        <v>140</v>
      </c>
      <c r="B143" s="47">
        <f>IF(COUNT(Vertices[PageRank])&gt;0,P2,NoMetricMessage)</f>
        <v>0.277443</v>
      </c>
    </row>
    <row r="144" spans="1:2" ht="15">
      <c r="A144" s="33" t="s">
        <v>141</v>
      </c>
      <c r="B144" s="47">
        <f>IF(COUNT(Vertices[PageRank])&gt;0,P57,NoMetricMessage)</f>
        <v>6.130376</v>
      </c>
    </row>
    <row r="145" spans="1:2" ht="15">
      <c r="A145" s="33" t="s">
        <v>142</v>
      </c>
      <c r="B145" s="47">
        <f>_xlfn.IFERROR(AVERAGE(Vertices[PageRank]),NoMetricMessage)</f>
        <v>0.9999917968749997</v>
      </c>
    </row>
    <row r="146" spans="1:2" ht="15">
      <c r="A146" s="33" t="s">
        <v>143</v>
      </c>
      <c r="B146" s="47">
        <f>_xlfn.IFERROR(MEDIAN(Vertices[PageRank]),NoMetricMessage)</f>
        <v>0.6113120000000001</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0.2634769249669945</v>
      </c>
    </row>
    <row r="160" spans="1:2" ht="15">
      <c r="A160" s="33" t="s">
        <v>121</v>
      </c>
      <c r="B160" s="47">
        <f>_xlfn.IFERROR(MEDIAN(Vertices[Clustering Coefficient]),NoMetricMessage)</f>
        <v>0.2608251633986928</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1622</v>
      </c>
      <c r="K7" s="13" t="s">
        <v>1623</v>
      </c>
    </row>
    <row r="8" spans="1:11" ht="409.5">
      <c r="A8"/>
      <c r="B8">
        <v>2</v>
      </c>
      <c r="C8">
        <v>2</v>
      </c>
      <c r="D8" t="s">
        <v>61</v>
      </c>
      <c r="E8" t="s">
        <v>61</v>
      </c>
      <c r="H8" t="s">
        <v>73</v>
      </c>
      <c r="J8" t="s">
        <v>1624</v>
      </c>
      <c r="K8" s="13" t="s">
        <v>1625</v>
      </c>
    </row>
    <row r="9" spans="1:11" ht="409.5">
      <c r="A9"/>
      <c r="B9">
        <v>3</v>
      </c>
      <c r="C9">
        <v>4</v>
      </c>
      <c r="D9" t="s">
        <v>62</v>
      </c>
      <c r="E9" t="s">
        <v>62</v>
      </c>
      <c r="H9" t="s">
        <v>74</v>
      </c>
      <c r="J9" t="s">
        <v>1626</v>
      </c>
      <c r="K9" s="13" t="s">
        <v>1627</v>
      </c>
    </row>
    <row r="10" spans="1:11" ht="409.5">
      <c r="A10"/>
      <c r="B10">
        <v>4</v>
      </c>
      <c r="D10" t="s">
        <v>63</v>
      </c>
      <c r="E10" t="s">
        <v>63</v>
      </c>
      <c r="H10" t="s">
        <v>75</v>
      </c>
      <c r="J10" t="s">
        <v>1628</v>
      </c>
      <c r="K10" s="13" t="s">
        <v>1629</v>
      </c>
    </row>
    <row r="11" spans="1:11" ht="15">
      <c r="A11"/>
      <c r="B11">
        <v>5</v>
      </c>
      <c r="D11" t="s">
        <v>46</v>
      </c>
      <c r="E11">
        <v>1</v>
      </c>
      <c r="H11" t="s">
        <v>76</v>
      </c>
      <c r="J11" t="s">
        <v>1630</v>
      </c>
      <c r="K11" t="s">
        <v>1631</v>
      </c>
    </row>
    <row r="12" spans="1:11" ht="15">
      <c r="A12"/>
      <c r="B12"/>
      <c r="D12" t="s">
        <v>64</v>
      </c>
      <c r="E12">
        <v>2</v>
      </c>
      <c r="H12">
        <v>0</v>
      </c>
      <c r="J12" t="s">
        <v>1632</v>
      </c>
      <c r="K12" t="s">
        <v>1633</v>
      </c>
    </row>
    <row r="13" spans="1:11" ht="15">
      <c r="A13"/>
      <c r="B13"/>
      <c r="D13">
        <v>1</v>
      </c>
      <c r="E13">
        <v>3</v>
      </c>
      <c r="H13">
        <v>1</v>
      </c>
      <c r="J13" t="s">
        <v>1634</v>
      </c>
      <c r="K13" t="s">
        <v>1635</v>
      </c>
    </row>
    <row r="14" spans="4:11" ht="15">
      <c r="D14">
        <v>2</v>
      </c>
      <c r="E14">
        <v>4</v>
      </c>
      <c r="H14">
        <v>2</v>
      </c>
      <c r="J14" t="s">
        <v>1636</v>
      </c>
      <c r="K14" t="s">
        <v>1637</v>
      </c>
    </row>
    <row r="15" spans="4:11" ht="15">
      <c r="D15">
        <v>3</v>
      </c>
      <c r="E15">
        <v>5</v>
      </c>
      <c r="H15">
        <v>3</v>
      </c>
      <c r="J15" t="s">
        <v>1638</v>
      </c>
      <c r="K15" t="s">
        <v>1639</v>
      </c>
    </row>
    <row r="16" spans="4:11" ht="15">
      <c r="D16">
        <v>4</v>
      </c>
      <c r="E16">
        <v>6</v>
      </c>
      <c r="H16">
        <v>4</v>
      </c>
      <c r="J16" t="s">
        <v>1640</v>
      </c>
      <c r="K16" t="s">
        <v>1641</v>
      </c>
    </row>
    <row r="17" spans="4:11" ht="15">
      <c r="D17">
        <v>5</v>
      </c>
      <c r="E17">
        <v>7</v>
      </c>
      <c r="H17">
        <v>5</v>
      </c>
      <c r="J17" t="s">
        <v>1642</v>
      </c>
      <c r="K17" t="s">
        <v>1643</v>
      </c>
    </row>
    <row r="18" spans="4:11" ht="15">
      <c r="D18">
        <v>6</v>
      </c>
      <c r="E18">
        <v>8</v>
      </c>
      <c r="H18">
        <v>6</v>
      </c>
      <c r="J18" t="s">
        <v>1644</v>
      </c>
      <c r="K18" t="s">
        <v>1645</v>
      </c>
    </row>
    <row r="19" spans="4:11" ht="15">
      <c r="D19">
        <v>7</v>
      </c>
      <c r="E19">
        <v>9</v>
      </c>
      <c r="H19">
        <v>7</v>
      </c>
      <c r="J19" t="s">
        <v>1646</v>
      </c>
      <c r="K19" t="s">
        <v>1647</v>
      </c>
    </row>
    <row r="20" spans="4:11" ht="15">
      <c r="D20">
        <v>8</v>
      </c>
      <c r="H20">
        <v>8</v>
      </c>
      <c r="J20" t="s">
        <v>1648</v>
      </c>
      <c r="K20" t="s">
        <v>1649</v>
      </c>
    </row>
    <row r="21" spans="4:11" ht="409.5">
      <c r="D21">
        <v>9</v>
      </c>
      <c r="H21">
        <v>9</v>
      </c>
      <c r="J21" t="s">
        <v>1650</v>
      </c>
      <c r="K21" s="13" t="s">
        <v>1651</v>
      </c>
    </row>
    <row r="22" spans="4:11" ht="409.5">
      <c r="D22">
        <v>10</v>
      </c>
      <c r="J22" t="s">
        <v>1652</v>
      </c>
      <c r="K22" s="13" t="s">
        <v>1653</v>
      </c>
    </row>
    <row r="23" spans="4:11" ht="409.5">
      <c r="D23">
        <v>11</v>
      </c>
      <c r="J23" t="s">
        <v>1654</v>
      </c>
      <c r="K23" s="13" t="s">
        <v>1655</v>
      </c>
    </row>
    <row r="24" spans="10:11" ht="409.5">
      <c r="J24" t="s">
        <v>1656</v>
      </c>
      <c r="K24" s="13" t="s">
        <v>2615</v>
      </c>
    </row>
    <row r="25" spans="10:11" ht="15">
      <c r="J25" t="s">
        <v>1657</v>
      </c>
      <c r="K25" t="b">
        <v>0</v>
      </c>
    </row>
    <row r="26" spans="10:11" ht="15">
      <c r="J26" t="s">
        <v>2613</v>
      </c>
      <c r="K26" t="s">
        <v>2614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1675</v>
      </c>
      <c r="B1" s="13" t="s">
        <v>1676</v>
      </c>
      <c r="C1" s="13" t="s">
        <v>1677</v>
      </c>
      <c r="D1" s="13" t="s">
        <v>1683</v>
      </c>
      <c r="E1" s="13" t="s">
        <v>1682</v>
      </c>
      <c r="F1" s="13" t="s">
        <v>1686</v>
      </c>
      <c r="G1" s="13" t="s">
        <v>1685</v>
      </c>
      <c r="H1" s="13" t="s">
        <v>1689</v>
      </c>
      <c r="I1" s="13" t="s">
        <v>1688</v>
      </c>
      <c r="J1" s="13" t="s">
        <v>1691</v>
      </c>
      <c r="K1" s="13" t="s">
        <v>1690</v>
      </c>
      <c r="L1" s="13" t="s">
        <v>1693</v>
      </c>
      <c r="M1" s="13" t="s">
        <v>1692</v>
      </c>
      <c r="N1" s="13" t="s">
        <v>1694</v>
      </c>
    </row>
    <row r="2" spans="1:14" ht="15">
      <c r="A2" s="83" t="s">
        <v>480</v>
      </c>
      <c r="B2" s="78">
        <v>6</v>
      </c>
      <c r="C2" s="83" t="s">
        <v>471</v>
      </c>
      <c r="D2" s="78">
        <v>2</v>
      </c>
      <c r="E2" s="83" t="s">
        <v>480</v>
      </c>
      <c r="F2" s="78">
        <v>3</v>
      </c>
      <c r="G2" s="83" t="s">
        <v>474</v>
      </c>
      <c r="H2" s="78">
        <v>1</v>
      </c>
      <c r="I2" s="83" t="s">
        <v>499</v>
      </c>
      <c r="J2" s="78">
        <v>1</v>
      </c>
      <c r="K2" s="83" t="s">
        <v>488</v>
      </c>
      <c r="L2" s="78">
        <v>2</v>
      </c>
      <c r="M2" s="83" t="s">
        <v>469</v>
      </c>
      <c r="N2" s="78">
        <v>1</v>
      </c>
    </row>
    <row r="3" spans="1:14" ht="15">
      <c r="A3" s="83" t="s">
        <v>474</v>
      </c>
      <c r="B3" s="78">
        <v>4</v>
      </c>
      <c r="C3" s="83" t="s">
        <v>1678</v>
      </c>
      <c r="D3" s="78">
        <v>1</v>
      </c>
      <c r="E3" s="83" t="s">
        <v>474</v>
      </c>
      <c r="F3" s="78">
        <v>3</v>
      </c>
      <c r="G3" s="83" t="s">
        <v>468</v>
      </c>
      <c r="H3" s="78">
        <v>1</v>
      </c>
      <c r="I3" s="83" t="s">
        <v>497</v>
      </c>
      <c r="J3" s="78">
        <v>1</v>
      </c>
      <c r="K3" s="83" t="s">
        <v>482</v>
      </c>
      <c r="L3" s="78">
        <v>1</v>
      </c>
      <c r="M3" s="83" t="s">
        <v>489</v>
      </c>
      <c r="N3" s="78">
        <v>1</v>
      </c>
    </row>
    <row r="4" spans="1:14" ht="15">
      <c r="A4" s="83" t="s">
        <v>469</v>
      </c>
      <c r="B4" s="78">
        <v>3</v>
      </c>
      <c r="C4" s="83" t="s">
        <v>1679</v>
      </c>
      <c r="D4" s="78">
        <v>1</v>
      </c>
      <c r="E4" s="83" t="s">
        <v>490</v>
      </c>
      <c r="F4" s="78">
        <v>2</v>
      </c>
      <c r="G4" s="83" t="s">
        <v>480</v>
      </c>
      <c r="H4" s="78">
        <v>1</v>
      </c>
      <c r="I4" s="78"/>
      <c r="J4" s="78"/>
      <c r="K4" s="83" t="s">
        <v>483</v>
      </c>
      <c r="L4" s="78">
        <v>1</v>
      </c>
      <c r="M4" s="78"/>
      <c r="N4" s="78"/>
    </row>
    <row r="5" spans="1:14" ht="15">
      <c r="A5" s="83" t="s">
        <v>468</v>
      </c>
      <c r="B5" s="78">
        <v>3</v>
      </c>
      <c r="C5" s="83" t="s">
        <v>479</v>
      </c>
      <c r="D5" s="78">
        <v>1</v>
      </c>
      <c r="E5" s="83" t="s">
        <v>484</v>
      </c>
      <c r="F5" s="78">
        <v>2</v>
      </c>
      <c r="G5" s="83" t="s">
        <v>1687</v>
      </c>
      <c r="H5" s="78">
        <v>1</v>
      </c>
      <c r="I5" s="78"/>
      <c r="J5" s="78"/>
      <c r="K5" s="83" t="s">
        <v>484</v>
      </c>
      <c r="L5" s="78">
        <v>1</v>
      </c>
      <c r="M5" s="78"/>
      <c r="N5" s="78"/>
    </row>
    <row r="6" spans="1:14" ht="15">
      <c r="A6" s="83" t="s">
        <v>485</v>
      </c>
      <c r="B6" s="78">
        <v>3</v>
      </c>
      <c r="C6" s="83" t="s">
        <v>480</v>
      </c>
      <c r="D6" s="78">
        <v>1</v>
      </c>
      <c r="E6" s="83" t="s">
        <v>485</v>
      </c>
      <c r="F6" s="78">
        <v>2</v>
      </c>
      <c r="G6" s="83" t="s">
        <v>469</v>
      </c>
      <c r="H6" s="78">
        <v>1</v>
      </c>
      <c r="I6" s="78"/>
      <c r="J6" s="78"/>
      <c r="K6" s="83" t="s">
        <v>485</v>
      </c>
      <c r="L6" s="78">
        <v>1</v>
      </c>
      <c r="M6" s="78"/>
      <c r="N6" s="78"/>
    </row>
    <row r="7" spans="1:14" ht="15">
      <c r="A7" s="83" t="s">
        <v>484</v>
      </c>
      <c r="B7" s="78">
        <v>3</v>
      </c>
      <c r="C7" s="83" t="s">
        <v>481</v>
      </c>
      <c r="D7" s="78">
        <v>1</v>
      </c>
      <c r="E7" s="83" t="s">
        <v>468</v>
      </c>
      <c r="F7" s="78">
        <v>2</v>
      </c>
      <c r="G7" s="83" t="s">
        <v>494</v>
      </c>
      <c r="H7" s="78">
        <v>1</v>
      </c>
      <c r="I7" s="78"/>
      <c r="J7" s="78"/>
      <c r="K7" s="83" t="s">
        <v>486</v>
      </c>
      <c r="L7" s="78">
        <v>1</v>
      </c>
      <c r="M7" s="78"/>
      <c r="N7" s="78"/>
    </row>
    <row r="8" spans="1:14" ht="15">
      <c r="A8" s="83" t="s">
        <v>488</v>
      </c>
      <c r="B8" s="78">
        <v>2</v>
      </c>
      <c r="C8" s="83" t="s">
        <v>1680</v>
      </c>
      <c r="D8" s="78">
        <v>1</v>
      </c>
      <c r="E8" s="83" t="s">
        <v>476</v>
      </c>
      <c r="F8" s="78">
        <v>2</v>
      </c>
      <c r="G8" s="83" t="s">
        <v>495</v>
      </c>
      <c r="H8" s="78">
        <v>1</v>
      </c>
      <c r="I8" s="78"/>
      <c r="J8" s="78"/>
      <c r="K8" s="83" t="s">
        <v>487</v>
      </c>
      <c r="L8" s="78">
        <v>1</v>
      </c>
      <c r="M8" s="78"/>
      <c r="N8" s="78"/>
    </row>
    <row r="9" spans="1:14" ht="15">
      <c r="A9" s="83" t="s">
        <v>490</v>
      </c>
      <c r="B9" s="78">
        <v>2</v>
      </c>
      <c r="C9" s="83" t="s">
        <v>1681</v>
      </c>
      <c r="D9" s="78">
        <v>1</v>
      </c>
      <c r="E9" s="83" t="s">
        <v>498</v>
      </c>
      <c r="F9" s="78">
        <v>1</v>
      </c>
      <c r="G9" s="83" t="s">
        <v>496</v>
      </c>
      <c r="H9" s="78">
        <v>1</v>
      </c>
      <c r="I9" s="78"/>
      <c r="J9" s="78"/>
      <c r="K9" s="83" t="s">
        <v>469</v>
      </c>
      <c r="L9" s="78">
        <v>1</v>
      </c>
      <c r="M9" s="78"/>
      <c r="N9" s="78"/>
    </row>
    <row r="10" spans="1:14" ht="15">
      <c r="A10" s="83" t="s">
        <v>476</v>
      </c>
      <c r="B10" s="78">
        <v>2</v>
      </c>
      <c r="C10" s="83" t="s">
        <v>478</v>
      </c>
      <c r="D10" s="78">
        <v>1</v>
      </c>
      <c r="E10" s="83" t="s">
        <v>486</v>
      </c>
      <c r="F10" s="78">
        <v>1</v>
      </c>
      <c r="G10" s="83" t="s">
        <v>492</v>
      </c>
      <c r="H10" s="78">
        <v>1</v>
      </c>
      <c r="I10" s="78"/>
      <c r="J10" s="78"/>
      <c r="K10" s="83" t="s">
        <v>480</v>
      </c>
      <c r="L10" s="78">
        <v>1</v>
      </c>
      <c r="M10" s="78"/>
      <c r="N10" s="78"/>
    </row>
    <row r="11" spans="1:14" ht="15">
      <c r="A11" s="83" t="s">
        <v>486</v>
      </c>
      <c r="B11" s="78">
        <v>2</v>
      </c>
      <c r="C11" s="78"/>
      <c r="D11" s="78"/>
      <c r="E11" s="83" t="s">
        <v>1684</v>
      </c>
      <c r="F11" s="78">
        <v>1</v>
      </c>
      <c r="G11" s="83" t="s">
        <v>477</v>
      </c>
      <c r="H11" s="78">
        <v>1</v>
      </c>
      <c r="I11" s="78"/>
      <c r="J11" s="78"/>
      <c r="K11" s="78"/>
      <c r="L11" s="78"/>
      <c r="M11" s="78"/>
      <c r="N11" s="78"/>
    </row>
    <row r="14" spans="1:14" ht="15" customHeight="1">
      <c r="A14" s="13" t="s">
        <v>1702</v>
      </c>
      <c r="B14" s="13" t="s">
        <v>1676</v>
      </c>
      <c r="C14" s="13" t="s">
        <v>1703</v>
      </c>
      <c r="D14" s="13" t="s">
        <v>1683</v>
      </c>
      <c r="E14" s="13" t="s">
        <v>1707</v>
      </c>
      <c r="F14" s="13" t="s">
        <v>1686</v>
      </c>
      <c r="G14" s="13" t="s">
        <v>1708</v>
      </c>
      <c r="H14" s="13" t="s">
        <v>1689</v>
      </c>
      <c r="I14" s="13" t="s">
        <v>1710</v>
      </c>
      <c r="J14" s="13" t="s">
        <v>1691</v>
      </c>
      <c r="K14" s="13" t="s">
        <v>1711</v>
      </c>
      <c r="L14" s="13" t="s">
        <v>1693</v>
      </c>
      <c r="M14" s="13" t="s">
        <v>1712</v>
      </c>
      <c r="N14" s="13" t="s">
        <v>1694</v>
      </c>
    </row>
    <row r="15" spans="1:14" ht="15">
      <c r="A15" s="78" t="s">
        <v>501</v>
      </c>
      <c r="B15" s="78">
        <v>21</v>
      </c>
      <c r="C15" s="78" t="s">
        <v>503</v>
      </c>
      <c r="D15" s="78">
        <v>2</v>
      </c>
      <c r="E15" s="78" t="s">
        <v>501</v>
      </c>
      <c r="F15" s="78">
        <v>9</v>
      </c>
      <c r="G15" s="78" t="s">
        <v>501</v>
      </c>
      <c r="H15" s="78">
        <v>4</v>
      </c>
      <c r="I15" s="78" t="s">
        <v>517</v>
      </c>
      <c r="J15" s="78">
        <v>1</v>
      </c>
      <c r="K15" s="78" t="s">
        <v>501</v>
      </c>
      <c r="L15" s="78">
        <v>7</v>
      </c>
      <c r="M15" s="78" t="s">
        <v>501</v>
      </c>
      <c r="N15" s="78">
        <v>1</v>
      </c>
    </row>
    <row r="16" spans="1:14" ht="15">
      <c r="A16" s="78" t="s">
        <v>500</v>
      </c>
      <c r="B16" s="78">
        <v>10</v>
      </c>
      <c r="C16" s="78" t="s">
        <v>1704</v>
      </c>
      <c r="D16" s="78">
        <v>1</v>
      </c>
      <c r="E16" s="78" t="s">
        <v>500</v>
      </c>
      <c r="F16" s="78">
        <v>7</v>
      </c>
      <c r="G16" s="78" t="s">
        <v>500</v>
      </c>
      <c r="H16" s="78">
        <v>2</v>
      </c>
      <c r="I16" s="78" t="s">
        <v>515</v>
      </c>
      <c r="J16" s="78">
        <v>1</v>
      </c>
      <c r="K16" s="78" t="s">
        <v>509</v>
      </c>
      <c r="L16" s="78">
        <v>2</v>
      </c>
      <c r="M16" s="78" t="s">
        <v>510</v>
      </c>
      <c r="N16" s="78">
        <v>1</v>
      </c>
    </row>
    <row r="17" spans="1:14" ht="15">
      <c r="A17" s="78" t="s">
        <v>507</v>
      </c>
      <c r="B17" s="78">
        <v>6</v>
      </c>
      <c r="C17" s="78" t="s">
        <v>1705</v>
      </c>
      <c r="D17" s="78">
        <v>1</v>
      </c>
      <c r="E17" s="78" t="s">
        <v>507</v>
      </c>
      <c r="F17" s="78">
        <v>3</v>
      </c>
      <c r="G17" s="78" t="s">
        <v>507</v>
      </c>
      <c r="H17" s="78">
        <v>1</v>
      </c>
      <c r="I17" s="78"/>
      <c r="J17" s="78"/>
      <c r="K17" s="78" t="s">
        <v>507</v>
      </c>
      <c r="L17" s="78">
        <v>1</v>
      </c>
      <c r="M17" s="78"/>
      <c r="N17" s="78"/>
    </row>
    <row r="18" spans="1:14" ht="15">
      <c r="A18" s="78" t="s">
        <v>509</v>
      </c>
      <c r="B18" s="78">
        <v>2</v>
      </c>
      <c r="C18" s="78" t="s">
        <v>500</v>
      </c>
      <c r="D18" s="78">
        <v>1</v>
      </c>
      <c r="E18" s="78" t="s">
        <v>516</v>
      </c>
      <c r="F18" s="78">
        <v>1</v>
      </c>
      <c r="G18" s="78" t="s">
        <v>1709</v>
      </c>
      <c r="H18" s="78">
        <v>1</v>
      </c>
      <c r="I18" s="78"/>
      <c r="J18" s="78"/>
      <c r="K18" s="78"/>
      <c r="L18" s="78"/>
      <c r="M18" s="78"/>
      <c r="N18" s="78"/>
    </row>
    <row r="19" spans="1:14" ht="15">
      <c r="A19" s="78" t="s">
        <v>512</v>
      </c>
      <c r="B19" s="78">
        <v>2</v>
      </c>
      <c r="C19" s="78" t="s">
        <v>507</v>
      </c>
      <c r="D19" s="78">
        <v>1</v>
      </c>
      <c r="E19" s="78" t="s">
        <v>505</v>
      </c>
      <c r="F19" s="78">
        <v>1</v>
      </c>
      <c r="G19" s="78" t="s">
        <v>514</v>
      </c>
      <c r="H19" s="78">
        <v>1</v>
      </c>
      <c r="I19" s="78"/>
      <c r="J19" s="78"/>
      <c r="K19" s="78"/>
      <c r="L19" s="78"/>
      <c r="M19" s="78"/>
      <c r="N19" s="78"/>
    </row>
    <row r="20" spans="1:14" ht="15">
      <c r="A20" s="78" t="s">
        <v>503</v>
      </c>
      <c r="B20" s="78">
        <v>2</v>
      </c>
      <c r="C20" s="78" t="s">
        <v>508</v>
      </c>
      <c r="D20" s="78">
        <v>1</v>
      </c>
      <c r="E20" s="78"/>
      <c r="F20" s="78"/>
      <c r="G20" s="78" t="s">
        <v>512</v>
      </c>
      <c r="H20" s="78">
        <v>1</v>
      </c>
      <c r="I20" s="78"/>
      <c r="J20" s="78"/>
      <c r="K20" s="78"/>
      <c r="L20" s="78"/>
      <c r="M20" s="78"/>
      <c r="N20" s="78"/>
    </row>
    <row r="21" spans="1:14" ht="15">
      <c r="A21" s="78" t="s">
        <v>517</v>
      </c>
      <c r="B21" s="78">
        <v>1</v>
      </c>
      <c r="C21" s="78" t="s">
        <v>1706</v>
      </c>
      <c r="D21" s="78">
        <v>1</v>
      </c>
      <c r="E21" s="78"/>
      <c r="F21" s="78"/>
      <c r="G21" s="78"/>
      <c r="H21" s="78"/>
      <c r="I21" s="78"/>
      <c r="J21" s="78"/>
      <c r="K21" s="78"/>
      <c r="L21" s="78"/>
      <c r="M21" s="78"/>
      <c r="N21" s="78"/>
    </row>
    <row r="22" spans="1:14" ht="15">
      <c r="A22" s="78" t="s">
        <v>515</v>
      </c>
      <c r="B22" s="78">
        <v>1</v>
      </c>
      <c r="C22" s="78" t="s">
        <v>512</v>
      </c>
      <c r="D22" s="78">
        <v>1</v>
      </c>
      <c r="E22" s="78"/>
      <c r="F22" s="78"/>
      <c r="G22" s="78"/>
      <c r="H22" s="78"/>
      <c r="I22" s="78"/>
      <c r="J22" s="78"/>
      <c r="K22" s="78"/>
      <c r="L22" s="78"/>
      <c r="M22" s="78"/>
      <c r="N22" s="78"/>
    </row>
    <row r="23" spans="1:14" ht="15">
      <c r="A23" s="78" t="s">
        <v>516</v>
      </c>
      <c r="B23" s="78">
        <v>1</v>
      </c>
      <c r="C23" s="78" t="s">
        <v>506</v>
      </c>
      <c r="D23" s="78">
        <v>1</v>
      </c>
      <c r="E23" s="78"/>
      <c r="F23" s="78"/>
      <c r="G23" s="78"/>
      <c r="H23" s="78"/>
      <c r="I23" s="78"/>
      <c r="J23" s="78"/>
      <c r="K23" s="78"/>
      <c r="L23" s="78"/>
      <c r="M23" s="78"/>
      <c r="N23" s="78"/>
    </row>
    <row r="24" spans="1:14" ht="15">
      <c r="A24" s="78" t="s">
        <v>510</v>
      </c>
      <c r="B24" s="78">
        <v>1</v>
      </c>
      <c r="C24" s="78"/>
      <c r="D24" s="78"/>
      <c r="E24" s="78"/>
      <c r="F24" s="78"/>
      <c r="G24" s="78"/>
      <c r="H24" s="78"/>
      <c r="I24" s="78"/>
      <c r="J24" s="78"/>
      <c r="K24" s="78"/>
      <c r="L24" s="78"/>
      <c r="M24" s="78"/>
      <c r="N24" s="78"/>
    </row>
    <row r="27" spans="1:14" ht="15" customHeight="1">
      <c r="A27" s="13" t="s">
        <v>1720</v>
      </c>
      <c r="B27" s="13" t="s">
        <v>1676</v>
      </c>
      <c r="C27" s="13" t="s">
        <v>1725</v>
      </c>
      <c r="D27" s="13" t="s">
        <v>1683</v>
      </c>
      <c r="E27" s="13" t="s">
        <v>1729</v>
      </c>
      <c r="F27" s="13" t="s">
        <v>1686</v>
      </c>
      <c r="G27" s="13" t="s">
        <v>1731</v>
      </c>
      <c r="H27" s="13" t="s">
        <v>1689</v>
      </c>
      <c r="I27" s="13" t="s">
        <v>1734</v>
      </c>
      <c r="J27" s="13" t="s">
        <v>1691</v>
      </c>
      <c r="K27" s="13" t="s">
        <v>1740</v>
      </c>
      <c r="L27" s="13" t="s">
        <v>1693</v>
      </c>
      <c r="M27" s="13" t="s">
        <v>1745</v>
      </c>
      <c r="N27" s="13" t="s">
        <v>1694</v>
      </c>
    </row>
    <row r="28" spans="1:14" ht="15">
      <c r="A28" s="78" t="s">
        <v>238</v>
      </c>
      <c r="B28" s="78">
        <v>180</v>
      </c>
      <c r="C28" s="78" t="s">
        <v>238</v>
      </c>
      <c r="D28" s="78">
        <v>18</v>
      </c>
      <c r="E28" s="78" t="s">
        <v>238</v>
      </c>
      <c r="F28" s="78">
        <v>35</v>
      </c>
      <c r="G28" s="78" t="s">
        <v>238</v>
      </c>
      <c r="H28" s="78">
        <v>98</v>
      </c>
      <c r="I28" s="78" t="s">
        <v>238</v>
      </c>
      <c r="J28" s="78">
        <v>5</v>
      </c>
      <c r="K28" s="78" t="s">
        <v>238</v>
      </c>
      <c r="L28" s="78">
        <v>22</v>
      </c>
      <c r="M28" s="78" t="s">
        <v>238</v>
      </c>
      <c r="N28" s="78">
        <v>2</v>
      </c>
    </row>
    <row r="29" spans="1:14" ht="15">
      <c r="A29" s="78" t="s">
        <v>518</v>
      </c>
      <c r="B29" s="78">
        <v>76</v>
      </c>
      <c r="C29" s="78" t="s">
        <v>518</v>
      </c>
      <c r="D29" s="78">
        <v>11</v>
      </c>
      <c r="E29" s="78" t="s">
        <v>518</v>
      </c>
      <c r="F29" s="78">
        <v>16</v>
      </c>
      <c r="G29" s="78" t="s">
        <v>518</v>
      </c>
      <c r="H29" s="78">
        <v>32</v>
      </c>
      <c r="I29" s="78" t="s">
        <v>556</v>
      </c>
      <c r="J29" s="78">
        <v>3</v>
      </c>
      <c r="K29" s="78" t="s">
        <v>518</v>
      </c>
      <c r="L29" s="78">
        <v>16</v>
      </c>
      <c r="M29" s="78" t="s">
        <v>1721</v>
      </c>
      <c r="N29" s="78">
        <v>1</v>
      </c>
    </row>
    <row r="30" spans="1:14" ht="15">
      <c r="A30" s="78" t="s">
        <v>1721</v>
      </c>
      <c r="B30" s="78">
        <v>39</v>
      </c>
      <c r="C30" s="78" t="s">
        <v>556</v>
      </c>
      <c r="D30" s="78">
        <v>9</v>
      </c>
      <c r="E30" s="78" t="s">
        <v>1721</v>
      </c>
      <c r="F30" s="78">
        <v>9</v>
      </c>
      <c r="G30" s="78" t="s">
        <v>1721</v>
      </c>
      <c r="H30" s="78">
        <v>25</v>
      </c>
      <c r="I30" s="78" t="s">
        <v>1735</v>
      </c>
      <c r="J30" s="78">
        <v>2</v>
      </c>
      <c r="K30" s="78" t="s">
        <v>1721</v>
      </c>
      <c r="L30" s="78">
        <v>3</v>
      </c>
      <c r="M30" s="78" t="s">
        <v>518</v>
      </c>
      <c r="N30" s="78">
        <v>1</v>
      </c>
    </row>
    <row r="31" spans="1:14" ht="15">
      <c r="A31" s="78" t="s">
        <v>556</v>
      </c>
      <c r="B31" s="78">
        <v>29</v>
      </c>
      <c r="C31" s="78" t="s">
        <v>1723</v>
      </c>
      <c r="D31" s="78">
        <v>4</v>
      </c>
      <c r="E31" s="78" t="s">
        <v>570</v>
      </c>
      <c r="F31" s="78">
        <v>7</v>
      </c>
      <c r="G31" s="78" t="s">
        <v>570</v>
      </c>
      <c r="H31" s="78">
        <v>12</v>
      </c>
      <c r="I31" s="78" t="s">
        <v>1736</v>
      </c>
      <c r="J31" s="78">
        <v>2</v>
      </c>
      <c r="K31" s="78" t="s">
        <v>556</v>
      </c>
      <c r="L31" s="78">
        <v>3</v>
      </c>
      <c r="M31" s="78"/>
      <c r="N31" s="78"/>
    </row>
    <row r="32" spans="1:14" ht="15">
      <c r="A32" s="78" t="s">
        <v>570</v>
      </c>
      <c r="B32" s="78">
        <v>22</v>
      </c>
      <c r="C32" s="78" t="s">
        <v>1722</v>
      </c>
      <c r="D32" s="78">
        <v>4</v>
      </c>
      <c r="E32" s="78" t="s">
        <v>556</v>
      </c>
      <c r="F32" s="78">
        <v>5</v>
      </c>
      <c r="G32" s="78" t="s">
        <v>556</v>
      </c>
      <c r="H32" s="78">
        <v>9</v>
      </c>
      <c r="I32" s="78" t="s">
        <v>273</v>
      </c>
      <c r="J32" s="78">
        <v>1</v>
      </c>
      <c r="K32" s="78" t="s">
        <v>271</v>
      </c>
      <c r="L32" s="78">
        <v>2</v>
      </c>
      <c r="M32" s="78"/>
      <c r="N32" s="78"/>
    </row>
    <row r="33" spans="1:14" ht="15">
      <c r="A33" s="78" t="s">
        <v>1722</v>
      </c>
      <c r="B33" s="78">
        <v>8</v>
      </c>
      <c r="C33" s="78" t="s">
        <v>1726</v>
      </c>
      <c r="D33" s="78">
        <v>2</v>
      </c>
      <c r="E33" s="78" t="s">
        <v>553</v>
      </c>
      <c r="F33" s="78">
        <v>2</v>
      </c>
      <c r="G33" s="78" t="s">
        <v>252</v>
      </c>
      <c r="H33" s="78">
        <v>2</v>
      </c>
      <c r="I33" s="78" t="s">
        <v>1737</v>
      </c>
      <c r="J33" s="78">
        <v>1</v>
      </c>
      <c r="K33" s="78" t="s">
        <v>570</v>
      </c>
      <c r="L33" s="78">
        <v>2</v>
      </c>
      <c r="M33" s="78"/>
      <c r="N33" s="78"/>
    </row>
    <row r="34" spans="1:14" ht="15">
      <c r="A34" s="78" t="s">
        <v>1723</v>
      </c>
      <c r="B34" s="78">
        <v>7</v>
      </c>
      <c r="C34" s="78" t="s">
        <v>526</v>
      </c>
      <c r="D34" s="78">
        <v>2</v>
      </c>
      <c r="E34" s="78" t="s">
        <v>252</v>
      </c>
      <c r="F34" s="78">
        <v>2</v>
      </c>
      <c r="G34" s="78" t="s">
        <v>1722</v>
      </c>
      <c r="H34" s="78">
        <v>2</v>
      </c>
      <c r="I34" s="78" t="s">
        <v>1724</v>
      </c>
      <c r="J34" s="78">
        <v>1</v>
      </c>
      <c r="K34" s="78" t="s">
        <v>1741</v>
      </c>
      <c r="L34" s="78">
        <v>1</v>
      </c>
      <c r="M34" s="78"/>
      <c r="N34" s="78"/>
    </row>
    <row r="35" spans="1:14" ht="15">
      <c r="A35" s="78" t="s">
        <v>1724</v>
      </c>
      <c r="B35" s="78">
        <v>5</v>
      </c>
      <c r="C35" s="78" t="s">
        <v>1724</v>
      </c>
      <c r="D35" s="78">
        <v>1</v>
      </c>
      <c r="E35" s="78" t="s">
        <v>1724</v>
      </c>
      <c r="F35" s="78">
        <v>2</v>
      </c>
      <c r="G35" s="78" t="s">
        <v>1723</v>
      </c>
      <c r="H35" s="78">
        <v>2</v>
      </c>
      <c r="I35" s="78" t="s">
        <v>1738</v>
      </c>
      <c r="J35" s="78">
        <v>1</v>
      </c>
      <c r="K35" s="78" t="s">
        <v>1742</v>
      </c>
      <c r="L35" s="78">
        <v>1</v>
      </c>
      <c r="M35" s="78"/>
      <c r="N35" s="78"/>
    </row>
    <row r="36" spans="1:14" ht="15">
      <c r="A36" s="78" t="s">
        <v>252</v>
      </c>
      <c r="B36" s="78">
        <v>4</v>
      </c>
      <c r="C36" s="78" t="s">
        <v>1727</v>
      </c>
      <c r="D36" s="78">
        <v>1</v>
      </c>
      <c r="E36" s="78" t="s">
        <v>1727</v>
      </c>
      <c r="F36" s="78">
        <v>1</v>
      </c>
      <c r="G36" s="78" t="s">
        <v>1732</v>
      </c>
      <c r="H36" s="78">
        <v>1</v>
      </c>
      <c r="I36" s="78" t="s">
        <v>1739</v>
      </c>
      <c r="J36" s="78">
        <v>1</v>
      </c>
      <c r="K36" s="78" t="s">
        <v>1743</v>
      </c>
      <c r="L36" s="78">
        <v>1</v>
      </c>
      <c r="M36" s="78"/>
      <c r="N36" s="78"/>
    </row>
    <row r="37" spans="1:14" ht="15">
      <c r="A37" s="78" t="s">
        <v>553</v>
      </c>
      <c r="B37" s="78">
        <v>3</v>
      </c>
      <c r="C37" s="78" t="s">
        <v>1728</v>
      </c>
      <c r="D37" s="78">
        <v>1</v>
      </c>
      <c r="E37" s="78" t="s">
        <v>1730</v>
      </c>
      <c r="F37" s="78">
        <v>1</v>
      </c>
      <c r="G37" s="78" t="s">
        <v>1733</v>
      </c>
      <c r="H37" s="78">
        <v>1</v>
      </c>
      <c r="I37" s="78"/>
      <c r="J37" s="78"/>
      <c r="K37" s="78" t="s">
        <v>1744</v>
      </c>
      <c r="L37" s="78">
        <v>1</v>
      </c>
      <c r="M37" s="78"/>
      <c r="N37" s="78"/>
    </row>
    <row r="40" spans="1:14" ht="15" customHeight="1">
      <c r="A40" s="13" t="s">
        <v>1752</v>
      </c>
      <c r="B40" s="13" t="s">
        <v>1676</v>
      </c>
      <c r="C40" s="13" t="s">
        <v>1762</v>
      </c>
      <c r="D40" s="13" t="s">
        <v>1683</v>
      </c>
      <c r="E40" s="13" t="s">
        <v>1769</v>
      </c>
      <c r="F40" s="13" t="s">
        <v>1686</v>
      </c>
      <c r="G40" s="13" t="s">
        <v>1773</v>
      </c>
      <c r="H40" s="13" t="s">
        <v>1689</v>
      </c>
      <c r="I40" s="13" t="s">
        <v>1778</v>
      </c>
      <c r="J40" s="13" t="s">
        <v>1691</v>
      </c>
      <c r="K40" s="13" t="s">
        <v>1786</v>
      </c>
      <c r="L40" s="13" t="s">
        <v>1693</v>
      </c>
      <c r="M40" s="13" t="s">
        <v>1789</v>
      </c>
      <c r="N40" s="13" t="s">
        <v>1694</v>
      </c>
    </row>
    <row r="41" spans="1:14" ht="15">
      <c r="A41" s="84" t="s">
        <v>1753</v>
      </c>
      <c r="B41" s="84">
        <v>284</v>
      </c>
      <c r="C41" s="84" t="s">
        <v>1758</v>
      </c>
      <c r="D41" s="84">
        <v>18</v>
      </c>
      <c r="E41" s="84" t="s">
        <v>1758</v>
      </c>
      <c r="F41" s="84">
        <v>35</v>
      </c>
      <c r="G41" s="84" t="s">
        <v>1758</v>
      </c>
      <c r="H41" s="84">
        <v>97</v>
      </c>
      <c r="I41" s="84" t="s">
        <v>247</v>
      </c>
      <c r="J41" s="84">
        <v>9</v>
      </c>
      <c r="K41" s="84" t="s">
        <v>1758</v>
      </c>
      <c r="L41" s="84">
        <v>22</v>
      </c>
      <c r="M41" s="84" t="s">
        <v>1758</v>
      </c>
      <c r="N41" s="84">
        <v>2</v>
      </c>
    </row>
    <row r="42" spans="1:14" ht="15">
      <c r="A42" s="84" t="s">
        <v>1754</v>
      </c>
      <c r="B42" s="84">
        <v>50</v>
      </c>
      <c r="C42" s="84" t="s">
        <v>1759</v>
      </c>
      <c r="D42" s="84">
        <v>11</v>
      </c>
      <c r="E42" s="84" t="s">
        <v>1760</v>
      </c>
      <c r="F42" s="84">
        <v>22</v>
      </c>
      <c r="G42" s="84" t="s">
        <v>238</v>
      </c>
      <c r="H42" s="84">
        <v>39</v>
      </c>
      <c r="I42" s="84" t="s">
        <v>1779</v>
      </c>
      <c r="J42" s="84">
        <v>8</v>
      </c>
      <c r="K42" s="84" t="s">
        <v>1759</v>
      </c>
      <c r="L42" s="84">
        <v>16</v>
      </c>
      <c r="M42" s="84"/>
      <c r="N42" s="84"/>
    </row>
    <row r="43" spans="1:14" ht="15">
      <c r="A43" s="84" t="s">
        <v>1755</v>
      </c>
      <c r="B43" s="84">
        <v>0</v>
      </c>
      <c r="C43" s="84" t="s">
        <v>1763</v>
      </c>
      <c r="D43" s="84">
        <v>9</v>
      </c>
      <c r="E43" s="84" t="s">
        <v>1759</v>
      </c>
      <c r="F43" s="84">
        <v>16</v>
      </c>
      <c r="G43" s="84" t="s">
        <v>1759</v>
      </c>
      <c r="H43" s="84">
        <v>31</v>
      </c>
      <c r="I43" s="84" t="s">
        <v>1780</v>
      </c>
      <c r="J43" s="84">
        <v>7</v>
      </c>
      <c r="K43" s="84" t="s">
        <v>1760</v>
      </c>
      <c r="L43" s="84">
        <v>10</v>
      </c>
      <c r="M43" s="84"/>
      <c r="N43" s="84"/>
    </row>
    <row r="44" spans="1:14" ht="15">
      <c r="A44" s="84" t="s">
        <v>1756</v>
      </c>
      <c r="B44" s="84">
        <v>5322</v>
      </c>
      <c r="C44" s="84" t="s">
        <v>1764</v>
      </c>
      <c r="D44" s="84">
        <v>7</v>
      </c>
      <c r="E44" s="84" t="s">
        <v>238</v>
      </c>
      <c r="F44" s="84">
        <v>11</v>
      </c>
      <c r="G44" s="84" t="s">
        <v>1761</v>
      </c>
      <c r="H44" s="84">
        <v>25</v>
      </c>
      <c r="I44" s="84" t="s">
        <v>270</v>
      </c>
      <c r="J44" s="84">
        <v>6</v>
      </c>
      <c r="K44" s="84" t="s">
        <v>1775</v>
      </c>
      <c r="L44" s="84">
        <v>6</v>
      </c>
      <c r="M44" s="84"/>
      <c r="N44" s="84"/>
    </row>
    <row r="45" spans="1:14" ht="15">
      <c r="A45" s="84" t="s">
        <v>1757</v>
      </c>
      <c r="B45" s="84">
        <v>5656</v>
      </c>
      <c r="C45" s="84" t="s">
        <v>1760</v>
      </c>
      <c r="D45" s="84">
        <v>5</v>
      </c>
      <c r="E45" s="84" t="s">
        <v>236</v>
      </c>
      <c r="F45" s="84">
        <v>10</v>
      </c>
      <c r="G45" s="84" t="s">
        <v>1774</v>
      </c>
      <c r="H45" s="84">
        <v>22</v>
      </c>
      <c r="I45" s="84" t="s">
        <v>1781</v>
      </c>
      <c r="J45" s="84">
        <v>6</v>
      </c>
      <c r="K45" s="84" t="s">
        <v>235</v>
      </c>
      <c r="L45" s="84">
        <v>6</v>
      </c>
      <c r="M45" s="84"/>
      <c r="N45" s="84"/>
    </row>
    <row r="46" spans="1:14" ht="15">
      <c r="A46" s="84" t="s">
        <v>1758</v>
      </c>
      <c r="B46" s="84">
        <v>179</v>
      </c>
      <c r="C46" s="84" t="s">
        <v>1722</v>
      </c>
      <c r="D46" s="84">
        <v>4</v>
      </c>
      <c r="E46" s="84" t="s">
        <v>245</v>
      </c>
      <c r="F46" s="84">
        <v>10</v>
      </c>
      <c r="G46" s="84" t="s">
        <v>1721</v>
      </c>
      <c r="H46" s="84">
        <v>21</v>
      </c>
      <c r="I46" s="84" t="s">
        <v>275</v>
      </c>
      <c r="J46" s="84">
        <v>5</v>
      </c>
      <c r="K46" s="84" t="s">
        <v>238</v>
      </c>
      <c r="L46" s="84">
        <v>5</v>
      </c>
      <c r="M46" s="84"/>
      <c r="N46" s="84"/>
    </row>
    <row r="47" spans="1:14" ht="15">
      <c r="A47" s="84" t="s">
        <v>1759</v>
      </c>
      <c r="B47" s="84">
        <v>75</v>
      </c>
      <c r="C47" s="84" t="s">
        <v>1765</v>
      </c>
      <c r="D47" s="84">
        <v>4</v>
      </c>
      <c r="E47" s="84" t="s">
        <v>1761</v>
      </c>
      <c r="F47" s="84">
        <v>9</v>
      </c>
      <c r="G47" s="84" t="s">
        <v>1775</v>
      </c>
      <c r="H47" s="84">
        <v>14</v>
      </c>
      <c r="I47" s="84" t="s">
        <v>1782</v>
      </c>
      <c r="J47" s="84">
        <v>5</v>
      </c>
      <c r="K47" s="84" t="s">
        <v>271</v>
      </c>
      <c r="L47" s="84">
        <v>4</v>
      </c>
      <c r="M47" s="84"/>
      <c r="N47" s="84"/>
    </row>
    <row r="48" spans="1:14" ht="15">
      <c r="A48" s="84" t="s">
        <v>238</v>
      </c>
      <c r="B48" s="84">
        <v>57</v>
      </c>
      <c r="C48" s="84" t="s">
        <v>1766</v>
      </c>
      <c r="D48" s="84">
        <v>4</v>
      </c>
      <c r="E48" s="84" t="s">
        <v>1770</v>
      </c>
      <c r="F48" s="84">
        <v>9</v>
      </c>
      <c r="G48" s="84" t="s">
        <v>1776</v>
      </c>
      <c r="H48" s="84">
        <v>14</v>
      </c>
      <c r="I48" s="84" t="s">
        <v>1783</v>
      </c>
      <c r="J48" s="84">
        <v>5</v>
      </c>
      <c r="K48" s="84" t="s">
        <v>1787</v>
      </c>
      <c r="L48" s="84">
        <v>4</v>
      </c>
      <c r="M48" s="84"/>
      <c r="N48" s="84"/>
    </row>
    <row r="49" spans="1:14" ht="15">
      <c r="A49" s="84" t="s">
        <v>1760</v>
      </c>
      <c r="B49" s="84">
        <v>48</v>
      </c>
      <c r="C49" s="84" t="s">
        <v>1767</v>
      </c>
      <c r="D49" s="84">
        <v>4</v>
      </c>
      <c r="E49" s="84" t="s">
        <v>1771</v>
      </c>
      <c r="F49" s="84">
        <v>8</v>
      </c>
      <c r="G49" s="84" t="s">
        <v>1777</v>
      </c>
      <c r="H49" s="84">
        <v>12</v>
      </c>
      <c r="I49" s="84" t="s">
        <v>1784</v>
      </c>
      <c r="J49" s="84">
        <v>5</v>
      </c>
      <c r="K49" s="84" t="s">
        <v>236</v>
      </c>
      <c r="L49" s="84">
        <v>4</v>
      </c>
      <c r="M49" s="84"/>
      <c r="N49" s="84"/>
    </row>
    <row r="50" spans="1:14" ht="15">
      <c r="A50" s="84" t="s">
        <v>1761</v>
      </c>
      <c r="B50" s="84">
        <v>39</v>
      </c>
      <c r="C50" s="84" t="s">
        <v>1768</v>
      </c>
      <c r="D50" s="84">
        <v>4</v>
      </c>
      <c r="E50" s="84" t="s">
        <v>1772</v>
      </c>
      <c r="F50" s="84">
        <v>8</v>
      </c>
      <c r="G50" s="84" t="s">
        <v>1770</v>
      </c>
      <c r="H50" s="84">
        <v>11</v>
      </c>
      <c r="I50" s="84" t="s">
        <v>1785</v>
      </c>
      <c r="J50" s="84">
        <v>5</v>
      </c>
      <c r="K50" s="84" t="s">
        <v>1788</v>
      </c>
      <c r="L50" s="84">
        <v>3</v>
      </c>
      <c r="M50" s="84"/>
      <c r="N50" s="84"/>
    </row>
    <row r="53" spans="1:14" ht="15" customHeight="1">
      <c r="A53" s="13" t="s">
        <v>1796</v>
      </c>
      <c r="B53" s="13" t="s">
        <v>1676</v>
      </c>
      <c r="C53" s="13" t="s">
        <v>1807</v>
      </c>
      <c r="D53" s="13" t="s">
        <v>1683</v>
      </c>
      <c r="E53" s="13" t="s">
        <v>1818</v>
      </c>
      <c r="F53" s="13" t="s">
        <v>1686</v>
      </c>
      <c r="G53" s="13" t="s">
        <v>1820</v>
      </c>
      <c r="H53" s="13" t="s">
        <v>1689</v>
      </c>
      <c r="I53" s="13" t="s">
        <v>1821</v>
      </c>
      <c r="J53" s="13" t="s">
        <v>1691</v>
      </c>
      <c r="K53" s="13" t="s">
        <v>1832</v>
      </c>
      <c r="L53" s="13" t="s">
        <v>1693</v>
      </c>
      <c r="M53" s="78" t="s">
        <v>1842</v>
      </c>
      <c r="N53" s="78" t="s">
        <v>1694</v>
      </c>
    </row>
    <row r="54" spans="1:14" ht="15">
      <c r="A54" s="84" t="s">
        <v>1797</v>
      </c>
      <c r="B54" s="84">
        <v>19</v>
      </c>
      <c r="C54" s="84" t="s">
        <v>1808</v>
      </c>
      <c r="D54" s="84">
        <v>4</v>
      </c>
      <c r="E54" s="84" t="s">
        <v>1819</v>
      </c>
      <c r="F54" s="84">
        <v>7</v>
      </c>
      <c r="G54" s="84" t="s">
        <v>1797</v>
      </c>
      <c r="H54" s="84">
        <v>9</v>
      </c>
      <c r="I54" s="84" t="s">
        <v>1822</v>
      </c>
      <c r="J54" s="84">
        <v>5</v>
      </c>
      <c r="K54" s="84" t="s">
        <v>1833</v>
      </c>
      <c r="L54" s="84">
        <v>3</v>
      </c>
      <c r="M54" s="84"/>
      <c r="N54" s="84"/>
    </row>
    <row r="55" spans="1:14" ht="15">
      <c r="A55" s="84" t="s">
        <v>1798</v>
      </c>
      <c r="B55" s="84">
        <v>18</v>
      </c>
      <c r="C55" s="84" t="s">
        <v>1809</v>
      </c>
      <c r="D55" s="84">
        <v>4</v>
      </c>
      <c r="E55" s="84" t="s">
        <v>1798</v>
      </c>
      <c r="F55" s="84">
        <v>7</v>
      </c>
      <c r="G55" s="84" t="s">
        <v>1798</v>
      </c>
      <c r="H55" s="84">
        <v>8</v>
      </c>
      <c r="I55" s="84" t="s">
        <v>1823</v>
      </c>
      <c r="J55" s="84">
        <v>5</v>
      </c>
      <c r="K55" s="84" t="s">
        <v>1834</v>
      </c>
      <c r="L55" s="84">
        <v>2</v>
      </c>
      <c r="M55" s="84"/>
      <c r="N55" s="84"/>
    </row>
    <row r="56" spans="1:14" ht="15">
      <c r="A56" s="84" t="s">
        <v>1799</v>
      </c>
      <c r="B56" s="84">
        <v>18</v>
      </c>
      <c r="C56" s="84" t="s">
        <v>1810</v>
      </c>
      <c r="D56" s="84">
        <v>2</v>
      </c>
      <c r="E56" s="84" t="s">
        <v>1799</v>
      </c>
      <c r="F56" s="84">
        <v>7</v>
      </c>
      <c r="G56" s="84" t="s">
        <v>1799</v>
      </c>
      <c r="H56" s="84">
        <v>8</v>
      </c>
      <c r="I56" s="84" t="s">
        <v>1824</v>
      </c>
      <c r="J56" s="84">
        <v>5</v>
      </c>
      <c r="K56" s="84" t="s">
        <v>1835</v>
      </c>
      <c r="L56" s="84">
        <v>2</v>
      </c>
      <c r="M56" s="84"/>
      <c r="N56" s="84"/>
    </row>
    <row r="57" spans="1:14" ht="15">
      <c r="A57" s="84" t="s">
        <v>1800</v>
      </c>
      <c r="B57" s="84">
        <v>18</v>
      </c>
      <c r="C57" s="84" t="s">
        <v>1811</v>
      </c>
      <c r="D57" s="84">
        <v>2</v>
      </c>
      <c r="E57" s="84" t="s">
        <v>1800</v>
      </c>
      <c r="F57" s="84">
        <v>7</v>
      </c>
      <c r="G57" s="84" t="s">
        <v>1800</v>
      </c>
      <c r="H57" s="84">
        <v>8</v>
      </c>
      <c r="I57" s="84" t="s">
        <v>1825</v>
      </c>
      <c r="J57" s="84">
        <v>5</v>
      </c>
      <c r="K57" s="84" t="s">
        <v>1836</v>
      </c>
      <c r="L57" s="84">
        <v>2</v>
      </c>
      <c r="M57" s="84"/>
      <c r="N57" s="84"/>
    </row>
    <row r="58" spans="1:14" ht="15">
      <c r="A58" s="84" t="s">
        <v>1801</v>
      </c>
      <c r="B58" s="84">
        <v>18</v>
      </c>
      <c r="C58" s="84" t="s">
        <v>1812</v>
      </c>
      <c r="D58" s="84">
        <v>2</v>
      </c>
      <c r="E58" s="84" t="s">
        <v>1801</v>
      </c>
      <c r="F58" s="84">
        <v>7</v>
      </c>
      <c r="G58" s="84" t="s">
        <v>1801</v>
      </c>
      <c r="H58" s="84">
        <v>8</v>
      </c>
      <c r="I58" s="84" t="s">
        <v>1826</v>
      </c>
      <c r="J58" s="84">
        <v>5</v>
      </c>
      <c r="K58" s="84" t="s">
        <v>1837</v>
      </c>
      <c r="L58" s="84">
        <v>2</v>
      </c>
      <c r="M58" s="84"/>
      <c r="N58" s="84"/>
    </row>
    <row r="59" spans="1:14" ht="15">
      <c r="A59" s="84" t="s">
        <v>1802</v>
      </c>
      <c r="B59" s="84">
        <v>18</v>
      </c>
      <c r="C59" s="84" t="s">
        <v>1813</v>
      </c>
      <c r="D59" s="84">
        <v>2</v>
      </c>
      <c r="E59" s="84" t="s">
        <v>1802</v>
      </c>
      <c r="F59" s="84">
        <v>7</v>
      </c>
      <c r="G59" s="84" t="s">
        <v>1802</v>
      </c>
      <c r="H59" s="84">
        <v>8</v>
      </c>
      <c r="I59" s="84" t="s">
        <v>1827</v>
      </c>
      <c r="J59" s="84">
        <v>5</v>
      </c>
      <c r="K59" s="84" t="s">
        <v>1838</v>
      </c>
      <c r="L59" s="84">
        <v>2</v>
      </c>
      <c r="M59" s="84"/>
      <c r="N59" s="84"/>
    </row>
    <row r="60" spans="1:14" ht="15">
      <c r="A60" s="84" t="s">
        <v>1803</v>
      </c>
      <c r="B60" s="84">
        <v>18</v>
      </c>
      <c r="C60" s="84" t="s">
        <v>1814</v>
      </c>
      <c r="D60" s="84">
        <v>2</v>
      </c>
      <c r="E60" s="84" t="s">
        <v>1803</v>
      </c>
      <c r="F60" s="84">
        <v>7</v>
      </c>
      <c r="G60" s="84" t="s">
        <v>1803</v>
      </c>
      <c r="H60" s="84">
        <v>8</v>
      </c>
      <c r="I60" s="84" t="s">
        <v>1828</v>
      </c>
      <c r="J60" s="84">
        <v>5</v>
      </c>
      <c r="K60" s="84" t="s">
        <v>1839</v>
      </c>
      <c r="L60" s="84">
        <v>2</v>
      </c>
      <c r="M60" s="84"/>
      <c r="N60" s="84"/>
    </row>
    <row r="61" spans="1:14" ht="15">
      <c r="A61" s="84" t="s">
        <v>1804</v>
      </c>
      <c r="B61" s="84">
        <v>18</v>
      </c>
      <c r="C61" s="84" t="s">
        <v>1815</v>
      </c>
      <c r="D61" s="84">
        <v>2</v>
      </c>
      <c r="E61" s="84" t="s">
        <v>1804</v>
      </c>
      <c r="F61" s="84">
        <v>7</v>
      </c>
      <c r="G61" s="84" t="s">
        <v>1804</v>
      </c>
      <c r="H61" s="84">
        <v>8</v>
      </c>
      <c r="I61" s="84" t="s">
        <v>1829</v>
      </c>
      <c r="J61" s="84">
        <v>5</v>
      </c>
      <c r="K61" s="84" t="s">
        <v>1840</v>
      </c>
      <c r="L61" s="84">
        <v>2</v>
      </c>
      <c r="M61" s="84"/>
      <c r="N61" s="84"/>
    </row>
    <row r="62" spans="1:14" ht="15">
      <c r="A62" s="84" t="s">
        <v>1805</v>
      </c>
      <c r="B62" s="84">
        <v>18</v>
      </c>
      <c r="C62" s="84" t="s">
        <v>1816</v>
      </c>
      <c r="D62" s="84">
        <v>2</v>
      </c>
      <c r="E62" s="84" t="s">
        <v>1805</v>
      </c>
      <c r="F62" s="84">
        <v>7</v>
      </c>
      <c r="G62" s="84" t="s">
        <v>1805</v>
      </c>
      <c r="H62" s="84">
        <v>8</v>
      </c>
      <c r="I62" s="84" t="s">
        <v>1830</v>
      </c>
      <c r="J62" s="84">
        <v>5</v>
      </c>
      <c r="K62" s="84" t="s">
        <v>1841</v>
      </c>
      <c r="L62" s="84">
        <v>2</v>
      </c>
      <c r="M62" s="84"/>
      <c r="N62" s="84"/>
    </row>
    <row r="63" spans="1:14" ht="15">
      <c r="A63" s="84" t="s">
        <v>1806</v>
      </c>
      <c r="B63" s="84">
        <v>18</v>
      </c>
      <c r="C63" s="84" t="s">
        <v>1817</v>
      </c>
      <c r="D63" s="84">
        <v>2</v>
      </c>
      <c r="E63" s="84" t="s">
        <v>1806</v>
      </c>
      <c r="F63" s="84">
        <v>7</v>
      </c>
      <c r="G63" s="84" t="s">
        <v>1806</v>
      </c>
      <c r="H63" s="84">
        <v>8</v>
      </c>
      <c r="I63" s="84" t="s">
        <v>1831</v>
      </c>
      <c r="J63" s="84">
        <v>5</v>
      </c>
      <c r="K63" s="84" t="s">
        <v>1819</v>
      </c>
      <c r="L63" s="84">
        <v>2</v>
      </c>
      <c r="M63" s="84"/>
      <c r="N63" s="84"/>
    </row>
    <row r="66" spans="1:14" ht="15" customHeight="1">
      <c r="A66" s="13" t="s">
        <v>1849</v>
      </c>
      <c r="B66" s="13" t="s">
        <v>1676</v>
      </c>
      <c r="C66" s="13" t="s">
        <v>1851</v>
      </c>
      <c r="D66" s="13" t="s">
        <v>1683</v>
      </c>
      <c r="E66" s="13" t="s">
        <v>1852</v>
      </c>
      <c r="F66" s="13" t="s">
        <v>1686</v>
      </c>
      <c r="G66" s="13" t="s">
        <v>1855</v>
      </c>
      <c r="H66" s="13" t="s">
        <v>1689</v>
      </c>
      <c r="I66" s="13" t="s">
        <v>1857</v>
      </c>
      <c r="J66" s="13" t="s">
        <v>1691</v>
      </c>
      <c r="K66" s="13" t="s">
        <v>1859</v>
      </c>
      <c r="L66" s="13" t="s">
        <v>1693</v>
      </c>
      <c r="M66" s="78" t="s">
        <v>1861</v>
      </c>
      <c r="N66" s="78" t="s">
        <v>1694</v>
      </c>
    </row>
    <row r="67" spans="1:14" ht="15">
      <c r="A67" s="78" t="s">
        <v>238</v>
      </c>
      <c r="B67" s="78">
        <v>15</v>
      </c>
      <c r="C67" s="78" t="s">
        <v>235</v>
      </c>
      <c r="D67" s="78">
        <v>2</v>
      </c>
      <c r="E67" s="78" t="s">
        <v>236</v>
      </c>
      <c r="F67" s="78">
        <v>2</v>
      </c>
      <c r="G67" s="78" t="s">
        <v>238</v>
      </c>
      <c r="H67" s="78">
        <v>12</v>
      </c>
      <c r="I67" s="78" t="s">
        <v>245</v>
      </c>
      <c r="J67" s="78">
        <v>1</v>
      </c>
      <c r="K67" s="78" t="s">
        <v>236</v>
      </c>
      <c r="L67" s="78">
        <v>3</v>
      </c>
      <c r="M67" s="78"/>
      <c r="N67" s="78"/>
    </row>
    <row r="68" spans="1:14" ht="15">
      <c r="A68" s="78" t="s">
        <v>234</v>
      </c>
      <c r="B68" s="78">
        <v>6</v>
      </c>
      <c r="C68" s="78" t="s">
        <v>245</v>
      </c>
      <c r="D68" s="78">
        <v>1</v>
      </c>
      <c r="E68" s="78" t="s">
        <v>221</v>
      </c>
      <c r="F68" s="78">
        <v>2</v>
      </c>
      <c r="G68" s="78" t="s">
        <v>234</v>
      </c>
      <c r="H68" s="78">
        <v>5</v>
      </c>
      <c r="I68" s="78" t="s">
        <v>249</v>
      </c>
      <c r="J68" s="78">
        <v>1</v>
      </c>
      <c r="K68" s="78" t="s">
        <v>235</v>
      </c>
      <c r="L68" s="78">
        <v>2</v>
      </c>
      <c r="M68" s="78"/>
      <c r="N68" s="78"/>
    </row>
    <row r="69" spans="1:14" ht="15">
      <c r="A69" s="78" t="s">
        <v>233</v>
      </c>
      <c r="B69" s="78">
        <v>5</v>
      </c>
      <c r="C69" s="78" t="s">
        <v>253</v>
      </c>
      <c r="D69" s="78">
        <v>1</v>
      </c>
      <c r="E69" s="78" t="s">
        <v>218</v>
      </c>
      <c r="F69" s="78">
        <v>1</v>
      </c>
      <c r="G69" s="78" t="s">
        <v>233</v>
      </c>
      <c r="H69" s="78">
        <v>5</v>
      </c>
      <c r="I69" s="78"/>
      <c r="J69" s="78"/>
      <c r="K69" s="78" t="s">
        <v>237</v>
      </c>
      <c r="L69" s="78">
        <v>2</v>
      </c>
      <c r="M69" s="78"/>
      <c r="N69" s="78"/>
    </row>
    <row r="70" spans="1:14" ht="15">
      <c r="A70" s="78" t="s">
        <v>236</v>
      </c>
      <c r="B70" s="78">
        <v>5</v>
      </c>
      <c r="C70" s="78" t="s">
        <v>221</v>
      </c>
      <c r="D70" s="78">
        <v>1</v>
      </c>
      <c r="E70" s="78" t="s">
        <v>234</v>
      </c>
      <c r="F70" s="78">
        <v>1</v>
      </c>
      <c r="G70" s="78" t="s">
        <v>232</v>
      </c>
      <c r="H70" s="78">
        <v>4</v>
      </c>
      <c r="I70" s="78"/>
      <c r="J70" s="78"/>
      <c r="K70" s="78" t="s">
        <v>238</v>
      </c>
      <c r="L70" s="78">
        <v>1</v>
      </c>
      <c r="M70" s="78"/>
      <c r="N70" s="78"/>
    </row>
    <row r="71" spans="1:14" ht="15">
      <c r="A71" s="78" t="s">
        <v>232</v>
      </c>
      <c r="B71" s="78">
        <v>4</v>
      </c>
      <c r="C71" s="78" t="s">
        <v>238</v>
      </c>
      <c r="D71" s="78">
        <v>1</v>
      </c>
      <c r="E71" s="78" t="s">
        <v>226</v>
      </c>
      <c r="F71" s="78">
        <v>1</v>
      </c>
      <c r="G71" s="78" t="s">
        <v>244</v>
      </c>
      <c r="H71" s="78">
        <v>3</v>
      </c>
      <c r="I71" s="78"/>
      <c r="J71" s="78"/>
      <c r="K71" s="78" t="s">
        <v>221</v>
      </c>
      <c r="L71" s="78">
        <v>1</v>
      </c>
      <c r="M71" s="78"/>
      <c r="N71" s="78"/>
    </row>
    <row r="72" spans="1:14" ht="15">
      <c r="A72" s="78" t="s">
        <v>221</v>
      </c>
      <c r="B72" s="78">
        <v>4</v>
      </c>
      <c r="C72" s="78"/>
      <c r="D72" s="78"/>
      <c r="E72" s="78" t="s">
        <v>227</v>
      </c>
      <c r="F72" s="78">
        <v>1</v>
      </c>
      <c r="G72" s="78"/>
      <c r="H72" s="78"/>
      <c r="I72" s="78"/>
      <c r="J72" s="78"/>
      <c r="K72" s="78"/>
      <c r="L72" s="78"/>
      <c r="M72" s="78"/>
      <c r="N72" s="78"/>
    </row>
    <row r="73" spans="1:14" ht="15">
      <c r="A73" s="78" t="s">
        <v>235</v>
      </c>
      <c r="B73" s="78">
        <v>4</v>
      </c>
      <c r="C73" s="78"/>
      <c r="D73" s="78"/>
      <c r="E73" s="78" t="s">
        <v>237</v>
      </c>
      <c r="F73" s="78">
        <v>1</v>
      </c>
      <c r="G73" s="78"/>
      <c r="H73" s="78"/>
      <c r="I73" s="78"/>
      <c r="J73" s="78"/>
      <c r="K73" s="78"/>
      <c r="L73" s="78"/>
      <c r="M73" s="78"/>
      <c r="N73" s="78"/>
    </row>
    <row r="74" spans="1:14" ht="15">
      <c r="A74" s="78" t="s">
        <v>244</v>
      </c>
      <c r="B74" s="78">
        <v>3</v>
      </c>
      <c r="C74" s="78"/>
      <c r="D74" s="78"/>
      <c r="E74" s="78" t="s">
        <v>238</v>
      </c>
      <c r="F74" s="78">
        <v>1</v>
      </c>
      <c r="G74" s="78"/>
      <c r="H74" s="78"/>
      <c r="I74" s="78"/>
      <c r="J74" s="78"/>
      <c r="K74" s="78"/>
      <c r="L74" s="78"/>
      <c r="M74" s="78"/>
      <c r="N74" s="78"/>
    </row>
    <row r="75" spans="1:14" ht="15">
      <c r="A75" s="78" t="s">
        <v>237</v>
      </c>
      <c r="B75" s="78">
        <v>3</v>
      </c>
      <c r="C75" s="78"/>
      <c r="D75" s="78"/>
      <c r="E75" s="78"/>
      <c r="F75" s="78"/>
      <c r="G75" s="78"/>
      <c r="H75" s="78"/>
      <c r="I75" s="78"/>
      <c r="J75" s="78"/>
      <c r="K75" s="78"/>
      <c r="L75" s="78"/>
      <c r="M75" s="78"/>
      <c r="N75" s="78"/>
    </row>
    <row r="76" spans="1:14" ht="15">
      <c r="A76" s="78" t="s">
        <v>245</v>
      </c>
      <c r="B76" s="78">
        <v>2</v>
      </c>
      <c r="C76" s="78"/>
      <c r="D76" s="78"/>
      <c r="E76" s="78"/>
      <c r="F76" s="78"/>
      <c r="G76" s="78"/>
      <c r="H76" s="78"/>
      <c r="I76" s="78"/>
      <c r="J76" s="78"/>
      <c r="K76" s="78"/>
      <c r="L76" s="78"/>
      <c r="M76" s="78"/>
      <c r="N76" s="78"/>
    </row>
    <row r="79" spans="1:14" ht="15" customHeight="1">
      <c r="A79" s="13" t="s">
        <v>1850</v>
      </c>
      <c r="B79" s="13" t="s">
        <v>1676</v>
      </c>
      <c r="C79" s="13" t="s">
        <v>1853</v>
      </c>
      <c r="D79" s="13" t="s">
        <v>1683</v>
      </c>
      <c r="E79" s="13" t="s">
        <v>1854</v>
      </c>
      <c r="F79" s="13" t="s">
        <v>1686</v>
      </c>
      <c r="G79" s="13" t="s">
        <v>1856</v>
      </c>
      <c r="H79" s="13" t="s">
        <v>1689</v>
      </c>
      <c r="I79" s="13" t="s">
        <v>1858</v>
      </c>
      <c r="J79" s="13" t="s">
        <v>1691</v>
      </c>
      <c r="K79" s="13" t="s">
        <v>1860</v>
      </c>
      <c r="L79" s="13" t="s">
        <v>1693</v>
      </c>
      <c r="M79" s="78" t="s">
        <v>1862</v>
      </c>
      <c r="N79" s="78" t="s">
        <v>1694</v>
      </c>
    </row>
    <row r="80" spans="1:14" ht="15">
      <c r="A80" s="78" t="s">
        <v>238</v>
      </c>
      <c r="B80" s="78">
        <v>42</v>
      </c>
      <c r="C80" s="78" t="s">
        <v>270</v>
      </c>
      <c r="D80" s="78">
        <v>2</v>
      </c>
      <c r="E80" s="78" t="s">
        <v>238</v>
      </c>
      <c r="F80" s="78">
        <v>10</v>
      </c>
      <c r="G80" s="78" t="s">
        <v>238</v>
      </c>
      <c r="H80" s="78">
        <v>27</v>
      </c>
      <c r="I80" s="78" t="s">
        <v>270</v>
      </c>
      <c r="J80" s="78">
        <v>6</v>
      </c>
      <c r="K80" s="78" t="s">
        <v>238</v>
      </c>
      <c r="L80" s="78">
        <v>4</v>
      </c>
      <c r="M80" s="78"/>
      <c r="N80" s="78"/>
    </row>
    <row r="81" spans="1:14" ht="15">
      <c r="A81" s="78" t="s">
        <v>245</v>
      </c>
      <c r="B81" s="78">
        <v>18</v>
      </c>
      <c r="C81" s="78" t="s">
        <v>217</v>
      </c>
      <c r="D81" s="78">
        <v>2</v>
      </c>
      <c r="E81" s="78" t="s">
        <v>245</v>
      </c>
      <c r="F81" s="78">
        <v>10</v>
      </c>
      <c r="G81" s="78" t="s">
        <v>237</v>
      </c>
      <c r="H81" s="78">
        <v>5</v>
      </c>
      <c r="I81" s="78" t="s">
        <v>247</v>
      </c>
      <c r="J81" s="78">
        <v>5</v>
      </c>
      <c r="K81" s="78" t="s">
        <v>235</v>
      </c>
      <c r="L81" s="78">
        <v>4</v>
      </c>
      <c r="M81" s="78"/>
      <c r="N81" s="78"/>
    </row>
    <row r="82" spans="1:14" ht="15">
      <c r="A82" s="78" t="s">
        <v>235</v>
      </c>
      <c r="B82" s="78">
        <v>12</v>
      </c>
      <c r="C82" s="78" t="s">
        <v>264</v>
      </c>
      <c r="D82" s="78">
        <v>2</v>
      </c>
      <c r="E82" s="78" t="s">
        <v>236</v>
      </c>
      <c r="F82" s="78">
        <v>8</v>
      </c>
      <c r="G82" s="78" t="s">
        <v>234</v>
      </c>
      <c r="H82" s="78">
        <v>5</v>
      </c>
      <c r="I82" s="78" t="s">
        <v>275</v>
      </c>
      <c r="J82" s="78">
        <v>5</v>
      </c>
      <c r="K82" s="78" t="s">
        <v>218</v>
      </c>
      <c r="L82" s="78">
        <v>3</v>
      </c>
      <c r="M82" s="78"/>
      <c r="N82" s="78"/>
    </row>
    <row r="83" spans="1:14" ht="15">
      <c r="A83" s="78" t="s">
        <v>237</v>
      </c>
      <c r="B83" s="78">
        <v>11</v>
      </c>
      <c r="C83" s="78" t="s">
        <v>218</v>
      </c>
      <c r="D83" s="78">
        <v>2</v>
      </c>
      <c r="E83" s="78" t="s">
        <v>230</v>
      </c>
      <c r="F83" s="78">
        <v>7</v>
      </c>
      <c r="G83" s="78" t="s">
        <v>233</v>
      </c>
      <c r="H83" s="78">
        <v>4</v>
      </c>
      <c r="I83" s="78" t="s">
        <v>250</v>
      </c>
      <c r="J83" s="78">
        <v>2</v>
      </c>
      <c r="K83" s="78" t="s">
        <v>239</v>
      </c>
      <c r="L83" s="78">
        <v>2</v>
      </c>
      <c r="M83" s="78"/>
      <c r="N83" s="78"/>
    </row>
    <row r="84" spans="1:14" ht="15">
      <c r="A84" s="78" t="s">
        <v>270</v>
      </c>
      <c r="B84" s="78">
        <v>10</v>
      </c>
      <c r="C84" s="78" t="s">
        <v>219</v>
      </c>
      <c r="D84" s="78">
        <v>1</v>
      </c>
      <c r="E84" s="78" t="s">
        <v>221</v>
      </c>
      <c r="F84" s="78">
        <v>6</v>
      </c>
      <c r="G84" s="78" t="s">
        <v>235</v>
      </c>
      <c r="H84" s="78">
        <v>3</v>
      </c>
      <c r="I84" s="78" t="s">
        <v>245</v>
      </c>
      <c r="J84" s="78">
        <v>2</v>
      </c>
      <c r="K84" s="78" t="s">
        <v>271</v>
      </c>
      <c r="L84" s="78">
        <v>2</v>
      </c>
      <c r="M84" s="78"/>
      <c r="N84" s="78"/>
    </row>
    <row r="85" spans="1:14" ht="15">
      <c r="A85" s="78" t="s">
        <v>233</v>
      </c>
      <c r="B85" s="78">
        <v>9</v>
      </c>
      <c r="C85" s="78" t="s">
        <v>241</v>
      </c>
      <c r="D85" s="78">
        <v>1</v>
      </c>
      <c r="E85" s="78" t="s">
        <v>213</v>
      </c>
      <c r="F85" s="78">
        <v>6</v>
      </c>
      <c r="G85" s="78" t="s">
        <v>245</v>
      </c>
      <c r="H85" s="78">
        <v>3</v>
      </c>
      <c r="I85" s="78" t="s">
        <v>273</v>
      </c>
      <c r="J85" s="78">
        <v>1</v>
      </c>
      <c r="K85" s="78" t="s">
        <v>266</v>
      </c>
      <c r="L85" s="78">
        <v>2</v>
      </c>
      <c r="M85" s="78"/>
      <c r="N85" s="78"/>
    </row>
    <row r="86" spans="1:14" ht="15">
      <c r="A86" s="78" t="s">
        <v>236</v>
      </c>
      <c r="B86" s="78">
        <v>9</v>
      </c>
      <c r="C86" s="78" t="s">
        <v>263</v>
      </c>
      <c r="D86" s="78">
        <v>1</v>
      </c>
      <c r="E86" s="78" t="s">
        <v>231</v>
      </c>
      <c r="F86" s="78">
        <v>5</v>
      </c>
      <c r="G86" s="78" t="s">
        <v>221</v>
      </c>
      <c r="H86" s="78">
        <v>2</v>
      </c>
      <c r="I86" s="78" t="s">
        <v>272</v>
      </c>
      <c r="J86" s="78">
        <v>1</v>
      </c>
      <c r="K86" s="78" t="s">
        <v>265</v>
      </c>
      <c r="L86" s="78">
        <v>2</v>
      </c>
      <c r="M86" s="78"/>
      <c r="N86" s="78"/>
    </row>
    <row r="87" spans="1:14" ht="15">
      <c r="A87" s="78" t="s">
        <v>221</v>
      </c>
      <c r="B87" s="78">
        <v>8</v>
      </c>
      <c r="C87" s="78" t="s">
        <v>262</v>
      </c>
      <c r="D87" s="78">
        <v>1</v>
      </c>
      <c r="E87" s="78" t="s">
        <v>228</v>
      </c>
      <c r="F87" s="78">
        <v>5</v>
      </c>
      <c r="G87" s="78" t="s">
        <v>247</v>
      </c>
      <c r="H87" s="78">
        <v>1</v>
      </c>
      <c r="I87" s="78" t="s">
        <v>274</v>
      </c>
      <c r="J87" s="78">
        <v>1</v>
      </c>
      <c r="K87" s="78" t="s">
        <v>245</v>
      </c>
      <c r="L87" s="78">
        <v>2</v>
      </c>
      <c r="M87" s="78"/>
      <c r="N87" s="78"/>
    </row>
    <row r="88" spans="1:14" ht="15">
      <c r="A88" s="78" t="s">
        <v>247</v>
      </c>
      <c r="B88" s="78">
        <v>7</v>
      </c>
      <c r="C88" s="78" t="s">
        <v>261</v>
      </c>
      <c r="D88" s="78">
        <v>1</v>
      </c>
      <c r="E88" s="78" t="s">
        <v>229</v>
      </c>
      <c r="F88" s="78">
        <v>5</v>
      </c>
      <c r="G88" s="78" t="s">
        <v>273</v>
      </c>
      <c r="H88" s="78">
        <v>1</v>
      </c>
      <c r="I88" s="78"/>
      <c r="J88" s="78"/>
      <c r="K88" s="78" t="s">
        <v>269</v>
      </c>
      <c r="L88" s="78">
        <v>1</v>
      </c>
      <c r="M88" s="78"/>
      <c r="N88" s="78"/>
    </row>
    <row r="89" spans="1:14" ht="15">
      <c r="A89" s="78" t="s">
        <v>218</v>
      </c>
      <c r="B89" s="78">
        <v>7</v>
      </c>
      <c r="C89" s="78" t="s">
        <v>260</v>
      </c>
      <c r="D89" s="78">
        <v>1</v>
      </c>
      <c r="E89" s="78" t="s">
        <v>267</v>
      </c>
      <c r="F89" s="78">
        <v>5</v>
      </c>
      <c r="G89" s="78" t="s">
        <v>272</v>
      </c>
      <c r="H89" s="78">
        <v>1</v>
      </c>
      <c r="I89" s="78"/>
      <c r="J89" s="78"/>
      <c r="K89" s="78" t="s">
        <v>236</v>
      </c>
      <c r="L89" s="78">
        <v>1</v>
      </c>
      <c r="M89" s="78"/>
      <c r="N89" s="78"/>
    </row>
    <row r="92" spans="1:14" ht="15" customHeight="1">
      <c r="A92" s="13" t="s">
        <v>1875</v>
      </c>
      <c r="B92" s="13" t="s">
        <v>1676</v>
      </c>
      <c r="C92" s="13" t="s">
        <v>1876</v>
      </c>
      <c r="D92" s="13" t="s">
        <v>1683</v>
      </c>
      <c r="E92" s="13" t="s">
        <v>1877</v>
      </c>
      <c r="F92" s="13" t="s">
        <v>1686</v>
      </c>
      <c r="G92" s="13" t="s">
        <v>1878</v>
      </c>
      <c r="H92" s="13" t="s">
        <v>1689</v>
      </c>
      <c r="I92" s="13" t="s">
        <v>1879</v>
      </c>
      <c r="J92" s="13" t="s">
        <v>1691</v>
      </c>
      <c r="K92" s="13" t="s">
        <v>1880</v>
      </c>
      <c r="L92" s="13" t="s">
        <v>1693</v>
      </c>
      <c r="M92" s="13" t="s">
        <v>1881</v>
      </c>
      <c r="N92" s="13" t="s">
        <v>1694</v>
      </c>
    </row>
    <row r="93" spans="1:14" ht="15">
      <c r="A93" s="114" t="s">
        <v>253</v>
      </c>
      <c r="B93" s="78">
        <v>103014</v>
      </c>
      <c r="C93" s="114" t="s">
        <v>253</v>
      </c>
      <c r="D93" s="78">
        <v>103014</v>
      </c>
      <c r="E93" s="114" t="s">
        <v>231</v>
      </c>
      <c r="F93" s="78">
        <v>35119</v>
      </c>
      <c r="G93" s="114" t="s">
        <v>244</v>
      </c>
      <c r="H93" s="78">
        <v>18314</v>
      </c>
      <c r="I93" s="114" t="s">
        <v>250</v>
      </c>
      <c r="J93" s="78">
        <v>46370</v>
      </c>
      <c r="K93" s="114" t="s">
        <v>240</v>
      </c>
      <c r="L93" s="78">
        <v>58720</v>
      </c>
      <c r="M93" s="114" t="s">
        <v>242</v>
      </c>
      <c r="N93" s="78">
        <v>84164</v>
      </c>
    </row>
    <row r="94" spans="1:14" ht="15">
      <c r="A94" s="114" t="s">
        <v>242</v>
      </c>
      <c r="B94" s="78">
        <v>84164</v>
      </c>
      <c r="C94" s="114" t="s">
        <v>218</v>
      </c>
      <c r="D94" s="78">
        <v>71124</v>
      </c>
      <c r="E94" s="114" t="s">
        <v>227</v>
      </c>
      <c r="F94" s="78">
        <v>28057</v>
      </c>
      <c r="G94" s="114" t="s">
        <v>215</v>
      </c>
      <c r="H94" s="78">
        <v>12039</v>
      </c>
      <c r="I94" s="114" t="s">
        <v>273</v>
      </c>
      <c r="J94" s="78">
        <v>21184</v>
      </c>
      <c r="K94" s="114" t="s">
        <v>239</v>
      </c>
      <c r="L94" s="78">
        <v>56897</v>
      </c>
      <c r="M94" s="114" t="s">
        <v>216</v>
      </c>
      <c r="N94" s="78">
        <v>17135</v>
      </c>
    </row>
    <row r="95" spans="1:14" ht="15">
      <c r="A95" s="114" t="s">
        <v>218</v>
      </c>
      <c r="B95" s="78">
        <v>71124</v>
      </c>
      <c r="C95" s="114" t="s">
        <v>262</v>
      </c>
      <c r="D95" s="78">
        <v>67330</v>
      </c>
      <c r="E95" s="114" t="s">
        <v>228</v>
      </c>
      <c r="F95" s="78">
        <v>24376</v>
      </c>
      <c r="G95" s="114" t="s">
        <v>238</v>
      </c>
      <c r="H95" s="78">
        <v>12017</v>
      </c>
      <c r="I95" s="114" t="s">
        <v>275</v>
      </c>
      <c r="J95" s="78">
        <v>14381</v>
      </c>
      <c r="K95" s="114" t="s">
        <v>266</v>
      </c>
      <c r="L95" s="78">
        <v>50673</v>
      </c>
      <c r="M95" s="114"/>
      <c r="N95" s="78"/>
    </row>
    <row r="96" spans="1:14" ht="15">
      <c r="A96" s="114" t="s">
        <v>262</v>
      </c>
      <c r="B96" s="78">
        <v>67330</v>
      </c>
      <c r="C96" s="114" t="s">
        <v>255</v>
      </c>
      <c r="D96" s="78">
        <v>57953</v>
      </c>
      <c r="E96" s="114" t="s">
        <v>245</v>
      </c>
      <c r="F96" s="78">
        <v>17797</v>
      </c>
      <c r="G96" s="114" t="s">
        <v>214</v>
      </c>
      <c r="H96" s="78">
        <v>6268</v>
      </c>
      <c r="I96" s="114" t="s">
        <v>251</v>
      </c>
      <c r="J96" s="78">
        <v>13839</v>
      </c>
      <c r="K96" s="114" t="s">
        <v>265</v>
      </c>
      <c r="L96" s="78">
        <v>23649</v>
      </c>
      <c r="M96" s="114"/>
      <c r="N96" s="78"/>
    </row>
    <row r="97" spans="1:14" ht="15">
      <c r="A97" s="114" t="s">
        <v>240</v>
      </c>
      <c r="B97" s="78">
        <v>58720</v>
      </c>
      <c r="C97" s="114" t="s">
        <v>263</v>
      </c>
      <c r="D97" s="78">
        <v>56375</v>
      </c>
      <c r="E97" s="114" t="s">
        <v>241</v>
      </c>
      <c r="F97" s="78">
        <v>12645</v>
      </c>
      <c r="G97" s="114" t="s">
        <v>223</v>
      </c>
      <c r="H97" s="78">
        <v>5935</v>
      </c>
      <c r="I97" s="114" t="s">
        <v>272</v>
      </c>
      <c r="J97" s="78">
        <v>9319</v>
      </c>
      <c r="K97" s="114" t="s">
        <v>222</v>
      </c>
      <c r="L97" s="78">
        <v>13441</v>
      </c>
      <c r="M97" s="114"/>
      <c r="N97" s="78"/>
    </row>
    <row r="98" spans="1:14" ht="15">
      <c r="A98" s="114" t="s">
        <v>255</v>
      </c>
      <c r="B98" s="78">
        <v>57953</v>
      </c>
      <c r="C98" s="114" t="s">
        <v>258</v>
      </c>
      <c r="D98" s="78">
        <v>53549</v>
      </c>
      <c r="E98" s="114" t="s">
        <v>252</v>
      </c>
      <c r="F98" s="78">
        <v>11908</v>
      </c>
      <c r="G98" s="114" t="s">
        <v>246</v>
      </c>
      <c r="H98" s="78">
        <v>5397</v>
      </c>
      <c r="I98" s="114" t="s">
        <v>248</v>
      </c>
      <c r="J98" s="78">
        <v>1830</v>
      </c>
      <c r="K98" s="114" t="s">
        <v>271</v>
      </c>
      <c r="L98" s="78">
        <v>8761</v>
      </c>
      <c r="M98" s="114"/>
      <c r="N98" s="78"/>
    </row>
    <row r="99" spans="1:14" ht="15">
      <c r="A99" s="114" t="s">
        <v>239</v>
      </c>
      <c r="B99" s="78">
        <v>56897</v>
      </c>
      <c r="C99" s="114" t="s">
        <v>261</v>
      </c>
      <c r="D99" s="78">
        <v>11469</v>
      </c>
      <c r="E99" s="114" t="s">
        <v>235</v>
      </c>
      <c r="F99" s="78">
        <v>10858</v>
      </c>
      <c r="G99" s="114" t="s">
        <v>234</v>
      </c>
      <c r="H99" s="78">
        <v>4434</v>
      </c>
      <c r="I99" s="114" t="s">
        <v>249</v>
      </c>
      <c r="J99" s="78">
        <v>1764</v>
      </c>
      <c r="K99" s="114" t="s">
        <v>221</v>
      </c>
      <c r="L99" s="78">
        <v>8143</v>
      </c>
      <c r="M99" s="114"/>
      <c r="N99" s="78"/>
    </row>
    <row r="100" spans="1:14" ht="15">
      <c r="A100" s="114" t="s">
        <v>263</v>
      </c>
      <c r="B100" s="78">
        <v>56375</v>
      </c>
      <c r="C100" s="114" t="s">
        <v>217</v>
      </c>
      <c r="D100" s="78">
        <v>10441</v>
      </c>
      <c r="E100" s="114" t="s">
        <v>226</v>
      </c>
      <c r="F100" s="78">
        <v>8175</v>
      </c>
      <c r="G100" s="114" t="s">
        <v>232</v>
      </c>
      <c r="H100" s="78">
        <v>3139</v>
      </c>
      <c r="I100" s="114" t="s">
        <v>270</v>
      </c>
      <c r="J100" s="78">
        <v>1569</v>
      </c>
      <c r="K100" s="114" t="s">
        <v>269</v>
      </c>
      <c r="L100" s="78">
        <v>3032</v>
      </c>
      <c r="M100" s="114"/>
      <c r="N100" s="78"/>
    </row>
    <row r="101" spans="1:14" ht="15">
      <c r="A101" s="114" t="s">
        <v>258</v>
      </c>
      <c r="B101" s="78">
        <v>53549</v>
      </c>
      <c r="C101" s="114" t="s">
        <v>254</v>
      </c>
      <c r="D101" s="78">
        <v>9333</v>
      </c>
      <c r="E101" s="114" t="s">
        <v>229</v>
      </c>
      <c r="F101" s="78">
        <v>7252</v>
      </c>
      <c r="G101" s="114" t="s">
        <v>225</v>
      </c>
      <c r="H101" s="78">
        <v>2872</v>
      </c>
      <c r="I101" s="114" t="s">
        <v>247</v>
      </c>
      <c r="J101" s="78">
        <v>1152</v>
      </c>
      <c r="K101" s="114"/>
      <c r="L101" s="78"/>
      <c r="M101" s="114"/>
      <c r="N101" s="78"/>
    </row>
    <row r="102" spans="1:14" ht="15">
      <c r="A102" s="114" t="s">
        <v>266</v>
      </c>
      <c r="B102" s="78">
        <v>50673</v>
      </c>
      <c r="C102" s="114" t="s">
        <v>264</v>
      </c>
      <c r="D102" s="78">
        <v>9113</v>
      </c>
      <c r="E102" s="114" t="s">
        <v>237</v>
      </c>
      <c r="F102" s="78">
        <v>4217</v>
      </c>
      <c r="G102" s="114" t="s">
        <v>243</v>
      </c>
      <c r="H102" s="78">
        <v>2275</v>
      </c>
      <c r="I102" s="114" t="s">
        <v>274</v>
      </c>
      <c r="J102" s="78">
        <v>899</v>
      </c>
      <c r="K102" s="114"/>
      <c r="L102" s="78"/>
      <c r="M102" s="114"/>
      <c r="N102" s="78"/>
    </row>
  </sheetData>
  <hyperlinks>
    <hyperlink ref="A2" r:id="rId1" display="https://jeffrossblog.com/2015/09/28/want-an-esn-playbook-here-is-ours/"/>
    <hyperlink ref="A3" r:id="rId2" display="https://wakelet.com/wake/b0d3683d-c7b6-4e6c-a3d0-70c02905ed6d"/>
    <hyperlink ref="A4" r:id="rId3" display="https://twitter.com/ESNchat/status/1183706489531187200"/>
    <hyperlink ref="A5" r:id="rId4" display="https://wakelet.com/wake/36d1dfe4-b885-4478-bf6f-5e0ff875c4c8"/>
    <hyperlink ref="A6" r:id="rId5" display="https://twitter.com/ESNchat/status/1182360899287502849"/>
    <hyperlink ref="A7" r:id="rId6" display="https://twitter.com/ESNchat/status/1182358634329587712"/>
    <hyperlink ref="A8" r:id="rId7" display="http://www.pewinternet.org/2014/02/20/mapping-twitter-topic-networks-from-polarized-crowds-to-community-clusters/"/>
    <hyperlink ref="A9" r:id="rId8" display="https://twitter.com/ESNchat/status/1182356369711783937"/>
    <hyperlink ref="A10" r:id="rId9" display="https://wakelet.com/wake/36d1dfe4-b885-4478-bf6f-5e0ff875c4c8?utm_medium=social&amp;utm_source=linkedin.company&amp;utm_campaign=postfity&amp;utm_content=postfityd5d72"/>
    <hyperlink ref="A11" r:id="rId10" display="https://twitter.com/ESNchat/status/1182363164366778370"/>
    <hyperlink ref="C2" r:id="rId11" display="https://mailchi.mp/gapingvoid/maybe-too-mammoth"/>
    <hyperlink ref="C3" r:id="rId12" display="http://srjf.blogspot.com/2019/10/my-definition-of-community.html"/>
    <hyperlink ref="C4" r:id="rId13" display="https://wenger-trayner.com/resources/communities-versus-networks/"/>
    <hyperlink ref="C5" r:id="rId14" display="https://wakelet.com/wake/7b32b2cf-b99e-41f8-bf37-3d6852f572f4"/>
    <hyperlink ref="C6" r:id="rId15" display="https://jeffrossblog.com/2015/09/28/want-an-esn-playbook-here-is-ours/"/>
    <hyperlink ref="C7" r:id="rId16" display="https://docs.microsoft.com/en-us/dynamics365/sales-enterprise/manage-playbook-templates"/>
    <hyperlink ref="C8" r:id="rId17" display="https://www.worldvaluesday.com/tools-and-resources/values-guide-for-individuals/"/>
    <hyperlink ref="C9" r:id="rId18" display="https://www.youtube.com/watch?v=iQQEmuyinoA&amp;feature=youtu.be"/>
    <hyperlink ref="C10" r:id="rId19" display="https://photos.google.com/share/AF1QipMq-XMNYsPOlcyTc0xoOGUut_r1Ufuey5wXx0S5hafLNux3EwnVj_nIPquZXtw6kQ?key=WWxzdHJVMWhPY0lqMXNzRy1pc0IwX3RYSTZ6NTJR"/>
    <hyperlink ref="E2" r:id="rId20" display="https://jeffrossblog.com/2015/09/28/want-an-esn-playbook-here-is-ours/"/>
    <hyperlink ref="E3" r:id="rId21" display="https://wakelet.com/wake/b0d3683d-c7b6-4e6c-a3d0-70c02905ed6d"/>
    <hyperlink ref="E4" r:id="rId22" display="https://twitter.com/ESNchat/status/1182356369711783937"/>
    <hyperlink ref="E5" r:id="rId23" display="https://twitter.com/ESNchat/status/1182358634329587712"/>
    <hyperlink ref="E6" r:id="rId24" display="https://twitter.com/ESNchat/status/1182360899287502849"/>
    <hyperlink ref="E7" r:id="rId25" display="https://wakelet.com/wake/36d1dfe4-b885-4478-bf6f-5e0ff875c4c8"/>
    <hyperlink ref="E8" r:id="rId26" display="https://wakelet.com/wake/36d1dfe4-b885-4478-bf6f-5e0ff875c4c8?utm_medium=social&amp;utm_source=linkedin.company&amp;utm_campaign=postfity&amp;utm_content=postfityd5d72"/>
    <hyperlink ref="E9" r:id="rId27" display="https://www.eventbrite.com.au/e/swoop-chat-chicago-2019-tickets-70227258621"/>
    <hyperlink ref="E10" r:id="rId28" display="https://twitter.com/ESNchat/status/1182363164366778370"/>
    <hyperlink ref="E11" r:id="rId29" display="https://twitter.com/ESNchat/status/1182367694085087237"/>
    <hyperlink ref="G2" r:id="rId30" display="https://wakelet.com/wake/b0d3683d-c7b6-4e6c-a3d0-70c02905ed6d"/>
    <hyperlink ref="G3" r:id="rId31" display="https://wakelet.com/wake/36d1dfe4-b885-4478-bf6f-5e0ff875c4c8"/>
    <hyperlink ref="G4" r:id="rId32" display="https://jeffrossblog.com/2015/09/28/want-an-esn-playbook-here-is-ours/"/>
    <hyperlink ref="G5" r:id="rId33" display="https://www.slideshare.net/jivesoftware/how-to-use-social-to-innovate-your-business"/>
    <hyperlink ref="G6" r:id="rId34" display="https://twitter.com/ESNchat/status/1183706489531187200"/>
    <hyperlink ref="G7" r:id="rId35" display="https://twitter.com/slatts/status/1181606316860678144"/>
    <hyperlink ref="G8" r:id="rId36" display="https://twitter.com/slatts/status/1184898952346423296"/>
    <hyperlink ref="G9" r:id="rId37" display="https://www.linkedin.com/pulse/how-create-innovation-stew-dennis-pearce/"/>
    <hyperlink ref="G10" r:id="rId38" display="https://www.youtube.com/watch?v=oSs6DcA6dFI"/>
    <hyperlink ref="G11" r:id="rId39" display="https://twitter.com/Dennis_Pearce/status/1184898663753179137"/>
    <hyperlink ref="I2" r:id="rId40" display="https://simply-communicate.com/nestle-connects-210000-employees-with-workplace-by-facebook/"/>
    <hyperlink ref="I3" r:id="rId41" display="https://www.eventbrite.co.uk/e/benchmarking-measurement-in-the-real-world-tickets-65416970921?aff=efbeventtix&amp;fbclid=IwAR0NPZeIMurtXY4SVZo3KOYcwfqK_qfY9zYHUzj3rFwlBYIwHdp5AwDEpk0"/>
    <hyperlink ref="K2" r:id="rId42" display="http://www.pewinternet.org/2014/02/20/mapping-twitter-topic-networks-from-polarized-crowds-to-community-clusters/"/>
    <hyperlink ref="K3" r:id="rId43" display="https://twitter.com/ESNchat/status/1181342035065765888"/>
    <hyperlink ref="K4" r:id="rId44" display="https://twitter.com/Nachrichten_muc/status/1181602667560353792?s=20"/>
    <hyperlink ref="K5" r:id="rId45" display="https://twitter.com/ESNchat/status/1182358634329587712"/>
    <hyperlink ref="K6" r:id="rId46" display="https://twitter.com/ESNchat/status/1182360899287502849"/>
    <hyperlink ref="K7" r:id="rId47" display="https://twitter.com/ESNchat/status/1182363164366778370"/>
    <hyperlink ref="K8" r:id="rId48" display="https://twitter.com/ESNchat/status/1182365429156597760"/>
    <hyperlink ref="K9" r:id="rId49" display="https://twitter.com/ESNchat/status/1183706489531187200"/>
    <hyperlink ref="K10" r:id="rId50" display="https://jeffrossblog.com/2015/09/28/want-an-esn-playbook-here-is-ours/"/>
    <hyperlink ref="M2" r:id="rId51" display="https://twitter.com/ESNchat/status/1183706489531187200"/>
    <hyperlink ref="M3" r:id="rId52" display="http://iconohash.com/ESNchat/2019-10-17"/>
  </hyperlinks>
  <printOptions/>
  <pageMargins left="0.7" right="0.7" top="0.75" bottom="0.75" header="0.3" footer="0.3"/>
  <pageSetup orientation="portrait" paperSize="9"/>
  <tableParts>
    <tablePart r:id="rId56"/>
    <tablePart r:id="rId58"/>
    <tablePart r:id="rId55"/>
    <tablePart r:id="rId60"/>
    <tablePart r:id="rId54"/>
    <tablePart r:id="rId59"/>
    <tablePart r:id="rId53"/>
    <tablePart r:id="rId5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2023</v>
      </c>
      <c r="B1" s="13" t="s">
        <v>2503</v>
      </c>
      <c r="C1" s="13" t="s">
        <v>2504</v>
      </c>
      <c r="D1" s="13" t="s">
        <v>144</v>
      </c>
      <c r="E1" s="13" t="s">
        <v>2506</v>
      </c>
      <c r="F1" s="13" t="s">
        <v>2507</v>
      </c>
      <c r="G1" s="13" t="s">
        <v>2508</v>
      </c>
    </row>
    <row r="2" spans="1:7" ht="15">
      <c r="A2" s="78" t="s">
        <v>1753</v>
      </c>
      <c r="B2" s="78">
        <v>284</v>
      </c>
      <c r="C2" s="117">
        <v>0.05021216407355022</v>
      </c>
      <c r="D2" s="78" t="s">
        <v>2505</v>
      </c>
      <c r="E2" s="78"/>
      <c r="F2" s="78"/>
      <c r="G2" s="78"/>
    </row>
    <row r="3" spans="1:7" ht="15">
      <c r="A3" s="78" t="s">
        <v>1754</v>
      </c>
      <c r="B3" s="78">
        <v>50</v>
      </c>
      <c r="C3" s="117">
        <v>0.00884016973125884</v>
      </c>
      <c r="D3" s="78" t="s">
        <v>2505</v>
      </c>
      <c r="E3" s="78"/>
      <c r="F3" s="78"/>
      <c r="G3" s="78"/>
    </row>
    <row r="4" spans="1:7" ht="15">
      <c r="A4" s="78" t="s">
        <v>1755</v>
      </c>
      <c r="B4" s="78">
        <v>0</v>
      </c>
      <c r="C4" s="117">
        <v>0</v>
      </c>
      <c r="D4" s="78" t="s">
        <v>2505</v>
      </c>
      <c r="E4" s="78"/>
      <c r="F4" s="78"/>
      <c r="G4" s="78"/>
    </row>
    <row r="5" spans="1:7" ht="15">
      <c r="A5" s="78" t="s">
        <v>1756</v>
      </c>
      <c r="B5" s="78">
        <v>5322</v>
      </c>
      <c r="C5" s="117">
        <v>0.9409476661951909</v>
      </c>
      <c r="D5" s="78" t="s">
        <v>2505</v>
      </c>
      <c r="E5" s="78"/>
      <c r="F5" s="78"/>
      <c r="G5" s="78"/>
    </row>
    <row r="6" spans="1:7" ht="15">
      <c r="A6" s="78" t="s">
        <v>1757</v>
      </c>
      <c r="B6" s="78">
        <v>5656</v>
      </c>
      <c r="C6" s="117">
        <v>1</v>
      </c>
      <c r="D6" s="78" t="s">
        <v>2505</v>
      </c>
      <c r="E6" s="78"/>
      <c r="F6" s="78"/>
      <c r="G6" s="78"/>
    </row>
    <row r="7" spans="1:7" ht="15">
      <c r="A7" s="84" t="s">
        <v>1758</v>
      </c>
      <c r="B7" s="84">
        <v>179</v>
      </c>
      <c r="C7" s="118">
        <v>0.006139852485904158</v>
      </c>
      <c r="D7" s="84" t="s">
        <v>2505</v>
      </c>
      <c r="E7" s="84" t="b">
        <v>0</v>
      </c>
      <c r="F7" s="84" t="b">
        <v>0</v>
      </c>
      <c r="G7" s="84" t="b">
        <v>0</v>
      </c>
    </row>
    <row r="8" spans="1:7" ht="15">
      <c r="A8" s="84" t="s">
        <v>1759</v>
      </c>
      <c r="B8" s="84">
        <v>75</v>
      </c>
      <c r="C8" s="118">
        <v>0.011808519750220516</v>
      </c>
      <c r="D8" s="84" t="s">
        <v>2505</v>
      </c>
      <c r="E8" s="84" t="b">
        <v>0</v>
      </c>
      <c r="F8" s="84" t="b">
        <v>0</v>
      </c>
      <c r="G8" s="84" t="b">
        <v>0</v>
      </c>
    </row>
    <row r="9" spans="1:7" ht="15">
      <c r="A9" s="84" t="s">
        <v>238</v>
      </c>
      <c r="B9" s="84">
        <v>57</v>
      </c>
      <c r="C9" s="118">
        <v>0.010142425092075094</v>
      </c>
      <c r="D9" s="84" t="s">
        <v>2505</v>
      </c>
      <c r="E9" s="84" t="b">
        <v>0</v>
      </c>
      <c r="F9" s="84" t="b">
        <v>0</v>
      </c>
      <c r="G9" s="84" t="b">
        <v>0</v>
      </c>
    </row>
    <row r="10" spans="1:7" ht="15">
      <c r="A10" s="84" t="s">
        <v>1760</v>
      </c>
      <c r="B10" s="84">
        <v>48</v>
      </c>
      <c r="C10" s="118">
        <v>0.009979341101443866</v>
      </c>
      <c r="D10" s="84" t="s">
        <v>2505</v>
      </c>
      <c r="E10" s="84" t="b">
        <v>0</v>
      </c>
      <c r="F10" s="84" t="b">
        <v>0</v>
      </c>
      <c r="G10" s="84" t="b">
        <v>0</v>
      </c>
    </row>
    <row r="11" spans="1:7" ht="15">
      <c r="A11" s="84" t="s">
        <v>1761</v>
      </c>
      <c r="B11" s="84">
        <v>39</v>
      </c>
      <c r="C11" s="118">
        <v>0.008815677681468657</v>
      </c>
      <c r="D11" s="84" t="s">
        <v>2505</v>
      </c>
      <c r="E11" s="84" t="b">
        <v>0</v>
      </c>
      <c r="F11" s="84" t="b">
        <v>0</v>
      </c>
      <c r="G11" s="84" t="b">
        <v>0</v>
      </c>
    </row>
    <row r="12" spans="1:7" ht="15">
      <c r="A12" s="84" t="s">
        <v>1774</v>
      </c>
      <c r="B12" s="84">
        <v>32</v>
      </c>
      <c r="C12" s="118">
        <v>0.008164635526506732</v>
      </c>
      <c r="D12" s="84" t="s">
        <v>2505</v>
      </c>
      <c r="E12" s="84" t="b">
        <v>0</v>
      </c>
      <c r="F12" s="84" t="b">
        <v>0</v>
      </c>
      <c r="G12" s="84" t="b">
        <v>0</v>
      </c>
    </row>
    <row r="13" spans="1:7" ht="15">
      <c r="A13" s="84" t="s">
        <v>1775</v>
      </c>
      <c r="B13" s="84">
        <v>29</v>
      </c>
      <c r="C13" s="118">
        <v>0.007644369417036299</v>
      </c>
      <c r="D13" s="84" t="s">
        <v>2505</v>
      </c>
      <c r="E13" s="84" t="b">
        <v>1</v>
      </c>
      <c r="F13" s="84" t="b">
        <v>0</v>
      </c>
      <c r="G13" s="84" t="b">
        <v>0</v>
      </c>
    </row>
    <row r="14" spans="1:7" ht="15">
      <c r="A14" s="84" t="s">
        <v>1763</v>
      </c>
      <c r="B14" s="84">
        <v>28</v>
      </c>
      <c r="C14" s="118">
        <v>0.007634406941183172</v>
      </c>
      <c r="D14" s="84" t="s">
        <v>2505</v>
      </c>
      <c r="E14" s="84" t="b">
        <v>0</v>
      </c>
      <c r="F14" s="84" t="b">
        <v>0</v>
      </c>
      <c r="G14" s="84" t="b">
        <v>0</v>
      </c>
    </row>
    <row r="15" spans="1:7" ht="15">
      <c r="A15" s="84" t="s">
        <v>1770</v>
      </c>
      <c r="B15" s="84">
        <v>24</v>
      </c>
      <c r="C15" s="118">
        <v>0.006902113787595752</v>
      </c>
      <c r="D15" s="84" t="s">
        <v>2505</v>
      </c>
      <c r="E15" s="84" t="b">
        <v>0</v>
      </c>
      <c r="F15" s="84" t="b">
        <v>0</v>
      </c>
      <c r="G15" s="84" t="b">
        <v>0</v>
      </c>
    </row>
    <row r="16" spans="1:7" ht="15">
      <c r="A16" s="84" t="s">
        <v>1772</v>
      </c>
      <c r="B16" s="84">
        <v>23</v>
      </c>
      <c r="C16" s="118">
        <v>0.00673861162407649</v>
      </c>
      <c r="D16" s="84" t="s">
        <v>2505</v>
      </c>
      <c r="E16" s="84" t="b">
        <v>0</v>
      </c>
      <c r="F16" s="84" t="b">
        <v>0</v>
      </c>
      <c r="G16" s="84" t="b">
        <v>0</v>
      </c>
    </row>
    <row r="17" spans="1:7" ht="15">
      <c r="A17" s="84" t="s">
        <v>1721</v>
      </c>
      <c r="B17" s="84">
        <v>23</v>
      </c>
      <c r="C17" s="118">
        <v>0.007453285474347535</v>
      </c>
      <c r="D17" s="84" t="s">
        <v>2505</v>
      </c>
      <c r="E17" s="84" t="b">
        <v>1</v>
      </c>
      <c r="F17" s="84" t="b">
        <v>0</v>
      </c>
      <c r="G17" s="84" t="b">
        <v>0</v>
      </c>
    </row>
    <row r="18" spans="1:7" ht="15">
      <c r="A18" s="84" t="s">
        <v>245</v>
      </c>
      <c r="B18" s="84">
        <v>22</v>
      </c>
      <c r="C18" s="118">
        <v>0.006835398646524286</v>
      </c>
      <c r="D18" s="84" t="s">
        <v>2505</v>
      </c>
      <c r="E18" s="84" t="b">
        <v>0</v>
      </c>
      <c r="F18" s="84" t="b">
        <v>0</v>
      </c>
      <c r="G18" s="84" t="b">
        <v>0</v>
      </c>
    </row>
    <row r="19" spans="1:7" ht="15">
      <c r="A19" s="84" t="s">
        <v>1777</v>
      </c>
      <c r="B19" s="84">
        <v>22</v>
      </c>
      <c r="C19" s="118">
        <v>0.006569596231614494</v>
      </c>
      <c r="D19" s="84" t="s">
        <v>2505</v>
      </c>
      <c r="E19" s="84" t="b">
        <v>0</v>
      </c>
      <c r="F19" s="84" t="b">
        <v>0</v>
      </c>
      <c r="G19" s="84" t="b">
        <v>0</v>
      </c>
    </row>
    <row r="20" spans="1:7" ht="15">
      <c r="A20" s="84" t="s">
        <v>2024</v>
      </c>
      <c r="B20" s="84">
        <v>21</v>
      </c>
      <c r="C20" s="118">
        <v>0.006394816839841386</v>
      </c>
      <c r="D20" s="84" t="s">
        <v>2505</v>
      </c>
      <c r="E20" s="84" t="b">
        <v>0</v>
      </c>
      <c r="F20" s="84" t="b">
        <v>0</v>
      </c>
      <c r="G20" s="84" t="b">
        <v>0</v>
      </c>
    </row>
    <row r="21" spans="1:7" ht="15">
      <c r="A21" s="84" t="s">
        <v>2025</v>
      </c>
      <c r="B21" s="84">
        <v>21</v>
      </c>
      <c r="C21" s="118">
        <v>0.006394816839841386</v>
      </c>
      <c r="D21" s="84" t="s">
        <v>2505</v>
      </c>
      <c r="E21" s="84" t="b">
        <v>0</v>
      </c>
      <c r="F21" s="84" t="b">
        <v>0</v>
      </c>
      <c r="G21" s="84" t="b">
        <v>0</v>
      </c>
    </row>
    <row r="22" spans="1:7" ht="15">
      <c r="A22" s="84" t="s">
        <v>1783</v>
      </c>
      <c r="B22" s="84">
        <v>20</v>
      </c>
      <c r="C22" s="118">
        <v>0.006213998769567533</v>
      </c>
      <c r="D22" s="84" t="s">
        <v>2505</v>
      </c>
      <c r="E22" s="84" t="b">
        <v>0</v>
      </c>
      <c r="F22" s="84" t="b">
        <v>0</v>
      </c>
      <c r="G22" s="84" t="b">
        <v>0</v>
      </c>
    </row>
    <row r="23" spans="1:7" ht="15">
      <c r="A23" s="84" t="s">
        <v>1779</v>
      </c>
      <c r="B23" s="84">
        <v>19</v>
      </c>
      <c r="C23" s="118">
        <v>0.006157061913591441</v>
      </c>
      <c r="D23" s="84" t="s">
        <v>2505</v>
      </c>
      <c r="E23" s="84" t="b">
        <v>0</v>
      </c>
      <c r="F23" s="84" t="b">
        <v>0</v>
      </c>
      <c r="G23" s="84" t="b">
        <v>0</v>
      </c>
    </row>
    <row r="24" spans="1:7" ht="15">
      <c r="A24" s="84" t="s">
        <v>2026</v>
      </c>
      <c r="B24" s="84">
        <v>18</v>
      </c>
      <c r="C24" s="118">
        <v>0.005833006023402418</v>
      </c>
      <c r="D24" s="84" t="s">
        <v>2505</v>
      </c>
      <c r="E24" s="84" t="b">
        <v>0</v>
      </c>
      <c r="F24" s="84" t="b">
        <v>0</v>
      </c>
      <c r="G24" s="84" t="b">
        <v>0</v>
      </c>
    </row>
    <row r="25" spans="1:7" ht="15">
      <c r="A25" s="84" t="s">
        <v>2027</v>
      </c>
      <c r="B25" s="84">
        <v>18</v>
      </c>
      <c r="C25" s="118">
        <v>0.005833006023402418</v>
      </c>
      <c r="D25" s="84" t="s">
        <v>2505</v>
      </c>
      <c r="E25" s="84" t="b">
        <v>0</v>
      </c>
      <c r="F25" s="84" t="b">
        <v>1</v>
      </c>
      <c r="G25" s="84" t="b">
        <v>0</v>
      </c>
    </row>
    <row r="26" spans="1:7" ht="15">
      <c r="A26" s="84" t="s">
        <v>2028</v>
      </c>
      <c r="B26" s="84">
        <v>18</v>
      </c>
      <c r="C26" s="118">
        <v>0.005833006023402418</v>
      </c>
      <c r="D26" s="84" t="s">
        <v>2505</v>
      </c>
      <c r="E26" s="84" t="b">
        <v>0</v>
      </c>
      <c r="F26" s="84" t="b">
        <v>0</v>
      </c>
      <c r="G26" s="84" t="b">
        <v>0</v>
      </c>
    </row>
    <row r="27" spans="1:7" ht="15">
      <c r="A27" s="84" t="s">
        <v>2029</v>
      </c>
      <c r="B27" s="84">
        <v>18</v>
      </c>
      <c r="C27" s="118">
        <v>0.005833006023402418</v>
      </c>
      <c r="D27" s="84" t="s">
        <v>2505</v>
      </c>
      <c r="E27" s="84" t="b">
        <v>0</v>
      </c>
      <c r="F27" s="84" t="b">
        <v>0</v>
      </c>
      <c r="G27" s="84" t="b">
        <v>0</v>
      </c>
    </row>
    <row r="28" spans="1:7" ht="15">
      <c r="A28" s="84" t="s">
        <v>2030</v>
      </c>
      <c r="B28" s="84">
        <v>18</v>
      </c>
      <c r="C28" s="118">
        <v>0.005833006023402418</v>
      </c>
      <c r="D28" s="84" t="s">
        <v>2505</v>
      </c>
      <c r="E28" s="84" t="b">
        <v>0</v>
      </c>
      <c r="F28" s="84" t="b">
        <v>0</v>
      </c>
      <c r="G28" s="84" t="b">
        <v>0</v>
      </c>
    </row>
    <row r="29" spans="1:7" ht="15">
      <c r="A29" s="84" t="s">
        <v>2031</v>
      </c>
      <c r="B29" s="84">
        <v>18</v>
      </c>
      <c r="C29" s="118">
        <v>0.005833006023402418</v>
      </c>
      <c r="D29" s="84" t="s">
        <v>2505</v>
      </c>
      <c r="E29" s="84" t="b">
        <v>0</v>
      </c>
      <c r="F29" s="84" t="b">
        <v>0</v>
      </c>
      <c r="G29" s="84" t="b">
        <v>0</v>
      </c>
    </row>
    <row r="30" spans="1:7" ht="15">
      <c r="A30" s="84" t="s">
        <v>2032</v>
      </c>
      <c r="B30" s="84">
        <v>18</v>
      </c>
      <c r="C30" s="118">
        <v>0.005833006023402418</v>
      </c>
      <c r="D30" s="84" t="s">
        <v>2505</v>
      </c>
      <c r="E30" s="84" t="b">
        <v>0</v>
      </c>
      <c r="F30" s="84" t="b">
        <v>0</v>
      </c>
      <c r="G30" s="84" t="b">
        <v>0</v>
      </c>
    </row>
    <row r="31" spans="1:7" ht="15">
      <c r="A31" s="84" t="s">
        <v>2033</v>
      </c>
      <c r="B31" s="84">
        <v>16</v>
      </c>
      <c r="C31" s="118">
        <v>0.005554684066947898</v>
      </c>
      <c r="D31" s="84" t="s">
        <v>2505</v>
      </c>
      <c r="E31" s="84" t="b">
        <v>1</v>
      </c>
      <c r="F31" s="84" t="b">
        <v>0</v>
      </c>
      <c r="G31" s="84" t="b">
        <v>0</v>
      </c>
    </row>
    <row r="32" spans="1:7" ht="15">
      <c r="A32" s="84" t="s">
        <v>235</v>
      </c>
      <c r="B32" s="84">
        <v>16</v>
      </c>
      <c r="C32" s="118">
        <v>0.0054237851826502035</v>
      </c>
      <c r="D32" s="84" t="s">
        <v>2505</v>
      </c>
      <c r="E32" s="84" t="b">
        <v>0</v>
      </c>
      <c r="F32" s="84" t="b">
        <v>0</v>
      </c>
      <c r="G32" s="84" t="b">
        <v>0</v>
      </c>
    </row>
    <row r="33" spans="1:7" ht="15">
      <c r="A33" s="84" t="s">
        <v>233</v>
      </c>
      <c r="B33" s="84">
        <v>15</v>
      </c>
      <c r="C33" s="118">
        <v>0.00533870380565964</v>
      </c>
      <c r="D33" s="84" t="s">
        <v>2505</v>
      </c>
      <c r="E33" s="84" t="b">
        <v>0</v>
      </c>
      <c r="F33" s="84" t="b">
        <v>0</v>
      </c>
      <c r="G33" s="84" t="b">
        <v>0</v>
      </c>
    </row>
    <row r="34" spans="1:7" ht="15">
      <c r="A34" s="84" t="s">
        <v>2034</v>
      </c>
      <c r="B34" s="84">
        <v>14</v>
      </c>
      <c r="C34" s="118">
        <v>0.004982790218615664</v>
      </c>
      <c r="D34" s="84" t="s">
        <v>2505</v>
      </c>
      <c r="E34" s="84" t="b">
        <v>0</v>
      </c>
      <c r="F34" s="84" t="b">
        <v>0</v>
      </c>
      <c r="G34" s="84" t="b">
        <v>0</v>
      </c>
    </row>
    <row r="35" spans="1:7" ht="15">
      <c r="A35" s="84" t="s">
        <v>518</v>
      </c>
      <c r="B35" s="84">
        <v>14</v>
      </c>
      <c r="C35" s="118">
        <v>0.004982790218615664</v>
      </c>
      <c r="D35" s="84" t="s">
        <v>2505</v>
      </c>
      <c r="E35" s="84" t="b">
        <v>0</v>
      </c>
      <c r="F35" s="84" t="b">
        <v>0</v>
      </c>
      <c r="G35" s="84" t="b">
        <v>0</v>
      </c>
    </row>
    <row r="36" spans="1:7" ht="15">
      <c r="A36" s="84" t="s">
        <v>1776</v>
      </c>
      <c r="B36" s="84">
        <v>14</v>
      </c>
      <c r="C36" s="118">
        <v>0.005114309648621389</v>
      </c>
      <c r="D36" s="84" t="s">
        <v>2505</v>
      </c>
      <c r="E36" s="84" t="b">
        <v>0</v>
      </c>
      <c r="F36" s="84" t="b">
        <v>0</v>
      </c>
      <c r="G36" s="84" t="b">
        <v>0</v>
      </c>
    </row>
    <row r="37" spans="1:7" ht="15">
      <c r="A37" s="84" t="s">
        <v>1722</v>
      </c>
      <c r="B37" s="84">
        <v>14</v>
      </c>
      <c r="C37" s="118">
        <v>0.005114309648621389</v>
      </c>
      <c r="D37" s="84" t="s">
        <v>2505</v>
      </c>
      <c r="E37" s="84" t="b">
        <v>0</v>
      </c>
      <c r="F37" s="84" t="b">
        <v>0</v>
      </c>
      <c r="G37" s="84" t="b">
        <v>0</v>
      </c>
    </row>
    <row r="38" spans="1:7" ht="15">
      <c r="A38" s="84" t="s">
        <v>1788</v>
      </c>
      <c r="B38" s="84">
        <v>14</v>
      </c>
      <c r="C38" s="118">
        <v>0.004982790218615664</v>
      </c>
      <c r="D38" s="84" t="s">
        <v>2505</v>
      </c>
      <c r="E38" s="84" t="b">
        <v>0</v>
      </c>
      <c r="F38" s="84" t="b">
        <v>0</v>
      </c>
      <c r="G38" s="84" t="b">
        <v>0</v>
      </c>
    </row>
    <row r="39" spans="1:7" ht="15">
      <c r="A39" s="84" t="s">
        <v>237</v>
      </c>
      <c r="B39" s="84">
        <v>14</v>
      </c>
      <c r="C39" s="118">
        <v>0.004982790218615664</v>
      </c>
      <c r="D39" s="84" t="s">
        <v>2505</v>
      </c>
      <c r="E39" s="84" t="b">
        <v>0</v>
      </c>
      <c r="F39" s="84" t="b">
        <v>0</v>
      </c>
      <c r="G39" s="84" t="b">
        <v>0</v>
      </c>
    </row>
    <row r="40" spans="1:7" ht="15">
      <c r="A40" s="84" t="s">
        <v>236</v>
      </c>
      <c r="B40" s="84">
        <v>14</v>
      </c>
      <c r="C40" s="118">
        <v>0.004982790218615664</v>
      </c>
      <c r="D40" s="84" t="s">
        <v>2505</v>
      </c>
      <c r="E40" s="84" t="b">
        <v>0</v>
      </c>
      <c r="F40" s="84" t="b">
        <v>0</v>
      </c>
      <c r="G40" s="84" t="b">
        <v>0</v>
      </c>
    </row>
    <row r="41" spans="1:7" ht="15">
      <c r="A41" s="84" t="s">
        <v>1780</v>
      </c>
      <c r="B41" s="84">
        <v>13</v>
      </c>
      <c r="C41" s="118">
        <v>0.00488090706507956</v>
      </c>
      <c r="D41" s="84" t="s">
        <v>2505</v>
      </c>
      <c r="E41" s="84" t="b">
        <v>0</v>
      </c>
      <c r="F41" s="84" t="b">
        <v>0</v>
      </c>
      <c r="G41" s="84" t="b">
        <v>0</v>
      </c>
    </row>
    <row r="42" spans="1:7" ht="15">
      <c r="A42" s="84" t="s">
        <v>2035</v>
      </c>
      <c r="B42" s="84">
        <v>13</v>
      </c>
      <c r="C42" s="118">
        <v>0.004749001816577005</v>
      </c>
      <c r="D42" s="84" t="s">
        <v>2505</v>
      </c>
      <c r="E42" s="84" t="b">
        <v>0</v>
      </c>
      <c r="F42" s="84" t="b">
        <v>0</v>
      </c>
      <c r="G42" s="84" t="b">
        <v>0</v>
      </c>
    </row>
    <row r="43" spans="1:7" ht="15">
      <c r="A43" s="84" t="s">
        <v>2036</v>
      </c>
      <c r="B43" s="84">
        <v>13</v>
      </c>
      <c r="C43" s="118">
        <v>0.004749001816577005</v>
      </c>
      <c r="D43" s="84" t="s">
        <v>2505</v>
      </c>
      <c r="E43" s="84" t="b">
        <v>0</v>
      </c>
      <c r="F43" s="84" t="b">
        <v>0</v>
      </c>
      <c r="G43" s="84" t="b">
        <v>0</v>
      </c>
    </row>
    <row r="44" spans="1:7" ht="15">
      <c r="A44" s="84" t="s">
        <v>1787</v>
      </c>
      <c r="B44" s="84">
        <v>13</v>
      </c>
      <c r="C44" s="118">
        <v>0.00488090706507956</v>
      </c>
      <c r="D44" s="84" t="s">
        <v>2505</v>
      </c>
      <c r="E44" s="84" t="b">
        <v>0</v>
      </c>
      <c r="F44" s="84" t="b">
        <v>0</v>
      </c>
      <c r="G44" s="84" t="b">
        <v>0</v>
      </c>
    </row>
    <row r="45" spans="1:7" ht="15">
      <c r="A45" s="84" t="s">
        <v>2037</v>
      </c>
      <c r="B45" s="84">
        <v>12</v>
      </c>
      <c r="C45" s="118">
        <v>0.004505452675458055</v>
      </c>
      <c r="D45" s="84" t="s">
        <v>2505</v>
      </c>
      <c r="E45" s="84" t="b">
        <v>0</v>
      </c>
      <c r="F45" s="84" t="b">
        <v>0</v>
      </c>
      <c r="G45" s="84" t="b">
        <v>0</v>
      </c>
    </row>
    <row r="46" spans="1:7" ht="15">
      <c r="A46" s="84" t="s">
        <v>2038</v>
      </c>
      <c r="B46" s="84">
        <v>12</v>
      </c>
      <c r="C46" s="118">
        <v>0.004505452675458055</v>
      </c>
      <c r="D46" s="84" t="s">
        <v>2505</v>
      </c>
      <c r="E46" s="84" t="b">
        <v>0</v>
      </c>
      <c r="F46" s="84" t="b">
        <v>0</v>
      </c>
      <c r="G46" s="84" t="b">
        <v>0</v>
      </c>
    </row>
    <row r="47" spans="1:7" ht="15">
      <c r="A47" s="84" t="s">
        <v>221</v>
      </c>
      <c r="B47" s="84">
        <v>12</v>
      </c>
      <c r="C47" s="118">
        <v>0.004505452675458055</v>
      </c>
      <c r="D47" s="84" t="s">
        <v>2505</v>
      </c>
      <c r="E47" s="84" t="b">
        <v>0</v>
      </c>
      <c r="F47" s="84" t="b">
        <v>0</v>
      </c>
      <c r="G47" s="84" t="b">
        <v>0</v>
      </c>
    </row>
    <row r="48" spans="1:7" ht="15">
      <c r="A48" s="84" t="s">
        <v>247</v>
      </c>
      <c r="B48" s="84">
        <v>11</v>
      </c>
      <c r="C48" s="118">
        <v>0.004881578924005567</v>
      </c>
      <c r="D48" s="84" t="s">
        <v>2505</v>
      </c>
      <c r="E48" s="84" t="b">
        <v>0</v>
      </c>
      <c r="F48" s="84" t="b">
        <v>0</v>
      </c>
      <c r="G48" s="84" t="b">
        <v>0</v>
      </c>
    </row>
    <row r="49" spans="1:7" ht="15">
      <c r="A49" s="84" t="s">
        <v>1771</v>
      </c>
      <c r="B49" s="84">
        <v>11</v>
      </c>
      <c r="C49" s="118">
        <v>0.004384228789783974</v>
      </c>
      <c r="D49" s="84" t="s">
        <v>2505</v>
      </c>
      <c r="E49" s="84" t="b">
        <v>0</v>
      </c>
      <c r="F49" s="84" t="b">
        <v>0</v>
      </c>
      <c r="G49" s="84" t="b">
        <v>0</v>
      </c>
    </row>
    <row r="50" spans="1:7" ht="15">
      <c r="A50" s="84" t="s">
        <v>234</v>
      </c>
      <c r="B50" s="84">
        <v>11</v>
      </c>
      <c r="C50" s="118">
        <v>0.004251327582329078</v>
      </c>
      <c r="D50" s="84" t="s">
        <v>2505</v>
      </c>
      <c r="E50" s="84" t="b">
        <v>0</v>
      </c>
      <c r="F50" s="84" t="b">
        <v>0</v>
      </c>
      <c r="G50" s="84" t="b">
        <v>0</v>
      </c>
    </row>
    <row r="51" spans="1:7" ht="15">
      <c r="A51" s="84" t="s">
        <v>1764</v>
      </c>
      <c r="B51" s="84">
        <v>11</v>
      </c>
      <c r="C51" s="118">
        <v>0.005096527752358382</v>
      </c>
      <c r="D51" s="84" t="s">
        <v>2505</v>
      </c>
      <c r="E51" s="84" t="b">
        <v>0</v>
      </c>
      <c r="F51" s="84" t="b">
        <v>0</v>
      </c>
      <c r="G51" s="84" t="b">
        <v>0</v>
      </c>
    </row>
    <row r="52" spans="1:7" ht="15">
      <c r="A52" s="84" t="s">
        <v>270</v>
      </c>
      <c r="B52" s="84">
        <v>10</v>
      </c>
      <c r="C52" s="118">
        <v>0.0039856625361672495</v>
      </c>
      <c r="D52" s="84" t="s">
        <v>2505</v>
      </c>
      <c r="E52" s="84" t="b">
        <v>0</v>
      </c>
      <c r="F52" s="84" t="b">
        <v>0</v>
      </c>
      <c r="G52" s="84" t="b">
        <v>0</v>
      </c>
    </row>
    <row r="53" spans="1:7" ht="15">
      <c r="A53" s="84" t="s">
        <v>1781</v>
      </c>
      <c r="B53" s="84">
        <v>10</v>
      </c>
      <c r="C53" s="118">
        <v>0.00426852889053986</v>
      </c>
      <c r="D53" s="84" t="s">
        <v>2505</v>
      </c>
      <c r="E53" s="84" t="b">
        <v>0</v>
      </c>
      <c r="F53" s="84" t="b">
        <v>0</v>
      </c>
      <c r="G53" s="84" t="b">
        <v>0</v>
      </c>
    </row>
    <row r="54" spans="1:7" ht="15">
      <c r="A54" s="84" t="s">
        <v>2039</v>
      </c>
      <c r="B54" s="84">
        <v>10</v>
      </c>
      <c r="C54" s="118">
        <v>0.0039856625361672495</v>
      </c>
      <c r="D54" s="84" t="s">
        <v>2505</v>
      </c>
      <c r="E54" s="84" t="b">
        <v>0</v>
      </c>
      <c r="F54" s="84" t="b">
        <v>0</v>
      </c>
      <c r="G54" s="84" t="b">
        <v>0</v>
      </c>
    </row>
    <row r="55" spans="1:7" ht="15">
      <c r="A55" s="84" t="s">
        <v>2040</v>
      </c>
      <c r="B55" s="84">
        <v>10</v>
      </c>
      <c r="C55" s="118">
        <v>0.0039856625361672495</v>
      </c>
      <c r="D55" s="84" t="s">
        <v>2505</v>
      </c>
      <c r="E55" s="84" t="b">
        <v>0</v>
      </c>
      <c r="F55" s="84" t="b">
        <v>0</v>
      </c>
      <c r="G55" s="84" t="b">
        <v>0</v>
      </c>
    </row>
    <row r="56" spans="1:7" ht="15">
      <c r="A56" s="84" t="s">
        <v>2041</v>
      </c>
      <c r="B56" s="84">
        <v>10</v>
      </c>
      <c r="C56" s="118">
        <v>0.004119222053273715</v>
      </c>
      <c r="D56" s="84" t="s">
        <v>2505</v>
      </c>
      <c r="E56" s="84" t="b">
        <v>0</v>
      </c>
      <c r="F56" s="84" t="b">
        <v>0</v>
      </c>
      <c r="G56" s="84" t="b">
        <v>0</v>
      </c>
    </row>
    <row r="57" spans="1:7" ht="15">
      <c r="A57" s="84" t="s">
        <v>2042</v>
      </c>
      <c r="B57" s="84">
        <v>10</v>
      </c>
      <c r="C57" s="118">
        <v>0.0039856625361672495</v>
      </c>
      <c r="D57" s="84" t="s">
        <v>2505</v>
      </c>
      <c r="E57" s="84" t="b">
        <v>0</v>
      </c>
      <c r="F57" s="84" t="b">
        <v>0</v>
      </c>
      <c r="G57" s="84" t="b">
        <v>0</v>
      </c>
    </row>
    <row r="58" spans="1:7" ht="15">
      <c r="A58" s="84" t="s">
        <v>2043</v>
      </c>
      <c r="B58" s="84">
        <v>10</v>
      </c>
      <c r="C58" s="118">
        <v>0.004119222053273715</v>
      </c>
      <c r="D58" s="84" t="s">
        <v>2505</v>
      </c>
      <c r="E58" s="84" t="b">
        <v>0</v>
      </c>
      <c r="F58" s="84" t="b">
        <v>0</v>
      </c>
      <c r="G58" s="84" t="b">
        <v>0</v>
      </c>
    </row>
    <row r="59" spans="1:7" ht="15">
      <c r="A59" s="84" t="s">
        <v>2044</v>
      </c>
      <c r="B59" s="84">
        <v>10</v>
      </c>
      <c r="C59" s="118">
        <v>0.00426852889053986</v>
      </c>
      <c r="D59" s="84" t="s">
        <v>2505</v>
      </c>
      <c r="E59" s="84" t="b">
        <v>0</v>
      </c>
      <c r="F59" s="84" t="b">
        <v>0</v>
      </c>
      <c r="G59" s="84" t="b">
        <v>0</v>
      </c>
    </row>
    <row r="60" spans="1:7" ht="15">
      <c r="A60" s="84" t="s">
        <v>2045</v>
      </c>
      <c r="B60" s="84">
        <v>10</v>
      </c>
      <c r="C60" s="118">
        <v>0.0039856625361672495</v>
      </c>
      <c r="D60" s="84" t="s">
        <v>2505</v>
      </c>
      <c r="E60" s="84" t="b">
        <v>0</v>
      </c>
      <c r="F60" s="84" t="b">
        <v>0</v>
      </c>
      <c r="G60" s="84" t="b">
        <v>0</v>
      </c>
    </row>
    <row r="61" spans="1:7" ht="15">
      <c r="A61" s="84" t="s">
        <v>2046</v>
      </c>
      <c r="B61" s="84">
        <v>9</v>
      </c>
      <c r="C61" s="118">
        <v>0.0037072998479463436</v>
      </c>
      <c r="D61" s="84" t="s">
        <v>2505</v>
      </c>
      <c r="E61" s="84" t="b">
        <v>0</v>
      </c>
      <c r="F61" s="84" t="b">
        <v>0</v>
      </c>
      <c r="G61" s="84" t="b">
        <v>0</v>
      </c>
    </row>
    <row r="62" spans="1:7" ht="15">
      <c r="A62" s="84" t="s">
        <v>1767</v>
      </c>
      <c r="B62" s="84">
        <v>9</v>
      </c>
      <c r="C62" s="118">
        <v>0.0037072998479463436</v>
      </c>
      <c r="D62" s="84" t="s">
        <v>2505</v>
      </c>
      <c r="E62" s="84" t="b">
        <v>0</v>
      </c>
      <c r="F62" s="84" t="b">
        <v>0</v>
      </c>
      <c r="G62" s="84" t="b">
        <v>0</v>
      </c>
    </row>
    <row r="63" spans="1:7" ht="15">
      <c r="A63" s="84" t="s">
        <v>2047</v>
      </c>
      <c r="B63" s="84">
        <v>9</v>
      </c>
      <c r="C63" s="118">
        <v>0.0037072998479463436</v>
      </c>
      <c r="D63" s="84" t="s">
        <v>2505</v>
      </c>
      <c r="E63" s="84" t="b">
        <v>1</v>
      </c>
      <c r="F63" s="84" t="b">
        <v>0</v>
      </c>
      <c r="G63" s="84" t="b">
        <v>0</v>
      </c>
    </row>
    <row r="64" spans="1:7" ht="15">
      <c r="A64" s="84" t="s">
        <v>2048</v>
      </c>
      <c r="B64" s="84">
        <v>9</v>
      </c>
      <c r="C64" s="118">
        <v>0.0037072998479463436</v>
      </c>
      <c r="D64" s="84" t="s">
        <v>2505</v>
      </c>
      <c r="E64" s="84" t="b">
        <v>0</v>
      </c>
      <c r="F64" s="84" t="b">
        <v>0</v>
      </c>
      <c r="G64" s="84" t="b">
        <v>0</v>
      </c>
    </row>
    <row r="65" spans="1:7" ht="15">
      <c r="A65" s="84" t="s">
        <v>2049</v>
      </c>
      <c r="B65" s="84">
        <v>9</v>
      </c>
      <c r="C65" s="118">
        <v>0.0037072998479463436</v>
      </c>
      <c r="D65" s="84" t="s">
        <v>2505</v>
      </c>
      <c r="E65" s="84" t="b">
        <v>0</v>
      </c>
      <c r="F65" s="84" t="b">
        <v>0</v>
      </c>
      <c r="G65" s="84" t="b">
        <v>0</v>
      </c>
    </row>
    <row r="66" spans="1:7" ht="15">
      <c r="A66" s="84" t="s">
        <v>2050</v>
      </c>
      <c r="B66" s="84">
        <v>9</v>
      </c>
      <c r="C66" s="118">
        <v>0.003841676001485874</v>
      </c>
      <c r="D66" s="84" t="s">
        <v>2505</v>
      </c>
      <c r="E66" s="84" t="b">
        <v>1</v>
      </c>
      <c r="F66" s="84" t="b">
        <v>0</v>
      </c>
      <c r="G66" s="84" t="b">
        <v>0</v>
      </c>
    </row>
    <row r="67" spans="1:7" ht="15">
      <c r="A67" s="84" t="s">
        <v>2051</v>
      </c>
      <c r="B67" s="84">
        <v>9</v>
      </c>
      <c r="C67" s="118">
        <v>0.0037072998479463436</v>
      </c>
      <c r="D67" s="84" t="s">
        <v>2505</v>
      </c>
      <c r="E67" s="84" t="b">
        <v>0</v>
      </c>
      <c r="F67" s="84" t="b">
        <v>0</v>
      </c>
      <c r="G67" s="84" t="b">
        <v>0</v>
      </c>
    </row>
    <row r="68" spans="1:7" ht="15">
      <c r="A68" s="84" t="s">
        <v>2052</v>
      </c>
      <c r="B68" s="84">
        <v>8</v>
      </c>
      <c r="C68" s="118">
        <v>0.003414823112431888</v>
      </c>
      <c r="D68" s="84" t="s">
        <v>2505</v>
      </c>
      <c r="E68" s="84" t="b">
        <v>0</v>
      </c>
      <c r="F68" s="84" t="b">
        <v>0</v>
      </c>
      <c r="G68" s="84" t="b">
        <v>0</v>
      </c>
    </row>
    <row r="69" spans="1:7" ht="15">
      <c r="A69" s="84" t="s">
        <v>2053</v>
      </c>
      <c r="B69" s="84">
        <v>8</v>
      </c>
      <c r="C69" s="118">
        <v>0.003414823112431888</v>
      </c>
      <c r="D69" s="84" t="s">
        <v>2505</v>
      </c>
      <c r="E69" s="84" t="b">
        <v>1</v>
      </c>
      <c r="F69" s="84" t="b">
        <v>0</v>
      </c>
      <c r="G69" s="84" t="b">
        <v>0</v>
      </c>
    </row>
    <row r="70" spans="1:7" ht="15">
      <c r="A70" s="84" t="s">
        <v>2054</v>
      </c>
      <c r="B70" s="84">
        <v>8</v>
      </c>
      <c r="C70" s="118">
        <v>0.003414823112431888</v>
      </c>
      <c r="D70" s="84" t="s">
        <v>2505</v>
      </c>
      <c r="E70" s="84" t="b">
        <v>0</v>
      </c>
      <c r="F70" s="84" t="b">
        <v>0</v>
      </c>
      <c r="G70" s="84" t="b">
        <v>0</v>
      </c>
    </row>
    <row r="71" spans="1:7" ht="15">
      <c r="A71" s="84" t="s">
        <v>2055</v>
      </c>
      <c r="B71" s="84">
        <v>8</v>
      </c>
      <c r="C71" s="118">
        <v>0.003706565638078823</v>
      </c>
      <c r="D71" s="84" t="s">
        <v>2505</v>
      </c>
      <c r="E71" s="84" t="b">
        <v>1</v>
      </c>
      <c r="F71" s="84" t="b">
        <v>0</v>
      </c>
      <c r="G71" s="84" t="b">
        <v>0</v>
      </c>
    </row>
    <row r="72" spans="1:7" ht="15">
      <c r="A72" s="84" t="s">
        <v>2056</v>
      </c>
      <c r="B72" s="84">
        <v>8</v>
      </c>
      <c r="C72" s="118">
        <v>0.003706565638078823</v>
      </c>
      <c r="D72" s="84" t="s">
        <v>2505</v>
      </c>
      <c r="E72" s="84" t="b">
        <v>0</v>
      </c>
      <c r="F72" s="84" t="b">
        <v>0</v>
      </c>
      <c r="G72" s="84" t="b">
        <v>0</v>
      </c>
    </row>
    <row r="73" spans="1:7" ht="15">
      <c r="A73" s="84" t="s">
        <v>2057</v>
      </c>
      <c r="B73" s="84">
        <v>8</v>
      </c>
      <c r="C73" s="118">
        <v>0.003414823112431888</v>
      </c>
      <c r="D73" s="84" t="s">
        <v>2505</v>
      </c>
      <c r="E73" s="84" t="b">
        <v>0</v>
      </c>
      <c r="F73" s="84" t="b">
        <v>0</v>
      </c>
      <c r="G73" s="84" t="b">
        <v>0</v>
      </c>
    </row>
    <row r="74" spans="1:7" ht="15">
      <c r="A74" s="84" t="s">
        <v>1766</v>
      </c>
      <c r="B74" s="84">
        <v>8</v>
      </c>
      <c r="C74" s="118">
        <v>0.003414823112431888</v>
      </c>
      <c r="D74" s="84" t="s">
        <v>2505</v>
      </c>
      <c r="E74" s="84" t="b">
        <v>0</v>
      </c>
      <c r="F74" s="84" t="b">
        <v>0</v>
      </c>
      <c r="G74" s="84" t="b">
        <v>0</v>
      </c>
    </row>
    <row r="75" spans="1:7" ht="15">
      <c r="A75" s="84" t="s">
        <v>2058</v>
      </c>
      <c r="B75" s="84">
        <v>8</v>
      </c>
      <c r="C75" s="118">
        <v>0.003414823112431888</v>
      </c>
      <c r="D75" s="84" t="s">
        <v>2505</v>
      </c>
      <c r="E75" s="84" t="b">
        <v>0</v>
      </c>
      <c r="F75" s="84" t="b">
        <v>0</v>
      </c>
      <c r="G75" s="84" t="b">
        <v>0</v>
      </c>
    </row>
    <row r="76" spans="1:7" ht="15">
      <c r="A76" s="84" t="s">
        <v>2059</v>
      </c>
      <c r="B76" s="84">
        <v>8</v>
      </c>
      <c r="C76" s="118">
        <v>0.003414823112431888</v>
      </c>
      <c r="D76" s="84" t="s">
        <v>2505</v>
      </c>
      <c r="E76" s="84" t="b">
        <v>0</v>
      </c>
      <c r="F76" s="84" t="b">
        <v>0</v>
      </c>
      <c r="G76" s="84" t="b">
        <v>0</v>
      </c>
    </row>
    <row r="77" spans="1:7" ht="15">
      <c r="A77" s="84" t="s">
        <v>2060</v>
      </c>
      <c r="B77" s="84">
        <v>7</v>
      </c>
      <c r="C77" s="118">
        <v>0.0031064593152762697</v>
      </c>
      <c r="D77" s="84" t="s">
        <v>2505</v>
      </c>
      <c r="E77" s="84" t="b">
        <v>0</v>
      </c>
      <c r="F77" s="84" t="b">
        <v>0</v>
      </c>
      <c r="G77" s="84" t="b">
        <v>0</v>
      </c>
    </row>
    <row r="78" spans="1:7" ht="15">
      <c r="A78" s="84" t="s">
        <v>2061</v>
      </c>
      <c r="B78" s="84">
        <v>7</v>
      </c>
      <c r="C78" s="118">
        <v>0.0031064593152762697</v>
      </c>
      <c r="D78" s="84" t="s">
        <v>2505</v>
      </c>
      <c r="E78" s="84" t="b">
        <v>0</v>
      </c>
      <c r="F78" s="84" t="b">
        <v>0</v>
      </c>
      <c r="G78" s="84" t="b">
        <v>0</v>
      </c>
    </row>
    <row r="79" spans="1:7" ht="15">
      <c r="A79" s="84" t="s">
        <v>2062</v>
      </c>
      <c r="B79" s="84">
        <v>7</v>
      </c>
      <c r="C79" s="118">
        <v>0.0031064593152762697</v>
      </c>
      <c r="D79" s="84" t="s">
        <v>2505</v>
      </c>
      <c r="E79" s="84" t="b">
        <v>0</v>
      </c>
      <c r="F79" s="84" t="b">
        <v>0</v>
      </c>
      <c r="G79" s="84" t="b">
        <v>0</v>
      </c>
    </row>
    <row r="80" spans="1:7" ht="15">
      <c r="A80" s="84" t="s">
        <v>2063</v>
      </c>
      <c r="B80" s="84">
        <v>7</v>
      </c>
      <c r="C80" s="118">
        <v>0.0031064593152762697</v>
      </c>
      <c r="D80" s="84" t="s">
        <v>2505</v>
      </c>
      <c r="E80" s="84" t="b">
        <v>0</v>
      </c>
      <c r="F80" s="84" t="b">
        <v>0</v>
      </c>
      <c r="G80" s="84" t="b">
        <v>0</v>
      </c>
    </row>
    <row r="81" spans="1:7" ht="15">
      <c r="A81" s="84" t="s">
        <v>2064</v>
      </c>
      <c r="B81" s="84">
        <v>7</v>
      </c>
      <c r="C81" s="118">
        <v>0.0031064593152762697</v>
      </c>
      <c r="D81" s="84" t="s">
        <v>2505</v>
      </c>
      <c r="E81" s="84" t="b">
        <v>0</v>
      </c>
      <c r="F81" s="84" t="b">
        <v>0</v>
      </c>
      <c r="G81" s="84" t="b">
        <v>0</v>
      </c>
    </row>
    <row r="82" spans="1:7" ht="15">
      <c r="A82" s="84" t="s">
        <v>2065</v>
      </c>
      <c r="B82" s="84">
        <v>7</v>
      </c>
      <c r="C82" s="118">
        <v>0.0031064593152762697</v>
      </c>
      <c r="D82" s="84" t="s">
        <v>2505</v>
      </c>
      <c r="E82" s="84" t="b">
        <v>1</v>
      </c>
      <c r="F82" s="84" t="b">
        <v>0</v>
      </c>
      <c r="G82" s="84" t="b">
        <v>0</v>
      </c>
    </row>
    <row r="83" spans="1:7" ht="15">
      <c r="A83" s="84" t="s">
        <v>2066</v>
      </c>
      <c r="B83" s="84">
        <v>7</v>
      </c>
      <c r="C83" s="118">
        <v>0.0031064593152762697</v>
      </c>
      <c r="D83" s="84" t="s">
        <v>2505</v>
      </c>
      <c r="E83" s="84" t="b">
        <v>0</v>
      </c>
      <c r="F83" s="84" t="b">
        <v>0</v>
      </c>
      <c r="G83" s="84" t="b">
        <v>0</v>
      </c>
    </row>
    <row r="84" spans="1:7" ht="15">
      <c r="A84" s="84" t="s">
        <v>2067</v>
      </c>
      <c r="B84" s="84">
        <v>7</v>
      </c>
      <c r="C84" s="118">
        <v>0.0031064593152762697</v>
      </c>
      <c r="D84" s="84" t="s">
        <v>2505</v>
      </c>
      <c r="E84" s="84" t="b">
        <v>0</v>
      </c>
      <c r="F84" s="84" t="b">
        <v>0</v>
      </c>
      <c r="G84" s="84" t="b">
        <v>0</v>
      </c>
    </row>
    <row r="85" spans="1:7" ht="15">
      <c r="A85" s="84" t="s">
        <v>2068</v>
      </c>
      <c r="B85" s="84">
        <v>7</v>
      </c>
      <c r="C85" s="118">
        <v>0.0031064593152762697</v>
      </c>
      <c r="D85" s="84" t="s">
        <v>2505</v>
      </c>
      <c r="E85" s="84" t="b">
        <v>0</v>
      </c>
      <c r="F85" s="84" t="b">
        <v>0</v>
      </c>
      <c r="G85" s="84" t="b">
        <v>0</v>
      </c>
    </row>
    <row r="86" spans="1:7" ht="15">
      <c r="A86" s="84" t="s">
        <v>1765</v>
      </c>
      <c r="B86" s="84">
        <v>7</v>
      </c>
      <c r="C86" s="118">
        <v>0.0031064593152762697</v>
      </c>
      <c r="D86" s="84" t="s">
        <v>2505</v>
      </c>
      <c r="E86" s="84" t="b">
        <v>0</v>
      </c>
      <c r="F86" s="84" t="b">
        <v>0</v>
      </c>
      <c r="G86" s="84" t="b">
        <v>0</v>
      </c>
    </row>
    <row r="87" spans="1:7" ht="15">
      <c r="A87" s="84" t="s">
        <v>218</v>
      </c>
      <c r="B87" s="84">
        <v>7</v>
      </c>
      <c r="C87" s="118">
        <v>0.0031064593152762697</v>
      </c>
      <c r="D87" s="84" t="s">
        <v>2505</v>
      </c>
      <c r="E87" s="84" t="b">
        <v>0</v>
      </c>
      <c r="F87" s="84" t="b">
        <v>0</v>
      </c>
      <c r="G87" s="84" t="b">
        <v>0</v>
      </c>
    </row>
    <row r="88" spans="1:7" ht="15">
      <c r="A88" s="84" t="s">
        <v>2069</v>
      </c>
      <c r="B88" s="84">
        <v>7</v>
      </c>
      <c r="C88" s="118">
        <v>0.00324324493331897</v>
      </c>
      <c r="D88" s="84" t="s">
        <v>2505</v>
      </c>
      <c r="E88" s="84" t="b">
        <v>0</v>
      </c>
      <c r="F88" s="84" t="b">
        <v>0</v>
      </c>
      <c r="G88" s="84" t="b">
        <v>0</v>
      </c>
    </row>
    <row r="89" spans="1:7" ht="15">
      <c r="A89" s="84" t="s">
        <v>230</v>
      </c>
      <c r="B89" s="84">
        <v>7</v>
      </c>
      <c r="C89" s="118">
        <v>0.0031064593152762697</v>
      </c>
      <c r="D89" s="84" t="s">
        <v>2505</v>
      </c>
      <c r="E89" s="84" t="b">
        <v>0</v>
      </c>
      <c r="F89" s="84" t="b">
        <v>0</v>
      </c>
      <c r="G89" s="84" t="b">
        <v>0</v>
      </c>
    </row>
    <row r="90" spans="1:7" ht="15">
      <c r="A90" s="84" t="s">
        <v>2070</v>
      </c>
      <c r="B90" s="84">
        <v>7</v>
      </c>
      <c r="C90" s="118">
        <v>0.0031064593152762697</v>
      </c>
      <c r="D90" s="84" t="s">
        <v>2505</v>
      </c>
      <c r="E90" s="84" t="b">
        <v>0</v>
      </c>
      <c r="F90" s="84" t="b">
        <v>0</v>
      </c>
      <c r="G90" s="84" t="b">
        <v>0</v>
      </c>
    </row>
    <row r="91" spans="1:7" ht="15">
      <c r="A91" s="84" t="s">
        <v>231</v>
      </c>
      <c r="B91" s="84">
        <v>7</v>
      </c>
      <c r="C91" s="118">
        <v>0.0031064593152762697</v>
      </c>
      <c r="D91" s="84" t="s">
        <v>2505</v>
      </c>
      <c r="E91" s="84" t="b">
        <v>0</v>
      </c>
      <c r="F91" s="84" t="b">
        <v>0</v>
      </c>
      <c r="G91" s="84" t="b">
        <v>0</v>
      </c>
    </row>
    <row r="92" spans="1:7" ht="15">
      <c r="A92" s="84" t="s">
        <v>2071</v>
      </c>
      <c r="B92" s="84">
        <v>6</v>
      </c>
      <c r="C92" s="118">
        <v>0.0027799242285591174</v>
      </c>
      <c r="D92" s="84" t="s">
        <v>2505</v>
      </c>
      <c r="E92" s="84" t="b">
        <v>0</v>
      </c>
      <c r="F92" s="84" t="b">
        <v>0</v>
      </c>
      <c r="G92" s="84" t="b">
        <v>0</v>
      </c>
    </row>
    <row r="93" spans="1:7" ht="15">
      <c r="A93" s="84" t="s">
        <v>2072</v>
      </c>
      <c r="B93" s="84">
        <v>6</v>
      </c>
      <c r="C93" s="118">
        <v>0.0027799242285591174</v>
      </c>
      <c r="D93" s="84" t="s">
        <v>2505</v>
      </c>
      <c r="E93" s="84" t="b">
        <v>0</v>
      </c>
      <c r="F93" s="84" t="b">
        <v>0</v>
      </c>
      <c r="G93" s="84" t="b">
        <v>0</v>
      </c>
    </row>
    <row r="94" spans="1:7" ht="15">
      <c r="A94" s="84" t="s">
        <v>1735</v>
      </c>
      <c r="B94" s="84">
        <v>6</v>
      </c>
      <c r="C94" s="118">
        <v>0.0029185954125304395</v>
      </c>
      <c r="D94" s="84" t="s">
        <v>2505</v>
      </c>
      <c r="E94" s="84" t="b">
        <v>0</v>
      </c>
      <c r="F94" s="84" t="b">
        <v>0</v>
      </c>
      <c r="G94" s="84" t="b">
        <v>0</v>
      </c>
    </row>
    <row r="95" spans="1:7" ht="15">
      <c r="A95" s="84" t="s">
        <v>570</v>
      </c>
      <c r="B95" s="84">
        <v>6</v>
      </c>
      <c r="C95" s="118">
        <v>0.0027799242285591174</v>
      </c>
      <c r="D95" s="84" t="s">
        <v>2505</v>
      </c>
      <c r="E95" s="84" t="b">
        <v>0</v>
      </c>
      <c r="F95" s="84" t="b">
        <v>0</v>
      </c>
      <c r="G95" s="84" t="b">
        <v>0</v>
      </c>
    </row>
    <row r="96" spans="1:7" ht="15">
      <c r="A96" s="84" t="s">
        <v>2073</v>
      </c>
      <c r="B96" s="84">
        <v>6</v>
      </c>
      <c r="C96" s="118">
        <v>0.0027799242285591174</v>
      </c>
      <c r="D96" s="84" t="s">
        <v>2505</v>
      </c>
      <c r="E96" s="84" t="b">
        <v>0</v>
      </c>
      <c r="F96" s="84" t="b">
        <v>0</v>
      </c>
      <c r="G96" s="84" t="b">
        <v>0</v>
      </c>
    </row>
    <row r="97" spans="1:7" ht="15">
      <c r="A97" s="84" t="s">
        <v>2074</v>
      </c>
      <c r="B97" s="84">
        <v>6</v>
      </c>
      <c r="C97" s="118">
        <v>0.0027799242285591174</v>
      </c>
      <c r="D97" s="84" t="s">
        <v>2505</v>
      </c>
      <c r="E97" s="84" t="b">
        <v>0</v>
      </c>
      <c r="F97" s="84" t="b">
        <v>0</v>
      </c>
      <c r="G97" s="84" t="b">
        <v>0</v>
      </c>
    </row>
    <row r="98" spans="1:7" ht="15">
      <c r="A98" s="84" t="s">
        <v>2075</v>
      </c>
      <c r="B98" s="84">
        <v>6</v>
      </c>
      <c r="C98" s="118">
        <v>0.003088315225154006</v>
      </c>
      <c r="D98" s="84" t="s">
        <v>2505</v>
      </c>
      <c r="E98" s="84" t="b">
        <v>0</v>
      </c>
      <c r="F98" s="84" t="b">
        <v>0</v>
      </c>
      <c r="G98" s="84" t="b">
        <v>0</v>
      </c>
    </row>
    <row r="99" spans="1:7" ht="15">
      <c r="A99" s="84" t="s">
        <v>2076</v>
      </c>
      <c r="B99" s="84">
        <v>6</v>
      </c>
      <c r="C99" s="118">
        <v>0.0027799242285591174</v>
      </c>
      <c r="D99" s="84" t="s">
        <v>2505</v>
      </c>
      <c r="E99" s="84" t="b">
        <v>0</v>
      </c>
      <c r="F99" s="84" t="b">
        <v>0</v>
      </c>
      <c r="G99" s="84" t="b">
        <v>0</v>
      </c>
    </row>
    <row r="100" spans="1:7" ht="15">
      <c r="A100" s="84" t="s">
        <v>2077</v>
      </c>
      <c r="B100" s="84">
        <v>6</v>
      </c>
      <c r="C100" s="118">
        <v>0.0027799242285591174</v>
      </c>
      <c r="D100" s="84" t="s">
        <v>2505</v>
      </c>
      <c r="E100" s="84" t="b">
        <v>0</v>
      </c>
      <c r="F100" s="84" t="b">
        <v>0</v>
      </c>
      <c r="G100" s="84" t="b">
        <v>0</v>
      </c>
    </row>
    <row r="101" spans="1:7" ht="15">
      <c r="A101" s="84" t="s">
        <v>2078</v>
      </c>
      <c r="B101" s="84">
        <v>6</v>
      </c>
      <c r="C101" s="118">
        <v>0.0027799242285591174</v>
      </c>
      <c r="D101" s="84" t="s">
        <v>2505</v>
      </c>
      <c r="E101" s="84" t="b">
        <v>0</v>
      </c>
      <c r="F101" s="84" t="b">
        <v>0</v>
      </c>
      <c r="G101" s="84" t="b">
        <v>0</v>
      </c>
    </row>
    <row r="102" spans="1:7" ht="15">
      <c r="A102" s="84" t="s">
        <v>2079</v>
      </c>
      <c r="B102" s="84">
        <v>6</v>
      </c>
      <c r="C102" s="118">
        <v>0.0029185954125304395</v>
      </c>
      <c r="D102" s="84" t="s">
        <v>2505</v>
      </c>
      <c r="E102" s="84" t="b">
        <v>0</v>
      </c>
      <c r="F102" s="84" t="b">
        <v>0</v>
      </c>
      <c r="G102" s="84" t="b">
        <v>0</v>
      </c>
    </row>
    <row r="103" spans="1:7" ht="15">
      <c r="A103" s="84" t="s">
        <v>2080</v>
      </c>
      <c r="B103" s="84">
        <v>6</v>
      </c>
      <c r="C103" s="118">
        <v>0.0027799242285591174</v>
      </c>
      <c r="D103" s="84" t="s">
        <v>2505</v>
      </c>
      <c r="E103" s="84" t="b">
        <v>0</v>
      </c>
      <c r="F103" s="84" t="b">
        <v>0</v>
      </c>
      <c r="G103" s="84" t="b">
        <v>0</v>
      </c>
    </row>
    <row r="104" spans="1:7" ht="15">
      <c r="A104" s="84" t="s">
        <v>2081</v>
      </c>
      <c r="B104" s="84">
        <v>6</v>
      </c>
      <c r="C104" s="118">
        <v>0.003088315225154006</v>
      </c>
      <c r="D104" s="84" t="s">
        <v>2505</v>
      </c>
      <c r="E104" s="84" t="b">
        <v>0</v>
      </c>
      <c r="F104" s="84" t="b">
        <v>0</v>
      </c>
      <c r="G104" s="84" t="b">
        <v>0</v>
      </c>
    </row>
    <row r="105" spans="1:7" ht="15">
      <c r="A105" s="84" t="s">
        <v>2082</v>
      </c>
      <c r="B105" s="84">
        <v>6</v>
      </c>
      <c r="C105" s="118">
        <v>0.003088315225154006</v>
      </c>
      <c r="D105" s="84" t="s">
        <v>2505</v>
      </c>
      <c r="E105" s="84" t="b">
        <v>0</v>
      </c>
      <c r="F105" s="84" t="b">
        <v>0</v>
      </c>
      <c r="G105" s="84" t="b">
        <v>0</v>
      </c>
    </row>
    <row r="106" spans="1:7" ht="15">
      <c r="A106" s="84" t="s">
        <v>2083</v>
      </c>
      <c r="B106" s="84">
        <v>6</v>
      </c>
      <c r="C106" s="118">
        <v>0.0027799242285591174</v>
      </c>
      <c r="D106" s="84" t="s">
        <v>2505</v>
      </c>
      <c r="E106" s="84" t="b">
        <v>0</v>
      </c>
      <c r="F106" s="84" t="b">
        <v>0</v>
      </c>
      <c r="G106" s="84" t="b">
        <v>0</v>
      </c>
    </row>
    <row r="107" spans="1:7" ht="15">
      <c r="A107" s="84" t="s">
        <v>2084</v>
      </c>
      <c r="B107" s="84">
        <v>6</v>
      </c>
      <c r="C107" s="118">
        <v>0.0027799242285591174</v>
      </c>
      <c r="D107" s="84" t="s">
        <v>2505</v>
      </c>
      <c r="E107" s="84" t="b">
        <v>0</v>
      </c>
      <c r="F107" s="84" t="b">
        <v>0</v>
      </c>
      <c r="G107" s="84" t="b">
        <v>0</v>
      </c>
    </row>
    <row r="108" spans="1:7" ht="15">
      <c r="A108" s="84" t="s">
        <v>2085</v>
      </c>
      <c r="B108" s="84">
        <v>6</v>
      </c>
      <c r="C108" s="118">
        <v>0.0027799242285591174</v>
      </c>
      <c r="D108" s="84" t="s">
        <v>2505</v>
      </c>
      <c r="E108" s="84" t="b">
        <v>0</v>
      </c>
      <c r="F108" s="84" t="b">
        <v>0</v>
      </c>
      <c r="G108" s="84" t="b">
        <v>0</v>
      </c>
    </row>
    <row r="109" spans="1:7" ht="15">
      <c r="A109" s="84" t="s">
        <v>2086</v>
      </c>
      <c r="B109" s="84">
        <v>6</v>
      </c>
      <c r="C109" s="118">
        <v>0.0027799242285591174</v>
      </c>
      <c r="D109" s="84" t="s">
        <v>2505</v>
      </c>
      <c r="E109" s="84" t="b">
        <v>0</v>
      </c>
      <c r="F109" s="84" t="b">
        <v>0</v>
      </c>
      <c r="G109" s="84" t="b">
        <v>0</v>
      </c>
    </row>
    <row r="110" spans="1:7" ht="15">
      <c r="A110" s="84" t="s">
        <v>2087</v>
      </c>
      <c r="B110" s="84">
        <v>6</v>
      </c>
      <c r="C110" s="118">
        <v>0.0027799242285591174</v>
      </c>
      <c r="D110" s="84" t="s">
        <v>2505</v>
      </c>
      <c r="E110" s="84" t="b">
        <v>0</v>
      </c>
      <c r="F110" s="84" t="b">
        <v>0</v>
      </c>
      <c r="G110" s="84" t="b">
        <v>0</v>
      </c>
    </row>
    <row r="111" spans="1:7" ht="15">
      <c r="A111" s="84" t="s">
        <v>213</v>
      </c>
      <c r="B111" s="84">
        <v>6</v>
      </c>
      <c r="C111" s="118">
        <v>0.0027799242285591174</v>
      </c>
      <c r="D111" s="84" t="s">
        <v>2505</v>
      </c>
      <c r="E111" s="84" t="b">
        <v>0</v>
      </c>
      <c r="F111" s="84" t="b">
        <v>0</v>
      </c>
      <c r="G111" s="84" t="b">
        <v>0</v>
      </c>
    </row>
    <row r="112" spans="1:7" ht="15">
      <c r="A112" s="84" t="s">
        <v>2088</v>
      </c>
      <c r="B112" s="84">
        <v>6</v>
      </c>
      <c r="C112" s="118">
        <v>0.0027799242285591174</v>
      </c>
      <c r="D112" s="84" t="s">
        <v>2505</v>
      </c>
      <c r="E112" s="84" t="b">
        <v>0</v>
      </c>
      <c r="F112" s="84" t="b">
        <v>0</v>
      </c>
      <c r="G112" s="84" t="b">
        <v>0</v>
      </c>
    </row>
    <row r="113" spans="1:7" ht="15">
      <c r="A113" s="84" t="s">
        <v>2089</v>
      </c>
      <c r="B113" s="84">
        <v>6</v>
      </c>
      <c r="C113" s="118">
        <v>0.0027799242285591174</v>
      </c>
      <c r="D113" s="84" t="s">
        <v>2505</v>
      </c>
      <c r="E113" s="84" t="b">
        <v>0</v>
      </c>
      <c r="F113" s="84" t="b">
        <v>0</v>
      </c>
      <c r="G113" s="84" t="b">
        <v>0</v>
      </c>
    </row>
    <row r="114" spans="1:7" ht="15">
      <c r="A114" s="84" t="s">
        <v>2090</v>
      </c>
      <c r="B114" s="84">
        <v>6</v>
      </c>
      <c r="C114" s="118">
        <v>0.003088315225154006</v>
      </c>
      <c r="D114" s="84" t="s">
        <v>2505</v>
      </c>
      <c r="E114" s="84" t="b">
        <v>0</v>
      </c>
      <c r="F114" s="84" t="b">
        <v>0</v>
      </c>
      <c r="G114" s="84" t="b">
        <v>0</v>
      </c>
    </row>
    <row r="115" spans="1:7" ht="15">
      <c r="A115" s="84" t="s">
        <v>275</v>
      </c>
      <c r="B115" s="84">
        <v>5</v>
      </c>
      <c r="C115" s="118">
        <v>0.0024321628437753663</v>
      </c>
      <c r="D115" s="84" t="s">
        <v>2505</v>
      </c>
      <c r="E115" s="84" t="b">
        <v>0</v>
      </c>
      <c r="F115" s="84" t="b">
        <v>0</v>
      </c>
      <c r="G115" s="84" t="b">
        <v>0</v>
      </c>
    </row>
    <row r="116" spans="1:7" ht="15">
      <c r="A116" s="84" t="s">
        <v>1782</v>
      </c>
      <c r="B116" s="84">
        <v>5</v>
      </c>
      <c r="C116" s="118">
        <v>0.0024321628437753663</v>
      </c>
      <c r="D116" s="84" t="s">
        <v>2505</v>
      </c>
      <c r="E116" s="84" t="b">
        <v>0</v>
      </c>
      <c r="F116" s="84" t="b">
        <v>0</v>
      </c>
      <c r="G116" s="84" t="b">
        <v>0</v>
      </c>
    </row>
    <row r="117" spans="1:7" ht="15">
      <c r="A117" s="84" t="s">
        <v>1784</v>
      </c>
      <c r="B117" s="84">
        <v>5</v>
      </c>
      <c r="C117" s="118">
        <v>0.0024321628437753663</v>
      </c>
      <c r="D117" s="84" t="s">
        <v>2505</v>
      </c>
      <c r="E117" s="84" t="b">
        <v>0</v>
      </c>
      <c r="F117" s="84" t="b">
        <v>0</v>
      </c>
      <c r="G117" s="84" t="b">
        <v>0</v>
      </c>
    </row>
    <row r="118" spans="1:7" ht="15">
      <c r="A118" s="84" t="s">
        <v>1785</v>
      </c>
      <c r="B118" s="84">
        <v>5</v>
      </c>
      <c r="C118" s="118">
        <v>0.0024321628437753663</v>
      </c>
      <c r="D118" s="84" t="s">
        <v>2505</v>
      </c>
      <c r="E118" s="84" t="b">
        <v>0</v>
      </c>
      <c r="F118" s="84" t="b">
        <v>0</v>
      </c>
      <c r="G118" s="84" t="b">
        <v>0</v>
      </c>
    </row>
    <row r="119" spans="1:7" ht="15">
      <c r="A119" s="84" t="s">
        <v>2091</v>
      </c>
      <c r="B119" s="84">
        <v>5</v>
      </c>
      <c r="C119" s="118">
        <v>0.0024321628437753663</v>
      </c>
      <c r="D119" s="84" t="s">
        <v>2505</v>
      </c>
      <c r="E119" s="84" t="b">
        <v>0</v>
      </c>
      <c r="F119" s="84" t="b">
        <v>0</v>
      </c>
      <c r="G119" s="84" t="b">
        <v>0</v>
      </c>
    </row>
    <row r="120" spans="1:7" ht="15">
      <c r="A120" s="84" t="s">
        <v>2092</v>
      </c>
      <c r="B120" s="84">
        <v>5</v>
      </c>
      <c r="C120" s="118">
        <v>0.0024321628437753663</v>
      </c>
      <c r="D120" s="84" t="s">
        <v>2505</v>
      </c>
      <c r="E120" s="84" t="b">
        <v>0</v>
      </c>
      <c r="F120" s="84" t="b">
        <v>0</v>
      </c>
      <c r="G120" s="84" t="b">
        <v>0</v>
      </c>
    </row>
    <row r="121" spans="1:7" ht="15">
      <c r="A121" s="84" t="s">
        <v>2093</v>
      </c>
      <c r="B121" s="84">
        <v>5</v>
      </c>
      <c r="C121" s="118">
        <v>0.0024321628437753663</v>
      </c>
      <c r="D121" s="84" t="s">
        <v>2505</v>
      </c>
      <c r="E121" s="84" t="b">
        <v>0</v>
      </c>
      <c r="F121" s="84" t="b">
        <v>0</v>
      </c>
      <c r="G121" s="84" t="b">
        <v>0</v>
      </c>
    </row>
    <row r="122" spans="1:7" ht="15">
      <c r="A122" s="84" t="s">
        <v>2094</v>
      </c>
      <c r="B122" s="84">
        <v>5</v>
      </c>
      <c r="C122" s="118">
        <v>0.0024321628437753663</v>
      </c>
      <c r="D122" s="84" t="s">
        <v>2505</v>
      </c>
      <c r="E122" s="84" t="b">
        <v>0</v>
      </c>
      <c r="F122" s="84" t="b">
        <v>0</v>
      </c>
      <c r="G122" s="84" t="b">
        <v>0</v>
      </c>
    </row>
    <row r="123" spans="1:7" ht="15">
      <c r="A123" s="84" t="s">
        <v>2095</v>
      </c>
      <c r="B123" s="84">
        <v>5</v>
      </c>
      <c r="C123" s="118">
        <v>0.0024321628437753663</v>
      </c>
      <c r="D123" s="84" t="s">
        <v>2505</v>
      </c>
      <c r="E123" s="84" t="b">
        <v>0</v>
      </c>
      <c r="F123" s="84" t="b">
        <v>0</v>
      </c>
      <c r="G123" s="84" t="b">
        <v>0</v>
      </c>
    </row>
    <row r="124" spans="1:7" ht="15">
      <c r="A124" s="84" t="s">
        <v>2096</v>
      </c>
      <c r="B124" s="84">
        <v>5</v>
      </c>
      <c r="C124" s="118">
        <v>0.0024321628437753663</v>
      </c>
      <c r="D124" s="84" t="s">
        <v>2505</v>
      </c>
      <c r="E124" s="84" t="b">
        <v>0</v>
      </c>
      <c r="F124" s="84" t="b">
        <v>0</v>
      </c>
      <c r="G124" s="84" t="b">
        <v>0</v>
      </c>
    </row>
    <row r="125" spans="1:7" ht="15">
      <c r="A125" s="84" t="s">
        <v>2097</v>
      </c>
      <c r="B125" s="84">
        <v>5</v>
      </c>
      <c r="C125" s="118">
        <v>0.0024321628437753663</v>
      </c>
      <c r="D125" s="84" t="s">
        <v>2505</v>
      </c>
      <c r="E125" s="84" t="b">
        <v>0</v>
      </c>
      <c r="F125" s="84" t="b">
        <v>0</v>
      </c>
      <c r="G125" s="84" t="b">
        <v>0</v>
      </c>
    </row>
    <row r="126" spans="1:7" ht="15">
      <c r="A126" s="84" t="s">
        <v>2098</v>
      </c>
      <c r="B126" s="84">
        <v>5</v>
      </c>
      <c r="C126" s="118">
        <v>0.0024321628437753663</v>
      </c>
      <c r="D126" s="84" t="s">
        <v>2505</v>
      </c>
      <c r="E126" s="84" t="b">
        <v>1</v>
      </c>
      <c r="F126" s="84" t="b">
        <v>0</v>
      </c>
      <c r="G126" s="84" t="b">
        <v>0</v>
      </c>
    </row>
    <row r="127" spans="1:7" ht="15">
      <c r="A127" s="84" t="s">
        <v>2099</v>
      </c>
      <c r="B127" s="84">
        <v>5</v>
      </c>
      <c r="C127" s="118">
        <v>0.0024321628437753663</v>
      </c>
      <c r="D127" s="84" t="s">
        <v>2505</v>
      </c>
      <c r="E127" s="84" t="b">
        <v>0</v>
      </c>
      <c r="F127" s="84" t="b">
        <v>0</v>
      </c>
      <c r="G127" s="84" t="b">
        <v>0</v>
      </c>
    </row>
    <row r="128" spans="1:7" ht="15">
      <c r="A128" s="84" t="s">
        <v>2100</v>
      </c>
      <c r="B128" s="84">
        <v>5</v>
      </c>
      <c r="C128" s="118">
        <v>0.0024321628437753663</v>
      </c>
      <c r="D128" s="84" t="s">
        <v>2505</v>
      </c>
      <c r="E128" s="84" t="b">
        <v>0</v>
      </c>
      <c r="F128" s="84" t="b">
        <v>0</v>
      </c>
      <c r="G128" s="84" t="b">
        <v>0</v>
      </c>
    </row>
    <row r="129" spans="1:7" ht="15">
      <c r="A129" s="84" t="s">
        <v>2101</v>
      </c>
      <c r="B129" s="84">
        <v>5</v>
      </c>
      <c r="C129" s="118">
        <v>0.0024321628437753663</v>
      </c>
      <c r="D129" s="84" t="s">
        <v>2505</v>
      </c>
      <c r="E129" s="84" t="b">
        <v>0</v>
      </c>
      <c r="F129" s="84" t="b">
        <v>0</v>
      </c>
      <c r="G129" s="84" t="b">
        <v>0</v>
      </c>
    </row>
    <row r="130" spans="1:7" ht="15">
      <c r="A130" s="84" t="s">
        <v>2102</v>
      </c>
      <c r="B130" s="84">
        <v>5</v>
      </c>
      <c r="C130" s="118">
        <v>0.0024321628437753663</v>
      </c>
      <c r="D130" s="84" t="s">
        <v>2505</v>
      </c>
      <c r="E130" s="84" t="b">
        <v>0</v>
      </c>
      <c r="F130" s="84" t="b">
        <v>0</v>
      </c>
      <c r="G130" s="84" t="b">
        <v>0</v>
      </c>
    </row>
    <row r="131" spans="1:7" ht="15">
      <c r="A131" s="84" t="s">
        <v>2103</v>
      </c>
      <c r="B131" s="84">
        <v>5</v>
      </c>
      <c r="C131" s="118">
        <v>0.0024321628437753663</v>
      </c>
      <c r="D131" s="84" t="s">
        <v>2505</v>
      </c>
      <c r="E131" s="84" t="b">
        <v>0</v>
      </c>
      <c r="F131" s="84" t="b">
        <v>0</v>
      </c>
      <c r="G131" s="84" t="b">
        <v>0</v>
      </c>
    </row>
    <row r="132" spans="1:7" ht="15">
      <c r="A132" s="84" t="s">
        <v>2104</v>
      </c>
      <c r="B132" s="84">
        <v>5</v>
      </c>
      <c r="C132" s="118">
        <v>0.0024321628437753663</v>
      </c>
      <c r="D132" s="84" t="s">
        <v>2505</v>
      </c>
      <c r="E132" s="84" t="b">
        <v>0</v>
      </c>
      <c r="F132" s="84" t="b">
        <v>0</v>
      </c>
      <c r="G132" s="84" t="b">
        <v>0</v>
      </c>
    </row>
    <row r="133" spans="1:7" ht="15">
      <c r="A133" s="84" t="s">
        <v>2105</v>
      </c>
      <c r="B133" s="84">
        <v>5</v>
      </c>
      <c r="C133" s="118">
        <v>0.0024321628437753663</v>
      </c>
      <c r="D133" s="84" t="s">
        <v>2505</v>
      </c>
      <c r="E133" s="84" t="b">
        <v>0</v>
      </c>
      <c r="F133" s="84" t="b">
        <v>0</v>
      </c>
      <c r="G133" s="84" t="b">
        <v>0</v>
      </c>
    </row>
    <row r="134" spans="1:7" ht="15">
      <c r="A134" s="84" t="s">
        <v>2106</v>
      </c>
      <c r="B134" s="84">
        <v>5</v>
      </c>
      <c r="C134" s="118">
        <v>0.0024321628437753663</v>
      </c>
      <c r="D134" s="84" t="s">
        <v>2505</v>
      </c>
      <c r="E134" s="84" t="b">
        <v>0</v>
      </c>
      <c r="F134" s="84" t="b">
        <v>0</v>
      </c>
      <c r="G134" s="84" t="b">
        <v>0</v>
      </c>
    </row>
    <row r="135" spans="1:7" ht="15">
      <c r="A135" s="84" t="s">
        <v>2107</v>
      </c>
      <c r="B135" s="84">
        <v>5</v>
      </c>
      <c r="C135" s="118">
        <v>0.0024321628437753663</v>
      </c>
      <c r="D135" s="84" t="s">
        <v>2505</v>
      </c>
      <c r="E135" s="84" t="b">
        <v>1</v>
      </c>
      <c r="F135" s="84" t="b">
        <v>0</v>
      </c>
      <c r="G135" s="84" t="b">
        <v>0</v>
      </c>
    </row>
    <row r="136" spans="1:7" ht="15">
      <c r="A136" s="84" t="s">
        <v>2108</v>
      </c>
      <c r="B136" s="84">
        <v>5</v>
      </c>
      <c r="C136" s="118">
        <v>0.0024321628437753663</v>
      </c>
      <c r="D136" s="84" t="s">
        <v>2505</v>
      </c>
      <c r="E136" s="84" t="b">
        <v>0</v>
      </c>
      <c r="F136" s="84" t="b">
        <v>0</v>
      </c>
      <c r="G136" s="84" t="b">
        <v>0</v>
      </c>
    </row>
    <row r="137" spans="1:7" ht="15">
      <c r="A137" s="84" t="s">
        <v>2109</v>
      </c>
      <c r="B137" s="84">
        <v>5</v>
      </c>
      <c r="C137" s="118">
        <v>0.0024321628437753663</v>
      </c>
      <c r="D137" s="84" t="s">
        <v>2505</v>
      </c>
      <c r="E137" s="84" t="b">
        <v>0</v>
      </c>
      <c r="F137" s="84" t="b">
        <v>0</v>
      </c>
      <c r="G137" s="84" t="b">
        <v>0</v>
      </c>
    </row>
    <row r="138" spans="1:7" ht="15">
      <c r="A138" s="84" t="s">
        <v>2110</v>
      </c>
      <c r="B138" s="84">
        <v>5</v>
      </c>
      <c r="C138" s="118">
        <v>0.0024321628437753663</v>
      </c>
      <c r="D138" s="84" t="s">
        <v>2505</v>
      </c>
      <c r="E138" s="84" t="b">
        <v>0</v>
      </c>
      <c r="F138" s="84" t="b">
        <v>0</v>
      </c>
      <c r="G138" s="84" t="b">
        <v>0</v>
      </c>
    </row>
    <row r="139" spans="1:7" ht="15">
      <c r="A139" s="84" t="s">
        <v>2111</v>
      </c>
      <c r="B139" s="84">
        <v>5</v>
      </c>
      <c r="C139" s="118">
        <v>0.0024321628437753663</v>
      </c>
      <c r="D139" s="84" t="s">
        <v>2505</v>
      </c>
      <c r="E139" s="84" t="b">
        <v>1</v>
      </c>
      <c r="F139" s="84" t="b">
        <v>0</v>
      </c>
      <c r="G139" s="84" t="b">
        <v>0</v>
      </c>
    </row>
    <row r="140" spans="1:7" ht="15">
      <c r="A140" s="84" t="s">
        <v>2112</v>
      </c>
      <c r="B140" s="84">
        <v>5</v>
      </c>
      <c r="C140" s="118">
        <v>0.0024321628437753663</v>
      </c>
      <c r="D140" s="84" t="s">
        <v>2505</v>
      </c>
      <c r="E140" s="84" t="b">
        <v>0</v>
      </c>
      <c r="F140" s="84" t="b">
        <v>0</v>
      </c>
      <c r="G140" s="84" t="b">
        <v>0</v>
      </c>
    </row>
    <row r="141" spans="1:7" ht="15">
      <c r="A141" s="84" t="s">
        <v>2113</v>
      </c>
      <c r="B141" s="84">
        <v>5</v>
      </c>
      <c r="C141" s="118">
        <v>0.0024321628437753663</v>
      </c>
      <c r="D141" s="84" t="s">
        <v>2505</v>
      </c>
      <c r="E141" s="84" t="b">
        <v>0</v>
      </c>
      <c r="F141" s="84" t="b">
        <v>0</v>
      </c>
      <c r="G141" s="84" t="b">
        <v>0</v>
      </c>
    </row>
    <row r="142" spans="1:7" ht="15">
      <c r="A142" s="84" t="s">
        <v>2114</v>
      </c>
      <c r="B142" s="84">
        <v>5</v>
      </c>
      <c r="C142" s="118">
        <v>0.0024321628437753663</v>
      </c>
      <c r="D142" s="84" t="s">
        <v>2505</v>
      </c>
      <c r="E142" s="84" t="b">
        <v>0</v>
      </c>
      <c r="F142" s="84" t="b">
        <v>0</v>
      </c>
      <c r="G142" s="84" t="b">
        <v>0</v>
      </c>
    </row>
    <row r="143" spans="1:7" ht="15">
      <c r="A143" s="84" t="s">
        <v>2115</v>
      </c>
      <c r="B143" s="84">
        <v>5</v>
      </c>
      <c r="C143" s="118">
        <v>0.0024321628437753663</v>
      </c>
      <c r="D143" s="84" t="s">
        <v>2505</v>
      </c>
      <c r="E143" s="84" t="b">
        <v>0</v>
      </c>
      <c r="F143" s="84" t="b">
        <v>0</v>
      </c>
      <c r="G143" s="84" t="b">
        <v>0</v>
      </c>
    </row>
    <row r="144" spans="1:7" ht="15">
      <c r="A144" s="84" t="s">
        <v>2116</v>
      </c>
      <c r="B144" s="84">
        <v>5</v>
      </c>
      <c r="C144" s="118">
        <v>0.002755935099491006</v>
      </c>
      <c r="D144" s="84" t="s">
        <v>2505</v>
      </c>
      <c r="E144" s="84" t="b">
        <v>0</v>
      </c>
      <c r="F144" s="84" t="b">
        <v>0</v>
      </c>
      <c r="G144" s="84" t="b">
        <v>0</v>
      </c>
    </row>
    <row r="145" spans="1:7" ht="15">
      <c r="A145" s="84" t="s">
        <v>2117</v>
      </c>
      <c r="B145" s="84">
        <v>5</v>
      </c>
      <c r="C145" s="118">
        <v>0.0024321628437753663</v>
      </c>
      <c r="D145" s="84" t="s">
        <v>2505</v>
      </c>
      <c r="E145" s="84" t="b">
        <v>0</v>
      </c>
      <c r="F145" s="84" t="b">
        <v>0</v>
      </c>
      <c r="G145" s="84" t="b">
        <v>0</v>
      </c>
    </row>
    <row r="146" spans="1:7" ht="15">
      <c r="A146" s="84" t="s">
        <v>2118</v>
      </c>
      <c r="B146" s="84">
        <v>5</v>
      </c>
      <c r="C146" s="118">
        <v>0.0024321628437753663</v>
      </c>
      <c r="D146" s="84" t="s">
        <v>2505</v>
      </c>
      <c r="E146" s="84" t="b">
        <v>0</v>
      </c>
      <c r="F146" s="84" t="b">
        <v>0</v>
      </c>
      <c r="G146" s="84" t="b">
        <v>0</v>
      </c>
    </row>
    <row r="147" spans="1:7" ht="15">
      <c r="A147" s="84" t="s">
        <v>2119</v>
      </c>
      <c r="B147" s="84">
        <v>5</v>
      </c>
      <c r="C147" s="118">
        <v>0.0024321628437753663</v>
      </c>
      <c r="D147" s="84" t="s">
        <v>2505</v>
      </c>
      <c r="E147" s="84" t="b">
        <v>1</v>
      </c>
      <c r="F147" s="84" t="b">
        <v>0</v>
      </c>
      <c r="G147" s="84" t="b">
        <v>0</v>
      </c>
    </row>
    <row r="148" spans="1:7" ht="15">
      <c r="A148" s="84" t="s">
        <v>2120</v>
      </c>
      <c r="B148" s="84">
        <v>5</v>
      </c>
      <c r="C148" s="118">
        <v>0.0024321628437753663</v>
      </c>
      <c r="D148" s="84" t="s">
        <v>2505</v>
      </c>
      <c r="E148" s="84" t="b">
        <v>1</v>
      </c>
      <c r="F148" s="84" t="b">
        <v>0</v>
      </c>
      <c r="G148" s="84" t="b">
        <v>0</v>
      </c>
    </row>
    <row r="149" spans="1:7" ht="15">
      <c r="A149" s="84" t="s">
        <v>2121</v>
      </c>
      <c r="B149" s="84">
        <v>5</v>
      </c>
      <c r="C149" s="118">
        <v>0.0024321628437753663</v>
      </c>
      <c r="D149" s="84" t="s">
        <v>2505</v>
      </c>
      <c r="E149" s="84" t="b">
        <v>0</v>
      </c>
      <c r="F149" s="84" t="b">
        <v>0</v>
      </c>
      <c r="G149" s="84" t="b">
        <v>0</v>
      </c>
    </row>
    <row r="150" spans="1:7" ht="15">
      <c r="A150" s="84" t="s">
        <v>2122</v>
      </c>
      <c r="B150" s="84">
        <v>5</v>
      </c>
      <c r="C150" s="118">
        <v>0.0024321628437753663</v>
      </c>
      <c r="D150" s="84" t="s">
        <v>2505</v>
      </c>
      <c r="E150" s="84" t="b">
        <v>0</v>
      </c>
      <c r="F150" s="84" t="b">
        <v>0</v>
      </c>
      <c r="G150" s="84" t="b">
        <v>0</v>
      </c>
    </row>
    <row r="151" spans="1:7" ht="15">
      <c r="A151" s="84" t="s">
        <v>2123</v>
      </c>
      <c r="B151" s="84">
        <v>5</v>
      </c>
      <c r="C151" s="118">
        <v>0.0024321628437753663</v>
      </c>
      <c r="D151" s="84" t="s">
        <v>2505</v>
      </c>
      <c r="E151" s="84" t="b">
        <v>0</v>
      </c>
      <c r="F151" s="84" t="b">
        <v>0</v>
      </c>
      <c r="G151" s="84" t="b">
        <v>0</v>
      </c>
    </row>
    <row r="152" spans="1:7" ht="15">
      <c r="A152" s="84" t="s">
        <v>2124</v>
      </c>
      <c r="B152" s="84">
        <v>5</v>
      </c>
      <c r="C152" s="118">
        <v>0.0024321628437753663</v>
      </c>
      <c r="D152" s="84" t="s">
        <v>2505</v>
      </c>
      <c r="E152" s="84" t="b">
        <v>0</v>
      </c>
      <c r="F152" s="84" t="b">
        <v>0</v>
      </c>
      <c r="G152" s="84" t="b">
        <v>0</v>
      </c>
    </row>
    <row r="153" spans="1:7" ht="15">
      <c r="A153" s="84" t="s">
        <v>2125</v>
      </c>
      <c r="B153" s="84">
        <v>5</v>
      </c>
      <c r="C153" s="118">
        <v>0.0025735960209616717</v>
      </c>
      <c r="D153" s="84" t="s">
        <v>2505</v>
      </c>
      <c r="E153" s="84" t="b">
        <v>0</v>
      </c>
      <c r="F153" s="84" t="b">
        <v>0</v>
      </c>
      <c r="G153" s="84" t="b">
        <v>0</v>
      </c>
    </row>
    <row r="154" spans="1:7" ht="15">
      <c r="A154" s="84" t="s">
        <v>2126</v>
      </c>
      <c r="B154" s="84">
        <v>5</v>
      </c>
      <c r="C154" s="118">
        <v>0.002755935099491006</v>
      </c>
      <c r="D154" s="84" t="s">
        <v>2505</v>
      </c>
      <c r="E154" s="84" t="b">
        <v>0</v>
      </c>
      <c r="F154" s="84" t="b">
        <v>0</v>
      </c>
      <c r="G154" s="84" t="b">
        <v>0</v>
      </c>
    </row>
    <row r="155" spans="1:7" ht="15">
      <c r="A155" s="84" t="s">
        <v>2127</v>
      </c>
      <c r="B155" s="84">
        <v>5</v>
      </c>
      <c r="C155" s="118">
        <v>0.0024321628437753663</v>
      </c>
      <c r="D155" s="84" t="s">
        <v>2505</v>
      </c>
      <c r="E155" s="84" t="b">
        <v>0</v>
      </c>
      <c r="F155" s="84" t="b">
        <v>0</v>
      </c>
      <c r="G155" s="84" t="b">
        <v>0</v>
      </c>
    </row>
    <row r="156" spans="1:7" ht="15">
      <c r="A156" s="84" t="s">
        <v>2128</v>
      </c>
      <c r="B156" s="84">
        <v>5</v>
      </c>
      <c r="C156" s="118">
        <v>0.0025735960209616717</v>
      </c>
      <c r="D156" s="84" t="s">
        <v>2505</v>
      </c>
      <c r="E156" s="84" t="b">
        <v>0</v>
      </c>
      <c r="F156" s="84" t="b">
        <v>0</v>
      </c>
      <c r="G156" s="84" t="b">
        <v>0</v>
      </c>
    </row>
    <row r="157" spans="1:7" ht="15">
      <c r="A157" s="84" t="s">
        <v>227</v>
      </c>
      <c r="B157" s="84">
        <v>5</v>
      </c>
      <c r="C157" s="118">
        <v>0.0024321628437753663</v>
      </c>
      <c r="D157" s="84" t="s">
        <v>2505</v>
      </c>
      <c r="E157" s="84" t="b">
        <v>0</v>
      </c>
      <c r="F157" s="84" t="b">
        <v>0</v>
      </c>
      <c r="G157" s="84" t="b">
        <v>0</v>
      </c>
    </row>
    <row r="158" spans="1:7" ht="15">
      <c r="A158" s="84" t="s">
        <v>228</v>
      </c>
      <c r="B158" s="84">
        <v>5</v>
      </c>
      <c r="C158" s="118">
        <v>0.0024321628437753663</v>
      </c>
      <c r="D158" s="84" t="s">
        <v>2505</v>
      </c>
      <c r="E158" s="84" t="b">
        <v>0</v>
      </c>
      <c r="F158" s="84" t="b">
        <v>0</v>
      </c>
      <c r="G158" s="84" t="b">
        <v>0</v>
      </c>
    </row>
    <row r="159" spans="1:7" ht="15">
      <c r="A159" s="84" t="s">
        <v>229</v>
      </c>
      <c r="B159" s="84">
        <v>5</v>
      </c>
      <c r="C159" s="118">
        <v>0.0024321628437753663</v>
      </c>
      <c r="D159" s="84" t="s">
        <v>2505</v>
      </c>
      <c r="E159" s="84" t="b">
        <v>0</v>
      </c>
      <c r="F159" s="84" t="b">
        <v>0</v>
      </c>
      <c r="G159" s="84" t="b">
        <v>0</v>
      </c>
    </row>
    <row r="160" spans="1:7" ht="15">
      <c r="A160" s="84" t="s">
        <v>267</v>
      </c>
      <c r="B160" s="84">
        <v>5</v>
      </c>
      <c r="C160" s="118">
        <v>0.0024321628437753663</v>
      </c>
      <c r="D160" s="84" t="s">
        <v>2505</v>
      </c>
      <c r="E160" s="84" t="b">
        <v>0</v>
      </c>
      <c r="F160" s="84" t="b">
        <v>0</v>
      </c>
      <c r="G160" s="84" t="b">
        <v>0</v>
      </c>
    </row>
    <row r="161" spans="1:7" ht="15">
      <c r="A161" s="84" t="s">
        <v>2129</v>
      </c>
      <c r="B161" s="84">
        <v>5</v>
      </c>
      <c r="C161" s="118">
        <v>0.0024321628437753663</v>
      </c>
      <c r="D161" s="84" t="s">
        <v>2505</v>
      </c>
      <c r="E161" s="84" t="b">
        <v>0</v>
      </c>
      <c r="F161" s="84" t="b">
        <v>0</v>
      </c>
      <c r="G161" s="84" t="b">
        <v>0</v>
      </c>
    </row>
    <row r="162" spans="1:7" ht="15">
      <c r="A162" s="84" t="s">
        <v>2130</v>
      </c>
      <c r="B162" s="84">
        <v>5</v>
      </c>
      <c r="C162" s="118">
        <v>0.0024321628437753663</v>
      </c>
      <c r="D162" s="84" t="s">
        <v>2505</v>
      </c>
      <c r="E162" s="84" t="b">
        <v>0</v>
      </c>
      <c r="F162" s="84" t="b">
        <v>0</v>
      </c>
      <c r="G162" s="84" t="b">
        <v>0</v>
      </c>
    </row>
    <row r="163" spans="1:7" ht="15">
      <c r="A163" s="84" t="s">
        <v>2131</v>
      </c>
      <c r="B163" s="84">
        <v>5</v>
      </c>
      <c r="C163" s="118">
        <v>0.0024321628437753663</v>
      </c>
      <c r="D163" s="84" t="s">
        <v>2505</v>
      </c>
      <c r="E163" s="84" t="b">
        <v>0</v>
      </c>
      <c r="F163" s="84" t="b">
        <v>0</v>
      </c>
      <c r="G163" s="84" t="b">
        <v>0</v>
      </c>
    </row>
    <row r="164" spans="1:7" ht="15">
      <c r="A164" s="84" t="s">
        <v>2132</v>
      </c>
      <c r="B164" s="84">
        <v>5</v>
      </c>
      <c r="C164" s="118">
        <v>0.0024321628437753663</v>
      </c>
      <c r="D164" s="84" t="s">
        <v>2505</v>
      </c>
      <c r="E164" s="84" t="b">
        <v>0</v>
      </c>
      <c r="F164" s="84" t="b">
        <v>0</v>
      </c>
      <c r="G164" s="84" t="b">
        <v>0</v>
      </c>
    </row>
    <row r="165" spans="1:7" ht="15">
      <c r="A165" s="84" t="s">
        <v>2133</v>
      </c>
      <c r="B165" s="84">
        <v>4</v>
      </c>
      <c r="C165" s="118">
        <v>0.0020588768167693373</v>
      </c>
      <c r="D165" s="84" t="s">
        <v>2505</v>
      </c>
      <c r="E165" s="84" t="b">
        <v>0</v>
      </c>
      <c r="F165" s="84" t="b">
        <v>0</v>
      </c>
      <c r="G165" s="84" t="b">
        <v>0</v>
      </c>
    </row>
    <row r="166" spans="1:7" ht="15">
      <c r="A166" s="84" t="s">
        <v>2134</v>
      </c>
      <c r="B166" s="84">
        <v>4</v>
      </c>
      <c r="C166" s="118">
        <v>0.0020588768167693373</v>
      </c>
      <c r="D166" s="84" t="s">
        <v>2505</v>
      </c>
      <c r="E166" s="84" t="b">
        <v>0</v>
      </c>
      <c r="F166" s="84" t="b">
        <v>0</v>
      </c>
      <c r="G166" s="84" t="b">
        <v>0</v>
      </c>
    </row>
    <row r="167" spans="1:7" ht="15">
      <c r="A167" s="84" t="s">
        <v>2135</v>
      </c>
      <c r="B167" s="84">
        <v>4</v>
      </c>
      <c r="C167" s="118">
        <v>0.0020588768167693373</v>
      </c>
      <c r="D167" s="84" t="s">
        <v>2505</v>
      </c>
      <c r="E167" s="84" t="b">
        <v>0</v>
      </c>
      <c r="F167" s="84" t="b">
        <v>0</v>
      </c>
      <c r="G167" s="84" t="b">
        <v>0</v>
      </c>
    </row>
    <row r="168" spans="1:7" ht="15">
      <c r="A168" s="84" t="s">
        <v>2136</v>
      </c>
      <c r="B168" s="84">
        <v>4</v>
      </c>
      <c r="C168" s="118">
        <v>0.0020588768167693373</v>
      </c>
      <c r="D168" s="84" t="s">
        <v>2505</v>
      </c>
      <c r="E168" s="84" t="b">
        <v>0</v>
      </c>
      <c r="F168" s="84" t="b">
        <v>0</v>
      </c>
      <c r="G168" s="84" t="b">
        <v>0</v>
      </c>
    </row>
    <row r="169" spans="1:7" ht="15">
      <c r="A169" s="84" t="s">
        <v>2137</v>
      </c>
      <c r="B169" s="84">
        <v>4</v>
      </c>
      <c r="C169" s="118">
        <v>0.0020588768167693373</v>
      </c>
      <c r="D169" s="84" t="s">
        <v>2505</v>
      </c>
      <c r="E169" s="84" t="b">
        <v>0</v>
      </c>
      <c r="F169" s="84" t="b">
        <v>0</v>
      </c>
      <c r="G169" s="84" t="b">
        <v>0</v>
      </c>
    </row>
    <row r="170" spans="1:7" ht="15">
      <c r="A170" s="84" t="s">
        <v>2138</v>
      </c>
      <c r="B170" s="84">
        <v>4</v>
      </c>
      <c r="C170" s="118">
        <v>0.0020588768167693373</v>
      </c>
      <c r="D170" s="84" t="s">
        <v>2505</v>
      </c>
      <c r="E170" s="84" t="b">
        <v>0</v>
      </c>
      <c r="F170" s="84" t="b">
        <v>0</v>
      </c>
      <c r="G170" s="84" t="b">
        <v>0</v>
      </c>
    </row>
    <row r="171" spans="1:7" ht="15">
      <c r="A171" s="84" t="s">
        <v>2139</v>
      </c>
      <c r="B171" s="84">
        <v>4</v>
      </c>
      <c r="C171" s="118">
        <v>0.0020588768167693373</v>
      </c>
      <c r="D171" s="84" t="s">
        <v>2505</v>
      </c>
      <c r="E171" s="84" t="b">
        <v>0</v>
      </c>
      <c r="F171" s="84" t="b">
        <v>0</v>
      </c>
      <c r="G171" s="84" t="b">
        <v>0</v>
      </c>
    </row>
    <row r="172" spans="1:7" ht="15">
      <c r="A172" s="84" t="s">
        <v>244</v>
      </c>
      <c r="B172" s="84">
        <v>4</v>
      </c>
      <c r="C172" s="118">
        <v>0.0020588768167693373</v>
      </c>
      <c r="D172" s="84" t="s">
        <v>2505</v>
      </c>
      <c r="E172" s="84" t="b">
        <v>0</v>
      </c>
      <c r="F172" s="84" t="b">
        <v>0</v>
      </c>
      <c r="G172" s="84" t="b">
        <v>0</v>
      </c>
    </row>
    <row r="173" spans="1:7" ht="15">
      <c r="A173" s="84" t="s">
        <v>2140</v>
      </c>
      <c r="B173" s="84">
        <v>4</v>
      </c>
      <c r="C173" s="118">
        <v>0.0020588768167693373</v>
      </c>
      <c r="D173" s="84" t="s">
        <v>2505</v>
      </c>
      <c r="E173" s="84" t="b">
        <v>0</v>
      </c>
      <c r="F173" s="84" t="b">
        <v>0</v>
      </c>
      <c r="G173" s="84" t="b">
        <v>0</v>
      </c>
    </row>
    <row r="174" spans="1:7" ht="15">
      <c r="A174" s="84" t="s">
        <v>2141</v>
      </c>
      <c r="B174" s="84">
        <v>4</v>
      </c>
      <c r="C174" s="118">
        <v>0.0020588768167693373</v>
      </c>
      <c r="D174" s="84" t="s">
        <v>2505</v>
      </c>
      <c r="E174" s="84" t="b">
        <v>0</v>
      </c>
      <c r="F174" s="84" t="b">
        <v>0</v>
      </c>
      <c r="G174" s="84" t="b">
        <v>0</v>
      </c>
    </row>
    <row r="175" spans="1:7" ht="15">
      <c r="A175" s="84" t="s">
        <v>2142</v>
      </c>
      <c r="B175" s="84">
        <v>4</v>
      </c>
      <c r="C175" s="118">
        <v>0.002204748079592805</v>
      </c>
      <c r="D175" s="84" t="s">
        <v>2505</v>
      </c>
      <c r="E175" s="84" t="b">
        <v>0</v>
      </c>
      <c r="F175" s="84" t="b">
        <v>0</v>
      </c>
      <c r="G175" s="84" t="b">
        <v>0</v>
      </c>
    </row>
    <row r="176" spans="1:7" ht="15">
      <c r="A176" s="84" t="s">
        <v>2143</v>
      </c>
      <c r="B176" s="84">
        <v>4</v>
      </c>
      <c r="C176" s="118">
        <v>0.0020588768167693373</v>
      </c>
      <c r="D176" s="84" t="s">
        <v>2505</v>
      </c>
      <c r="E176" s="84" t="b">
        <v>1</v>
      </c>
      <c r="F176" s="84" t="b">
        <v>0</v>
      </c>
      <c r="G176" s="84" t="b">
        <v>0</v>
      </c>
    </row>
    <row r="177" spans="1:7" ht="15">
      <c r="A177" s="84" t="s">
        <v>2144</v>
      </c>
      <c r="B177" s="84">
        <v>4</v>
      </c>
      <c r="C177" s="118">
        <v>0.0020588768167693373</v>
      </c>
      <c r="D177" s="84" t="s">
        <v>2505</v>
      </c>
      <c r="E177" s="84" t="b">
        <v>0</v>
      </c>
      <c r="F177" s="84" t="b">
        <v>0</v>
      </c>
      <c r="G177" s="84" t="b">
        <v>0</v>
      </c>
    </row>
    <row r="178" spans="1:7" ht="15">
      <c r="A178" s="84" t="s">
        <v>2145</v>
      </c>
      <c r="B178" s="84">
        <v>4</v>
      </c>
      <c r="C178" s="118">
        <v>0.0020588768167693373</v>
      </c>
      <c r="D178" s="84" t="s">
        <v>2505</v>
      </c>
      <c r="E178" s="84" t="b">
        <v>1</v>
      </c>
      <c r="F178" s="84" t="b">
        <v>0</v>
      </c>
      <c r="G178" s="84" t="b">
        <v>0</v>
      </c>
    </row>
    <row r="179" spans="1:7" ht="15">
      <c r="A179" s="84" t="s">
        <v>2146</v>
      </c>
      <c r="B179" s="84">
        <v>4</v>
      </c>
      <c r="C179" s="118">
        <v>0.0020588768167693373</v>
      </c>
      <c r="D179" s="84" t="s">
        <v>2505</v>
      </c>
      <c r="E179" s="84" t="b">
        <v>0</v>
      </c>
      <c r="F179" s="84" t="b">
        <v>0</v>
      </c>
      <c r="G179" s="84" t="b">
        <v>0</v>
      </c>
    </row>
    <row r="180" spans="1:7" ht="15">
      <c r="A180" s="84" t="s">
        <v>2147</v>
      </c>
      <c r="B180" s="84">
        <v>4</v>
      </c>
      <c r="C180" s="118">
        <v>0.0020588768167693373</v>
      </c>
      <c r="D180" s="84" t="s">
        <v>2505</v>
      </c>
      <c r="E180" s="84" t="b">
        <v>0</v>
      </c>
      <c r="F180" s="84" t="b">
        <v>0</v>
      </c>
      <c r="G180" s="84" t="b">
        <v>0</v>
      </c>
    </row>
    <row r="181" spans="1:7" ht="15">
      <c r="A181" s="84" t="s">
        <v>2148</v>
      </c>
      <c r="B181" s="84">
        <v>4</v>
      </c>
      <c r="C181" s="118">
        <v>0.0020588768167693373</v>
      </c>
      <c r="D181" s="84" t="s">
        <v>2505</v>
      </c>
      <c r="E181" s="84" t="b">
        <v>0</v>
      </c>
      <c r="F181" s="84" t="b">
        <v>0</v>
      </c>
      <c r="G181" s="84" t="b">
        <v>0</v>
      </c>
    </row>
    <row r="182" spans="1:7" ht="15">
      <c r="A182" s="84" t="s">
        <v>2149</v>
      </c>
      <c r="B182" s="84">
        <v>4</v>
      </c>
      <c r="C182" s="118">
        <v>0.0020588768167693373</v>
      </c>
      <c r="D182" s="84" t="s">
        <v>2505</v>
      </c>
      <c r="E182" s="84" t="b">
        <v>0</v>
      </c>
      <c r="F182" s="84" t="b">
        <v>0</v>
      </c>
      <c r="G182" s="84" t="b">
        <v>0</v>
      </c>
    </row>
    <row r="183" spans="1:7" ht="15">
      <c r="A183" s="84" t="s">
        <v>2150</v>
      </c>
      <c r="B183" s="84">
        <v>4</v>
      </c>
      <c r="C183" s="118">
        <v>0.0020588768167693373</v>
      </c>
      <c r="D183" s="84" t="s">
        <v>2505</v>
      </c>
      <c r="E183" s="84" t="b">
        <v>0</v>
      </c>
      <c r="F183" s="84" t="b">
        <v>0</v>
      </c>
      <c r="G183" s="84" t="b">
        <v>0</v>
      </c>
    </row>
    <row r="184" spans="1:7" ht="15">
      <c r="A184" s="84" t="s">
        <v>2151</v>
      </c>
      <c r="B184" s="84">
        <v>4</v>
      </c>
      <c r="C184" s="118">
        <v>0.0020588768167693373</v>
      </c>
      <c r="D184" s="84" t="s">
        <v>2505</v>
      </c>
      <c r="E184" s="84" t="b">
        <v>0</v>
      </c>
      <c r="F184" s="84" t="b">
        <v>0</v>
      </c>
      <c r="G184" s="84" t="b">
        <v>0</v>
      </c>
    </row>
    <row r="185" spans="1:7" ht="15">
      <c r="A185" s="84" t="s">
        <v>2152</v>
      </c>
      <c r="B185" s="84">
        <v>4</v>
      </c>
      <c r="C185" s="118">
        <v>0.0020588768167693373</v>
      </c>
      <c r="D185" s="84" t="s">
        <v>2505</v>
      </c>
      <c r="E185" s="84" t="b">
        <v>0</v>
      </c>
      <c r="F185" s="84" t="b">
        <v>0</v>
      </c>
      <c r="G185" s="84" t="b">
        <v>0</v>
      </c>
    </row>
    <row r="186" spans="1:7" ht="15">
      <c r="A186" s="84" t="s">
        <v>2153</v>
      </c>
      <c r="B186" s="84">
        <v>4</v>
      </c>
      <c r="C186" s="118">
        <v>0.0020588768167693373</v>
      </c>
      <c r="D186" s="84" t="s">
        <v>2505</v>
      </c>
      <c r="E186" s="84" t="b">
        <v>0</v>
      </c>
      <c r="F186" s="84" t="b">
        <v>0</v>
      </c>
      <c r="G186" s="84" t="b">
        <v>0</v>
      </c>
    </row>
    <row r="187" spans="1:7" ht="15">
      <c r="A187" s="84" t="s">
        <v>2154</v>
      </c>
      <c r="B187" s="84">
        <v>4</v>
      </c>
      <c r="C187" s="118">
        <v>0.0020588768167693373</v>
      </c>
      <c r="D187" s="84" t="s">
        <v>2505</v>
      </c>
      <c r="E187" s="84" t="b">
        <v>0</v>
      </c>
      <c r="F187" s="84" t="b">
        <v>0</v>
      </c>
      <c r="G187" s="84" t="b">
        <v>0</v>
      </c>
    </row>
    <row r="188" spans="1:7" ht="15">
      <c r="A188" s="84" t="s">
        <v>2155</v>
      </c>
      <c r="B188" s="84">
        <v>4</v>
      </c>
      <c r="C188" s="118">
        <v>0.0020588768167693373</v>
      </c>
      <c r="D188" s="84" t="s">
        <v>2505</v>
      </c>
      <c r="E188" s="84" t="b">
        <v>0</v>
      </c>
      <c r="F188" s="84" t="b">
        <v>0</v>
      </c>
      <c r="G188" s="84" t="b">
        <v>0</v>
      </c>
    </row>
    <row r="189" spans="1:7" ht="15">
      <c r="A189" s="84" t="s">
        <v>2156</v>
      </c>
      <c r="B189" s="84">
        <v>4</v>
      </c>
      <c r="C189" s="118">
        <v>0.0020588768167693373</v>
      </c>
      <c r="D189" s="84" t="s">
        <v>2505</v>
      </c>
      <c r="E189" s="84" t="b">
        <v>0</v>
      </c>
      <c r="F189" s="84" t="b">
        <v>0</v>
      </c>
      <c r="G189" s="84" t="b">
        <v>0</v>
      </c>
    </row>
    <row r="190" spans="1:7" ht="15">
      <c r="A190" s="84" t="s">
        <v>2157</v>
      </c>
      <c r="B190" s="84">
        <v>4</v>
      </c>
      <c r="C190" s="118">
        <v>0.0020588768167693373</v>
      </c>
      <c r="D190" s="84" t="s">
        <v>2505</v>
      </c>
      <c r="E190" s="84" t="b">
        <v>0</v>
      </c>
      <c r="F190" s="84" t="b">
        <v>0</v>
      </c>
      <c r="G190" s="84" t="b">
        <v>0</v>
      </c>
    </row>
    <row r="191" spans="1:7" ht="15">
      <c r="A191" s="84" t="s">
        <v>2158</v>
      </c>
      <c r="B191" s="84">
        <v>4</v>
      </c>
      <c r="C191" s="118">
        <v>0.0020588768167693373</v>
      </c>
      <c r="D191" s="84" t="s">
        <v>2505</v>
      </c>
      <c r="E191" s="84" t="b">
        <v>0</v>
      </c>
      <c r="F191" s="84" t="b">
        <v>0</v>
      </c>
      <c r="G191" s="84" t="b">
        <v>0</v>
      </c>
    </row>
    <row r="192" spans="1:7" ht="15">
      <c r="A192" s="84" t="s">
        <v>2159</v>
      </c>
      <c r="B192" s="84">
        <v>4</v>
      </c>
      <c r="C192" s="118">
        <v>0.0020588768167693373</v>
      </c>
      <c r="D192" s="84" t="s">
        <v>2505</v>
      </c>
      <c r="E192" s="84" t="b">
        <v>1</v>
      </c>
      <c r="F192" s="84" t="b">
        <v>0</v>
      </c>
      <c r="G192" s="84" t="b">
        <v>0</v>
      </c>
    </row>
    <row r="193" spans="1:7" ht="15">
      <c r="A193" s="84" t="s">
        <v>2160</v>
      </c>
      <c r="B193" s="84">
        <v>4</v>
      </c>
      <c r="C193" s="118">
        <v>0.0020588768167693373</v>
      </c>
      <c r="D193" s="84" t="s">
        <v>2505</v>
      </c>
      <c r="E193" s="84" t="b">
        <v>0</v>
      </c>
      <c r="F193" s="84" t="b">
        <v>0</v>
      </c>
      <c r="G193" s="84" t="b">
        <v>0</v>
      </c>
    </row>
    <row r="194" spans="1:7" ht="15">
      <c r="A194" s="84" t="s">
        <v>2161</v>
      </c>
      <c r="B194" s="84">
        <v>4</v>
      </c>
      <c r="C194" s="118">
        <v>0.0020588768167693373</v>
      </c>
      <c r="D194" s="84" t="s">
        <v>2505</v>
      </c>
      <c r="E194" s="84" t="b">
        <v>0</v>
      </c>
      <c r="F194" s="84" t="b">
        <v>0</v>
      </c>
      <c r="G194" s="84" t="b">
        <v>0</v>
      </c>
    </row>
    <row r="195" spans="1:7" ht="15">
      <c r="A195" s="84" t="s">
        <v>2162</v>
      </c>
      <c r="B195" s="84">
        <v>4</v>
      </c>
      <c r="C195" s="118">
        <v>0.0020588768167693373</v>
      </c>
      <c r="D195" s="84" t="s">
        <v>2505</v>
      </c>
      <c r="E195" s="84" t="b">
        <v>1</v>
      </c>
      <c r="F195" s="84" t="b">
        <v>0</v>
      </c>
      <c r="G195" s="84" t="b">
        <v>0</v>
      </c>
    </row>
    <row r="196" spans="1:7" ht="15">
      <c r="A196" s="84" t="s">
        <v>2163</v>
      </c>
      <c r="B196" s="84">
        <v>4</v>
      </c>
      <c r="C196" s="118">
        <v>0.0020588768167693373</v>
      </c>
      <c r="D196" s="84" t="s">
        <v>2505</v>
      </c>
      <c r="E196" s="84" t="b">
        <v>0</v>
      </c>
      <c r="F196" s="84" t="b">
        <v>0</v>
      </c>
      <c r="G196" s="84" t="b">
        <v>0</v>
      </c>
    </row>
    <row r="197" spans="1:7" ht="15">
      <c r="A197" s="84" t="s">
        <v>2164</v>
      </c>
      <c r="B197" s="84">
        <v>4</v>
      </c>
      <c r="C197" s="118">
        <v>0.0020588768167693373</v>
      </c>
      <c r="D197" s="84" t="s">
        <v>2505</v>
      </c>
      <c r="E197" s="84" t="b">
        <v>0</v>
      </c>
      <c r="F197" s="84" t="b">
        <v>0</v>
      </c>
      <c r="G197" s="84" t="b">
        <v>0</v>
      </c>
    </row>
    <row r="198" spans="1:7" ht="15">
      <c r="A198" s="84" t="s">
        <v>2165</v>
      </c>
      <c r="B198" s="84">
        <v>4</v>
      </c>
      <c r="C198" s="118">
        <v>0.0020588768167693373</v>
      </c>
      <c r="D198" s="84" t="s">
        <v>2505</v>
      </c>
      <c r="E198" s="84" t="b">
        <v>0</v>
      </c>
      <c r="F198" s="84" t="b">
        <v>0</v>
      </c>
      <c r="G198" s="84" t="b">
        <v>0</v>
      </c>
    </row>
    <row r="199" spans="1:7" ht="15">
      <c r="A199" s="84" t="s">
        <v>2166</v>
      </c>
      <c r="B199" s="84">
        <v>4</v>
      </c>
      <c r="C199" s="118">
        <v>0.0020588768167693373</v>
      </c>
      <c r="D199" s="84" t="s">
        <v>2505</v>
      </c>
      <c r="E199" s="84" t="b">
        <v>0</v>
      </c>
      <c r="F199" s="84" t="b">
        <v>0</v>
      </c>
      <c r="G199" s="84" t="b">
        <v>0</v>
      </c>
    </row>
    <row r="200" spans="1:7" ht="15">
      <c r="A200" s="84" t="s">
        <v>2167</v>
      </c>
      <c r="B200" s="84">
        <v>4</v>
      </c>
      <c r="C200" s="118">
        <v>0.0020588768167693373</v>
      </c>
      <c r="D200" s="84" t="s">
        <v>2505</v>
      </c>
      <c r="E200" s="84" t="b">
        <v>0</v>
      </c>
      <c r="F200" s="84" t="b">
        <v>0</v>
      </c>
      <c r="G200" s="84" t="b">
        <v>0</v>
      </c>
    </row>
    <row r="201" spans="1:7" ht="15">
      <c r="A201" s="84" t="s">
        <v>2168</v>
      </c>
      <c r="B201" s="84">
        <v>4</v>
      </c>
      <c r="C201" s="118">
        <v>0.0020588768167693373</v>
      </c>
      <c r="D201" s="84" t="s">
        <v>2505</v>
      </c>
      <c r="E201" s="84" t="b">
        <v>0</v>
      </c>
      <c r="F201" s="84" t="b">
        <v>0</v>
      </c>
      <c r="G201" s="84" t="b">
        <v>0</v>
      </c>
    </row>
    <row r="202" spans="1:7" ht="15">
      <c r="A202" s="84" t="s">
        <v>2169</v>
      </c>
      <c r="B202" s="84">
        <v>4</v>
      </c>
      <c r="C202" s="118">
        <v>0.0020588768167693373</v>
      </c>
      <c r="D202" s="84" t="s">
        <v>2505</v>
      </c>
      <c r="E202" s="84" t="b">
        <v>0</v>
      </c>
      <c r="F202" s="84" t="b">
        <v>0</v>
      </c>
      <c r="G202" s="84" t="b">
        <v>0</v>
      </c>
    </row>
    <row r="203" spans="1:7" ht="15">
      <c r="A203" s="84" t="s">
        <v>2170</v>
      </c>
      <c r="B203" s="84">
        <v>4</v>
      </c>
      <c r="C203" s="118">
        <v>0.0020588768167693373</v>
      </c>
      <c r="D203" s="84" t="s">
        <v>2505</v>
      </c>
      <c r="E203" s="84" t="b">
        <v>0</v>
      </c>
      <c r="F203" s="84" t="b">
        <v>0</v>
      </c>
      <c r="G203" s="84" t="b">
        <v>0</v>
      </c>
    </row>
    <row r="204" spans="1:7" ht="15">
      <c r="A204" s="84" t="s">
        <v>2171</v>
      </c>
      <c r="B204" s="84">
        <v>4</v>
      </c>
      <c r="C204" s="118">
        <v>0.0020588768167693373</v>
      </c>
      <c r="D204" s="84" t="s">
        <v>2505</v>
      </c>
      <c r="E204" s="84" t="b">
        <v>1</v>
      </c>
      <c r="F204" s="84" t="b">
        <v>0</v>
      </c>
      <c r="G204" s="84" t="b">
        <v>0</v>
      </c>
    </row>
    <row r="205" spans="1:7" ht="15">
      <c r="A205" s="84" t="s">
        <v>2172</v>
      </c>
      <c r="B205" s="84">
        <v>4</v>
      </c>
      <c r="C205" s="118">
        <v>0.0020588768167693373</v>
      </c>
      <c r="D205" s="84" t="s">
        <v>2505</v>
      </c>
      <c r="E205" s="84" t="b">
        <v>0</v>
      </c>
      <c r="F205" s="84" t="b">
        <v>0</v>
      </c>
      <c r="G205" s="84" t="b">
        <v>0</v>
      </c>
    </row>
    <row r="206" spans="1:7" ht="15">
      <c r="A206" s="84" t="s">
        <v>239</v>
      </c>
      <c r="B206" s="84">
        <v>4</v>
      </c>
      <c r="C206" s="118">
        <v>0.0020588768167693373</v>
      </c>
      <c r="D206" s="84" t="s">
        <v>2505</v>
      </c>
      <c r="E206" s="84" t="b">
        <v>0</v>
      </c>
      <c r="F206" s="84" t="b">
        <v>0</v>
      </c>
      <c r="G206" s="84" t="b">
        <v>0</v>
      </c>
    </row>
    <row r="207" spans="1:7" ht="15">
      <c r="A207" s="84" t="s">
        <v>2173</v>
      </c>
      <c r="B207" s="84">
        <v>4</v>
      </c>
      <c r="C207" s="118">
        <v>0.0020588768167693373</v>
      </c>
      <c r="D207" s="84" t="s">
        <v>2505</v>
      </c>
      <c r="E207" s="84" t="b">
        <v>0</v>
      </c>
      <c r="F207" s="84" t="b">
        <v>0</v>
      </c>
      <c r="G207" s="84" t="b">
        <v>0</v>
      </c>
    </row>
    <row r="208" spans="1:7" ht="15">
      <c r="A208" s="84" t="s">
        <v>271</v>
      </c>
      <c r="B208" s="84">
        <v>4</v>
      </c>
      <c r="C208" s="118">
        <v>0.0024103420773227305</v>
      </c>
      <c r="D208" s="84" t="s">
        <v>2505</v>
      </c>
      <c r="E208" s="84" t="b">
        <v>0</v>
      </c>
      <c r="F208" s="84" t="b">
        <v>0</v>
      </c>
      <c r="G208" s="84" t="b">
        <v>0</v>
      </c>
    </row>
    <row r="209" spans="1:7" ht="15">
      <c r="A209" s="84" t="s">
        <v>2174</v>
      </c>
      <c r="B209" s="84">
        <v>4</v>
      </c>
      <c r="C209" s="118">
        <v>0.0020588768167693373</v>
      </c>
      <c r="D209" s="84" t="s">
        <v>2505</v>
      </c>
      <c r="E209" s="84" t="b">
        <v>0</v>
      </c>
      <c r="F209" s="84" t="b">
        <v>0</v>
      </c>
      <c r="G209" s="84" t="b">
        <v>0</v>
      </c>
    </row>
    <row r="210" spans="1:7" ht="15">
      <c r="A210" s="84" t="s">
        <v>2175</v>
      </c>
      <c r="B210" s="84">
        <v>4</v>
      </c>
      <c r="C210" s="118">
        <v>0.0024103420773227305</v>
      </c>
      <c r="D210" s="84" t="s">
        <v>2505</v>
      </c>
      <c r="E210" s="84" t="b">
        <v>0</v>
      </c>
      <c r="F210" s="84" t="b">
        <v>0</v>
      </c>
      <c r="G210" s="84" t="b">
        <v>0</v>
      </c>
    </row>
    <row r="211" spans="1:7" ht="15">
      <c r="A211" s="84" t="s">
        <v>2176</v>
      </c>
      <c r="B211" s="84">
        <v>4</v>
      </c>
      <c r="C211" s="118">
        <v>0.0020588768167693373</v>
      </c>
      <c r="D211" s="84" t="s">
        <v>2505</v>
      </c>
      <c r="E211" s="84" t="b">
        <v>0</v>
      </c>
      <c r="F211" s="84" t="b">
        <v>0</v>
      </c>
      <c r="G211" s="84" t="b">
        <v>0</v>
      </c>
    </row>
    <row r="212" spans="1:7" ht="15">
      <c r="A212" s="84" t="s">
        <v>232</v>
      </c>
      <c r="B212" s="84">
        <v>4</v>
      </c>
      <c r="C212" s="118">
        <v>0.0020588768167693373</v>
      </c>
      <c r="D212" s="84" t="s">
        <v>2505</v>
      </c>
      <c r="E212" s="84" t="b">
        <v>0</v>
      </c>
      <c r="F212" s="84" t="b">
        <v>0</v>
      </c>
      <c r="G212" s="84" t="b">
        <v>0</v>
      </c>
    </row>
    <row r="213" spans="1:7" ht="15">
      <c r="A213" s="84" t="s">
        <v>2177</v>
      </c>
      <c r="B213" s="84">
        <v>4</v>
      </c>
      <c r="C213" s="118">
        <v>0.002204748079592805</v>
      </c>
      <c r="D213" s="84" t="s">
        <v>2505</v>
      </c>
      <c r="E213" s="84" t="b">
        <v>0</v>
      </c>
      <c r="F213" s="84" t="b">
        <v>0</v>
      </c>
      <c r="G213" s="84" t="b">
        <v>0</v>
      </c>
    </row>
    <row r="214" spans="1:7" ht="15">
      <c r="A214" s="84" t="s">
        <v>2178</v>
      </c>
      <c r="B214" s="84">
        <v>4</v>
      </c>
      <c r="C214" s="118">
        <v>0.002204748079592805</v>
      </c>
      <c r="D214" s="84" t="s">
        <v>2505</v>
      </c>
      <c r="E214" s="84" t="b">
        <v>0</v>
      </c>
      <c r="F214" s="84" t="b">
        <v>0</v>
      </c>
      <c r="G214" s="84" t="b">
        <v>0</v>
      </c>
    </row>
    <row r="215" spans="1:7" ht="15">
      <c r="A215" s="84" t="s">
        <v>2179</v>
      </c>
      <c r="B215" s="84">
        <v>4</v>
      </c>
      <c r="C215" s="118">
        <v>0.0020588768167693373</v>
      </c>
      <c r="D215" s="84" t="s">
        <v>2505</v>
      </c>
      <c r="E215" s="84" t="b">
        <v>0</v>
      </c>
      <c r="F215" s="84" t="b">
        <v>0</v>
      </c>
      <c r="G215" s="84" t="b">
        <v>0</v>
      </c>
    </row>
    <row r="216" spans="1:7" ht="15">
      <c r="A216" s="84" t="s">
        <v>2180</v>
      </c>
      <c r="B216" s="84">
        <v>4</v>
      </c>
      <c r="C216" s="118">
        <v>0.0020588768167693373</v>
      </c>
      <c r="D216" s="84" t="s">
        <v>2505</v>
      </c>
      <c r="E216" s="84" t="b">
        <v>0</v>
      </c>
      <c r="F216" s="84" t="b">
        <v>0</v>
      </c>
      <c r="G216" s="84" t="b">
        <v>0</v>
      </c>
    </row>
    <row r="217" spans="1:7" ht="15">
      <c r="A217" s="84" t="s">
        <v>2181</v>
      </c>
      <c r="B217" s="84">
        <v>4</v>
      </c>
      <c r="C217" s="118">
        <v>0.0020588768167693373</v>
      </c>
      <c r="D217" s="84" t="s">
        <v>2505</v>
      </c>
      <c r="E217" s="84" t="b">
        <v>0</v>
      </c>
      <c r="F217" s="84" t="b">
        <v>0</v>
      </c>
      <c r="G217" s="84" t="b">
        <v>0</v>
      </c>
    </row>
    <row r="218" spans="1:7" ht="15">
      <c r="A218" s="84" t="s">
        <v>2182</v>
      </c>
      <c r="B218" s="84">
        <v>4</v>
      </c>
      <c r="C218" s="118">
        <v>0.0020588768167693373</v>
      </c>
      <c r="D218" s="84" t="s">
        <v>2505</v>
      </c>
      <c r="E218" s="84" t="b">
        <v>0</v>
      </c>
      <c r="F218" s="84" t="b">
        <v>0</v>
      </c>
      <c r="G218" s="84" t="b">
        <v>0</v>
      </c>
    </row>
    <row r="219" spans="1:7" ht="15">
      <c r="A219" s="84" t="s">
        <v>2183</v>
      </c>
      <c r="B219" s="84">
        <v>4</v>
      </c>
      <c r="C219" s="118">
        <v>0.0020588768167693373</v>
      </c>
      <c r="D219" s="84" t="s">
        <v>2505</v>
      </c>
      <c r="E219" s="84" t="b">
        <v>0</v>
      </c>
      <c r="F219" s="84" t="b">
        <v>0</v>
      </c>
      <c r="G219" s="84" t="b">
        <v>0</v>
      </c>
    </row>
    <row r="220" spans="1:7" ht="15">
      <c r="A220" s="84" t="s">
        <v>2184</v>
      </c>
      <c r="B220" s="84">
        <v>4</v>
      </c>
      <c r="C220" s="118">
        <v>0.0020588768167693373</v>
      </c>
      <c r="D220" s="84" t="s">
        <v>2505</v>
      </c>
      <c r="E220" s="84" t="b">
        <v>0</v>
      </c>
      <c r="F220" s="84" t="b">
        <v>0</v>
      </c>
      <c r="G220" s="84" t="b">
        <v>0</v>
      </c>
    </row>
    <row r="221" spans="1:7" ht="15">
      <c r="A221" s="84" t="s">
        <v>2185</v>
      </c>
      <c r="B221" s="84">
        <v>4</v>
      </c>
      <c r="C221" s="118">
        <v>0.0020588768167693373</v>
      </c>
      <c r="D221" s="84" t="s">
        <v>2505</v>
      </c>
      <c r="E221" s="84" t="b">
        <v>0</v>
      </c>
      <c r="F221" s="84" t="b">
        <v>0</v>
      </c>
      <c r="G221" s="84" t="b">
        <v>0</v>
      </c>
    </row>
    <row r="222" spans="1:7" ht="15">
      <c r="A222" s="84" t="s">
        <v>2186</v>
      </c>
      <c r="B222" s="84">
        <v>4</v>
      </c>
      <c r="C222" s="118">
        <v>0.0020588768167693373</v>
      </c>
      <c r="D222" s="84" t="s">
        <v>2505</v>
      </c>
      <c r="E222" s="84" t="b">
        <v>0</v>
      </c>
      <c r="F222" s="84" t="b">
        <v>0</v>
      </c>
      <c r="G222" s="84" t="b">
        <v>0</v>
      </c>
    </row>
    <row r="223" spans="1:7" ht="15">
      <c r="A223" s="84" t="s">
        <v>2187</v>
      </c>
      <c r="B223" s="84">
        <v>4</v>
      </c>
      <c r="C223" s="118">
        <v>0.0020588768167693373</v>
      </c>
      <c r="D223" s="84" t="s">
        <v>2505</v>
      </c>
      <c r="E223" s="84" t="b">
        <v>0</v>
      </c>
      <c r="F223" s="84" t="b">
        <v>0</v>
      </c>
      <c r="G223" s="84" t="b">
        <v>0</v>
      </c>
    </row>
    <row r="224" spans="1:7" ht="15">
      <c r="A224" s="84" t="s">
        <v>2188</v>
      </c>
      <c r="B224" s="84">
        <v>4</v>
      </c>
      <c r="C224" s="118">
        <v>0.0020588768167693373</v>
      </c>
      <c r="D224" s="84" t="s">
        <v>2505</v>
      </c>
      <c r="E224" s="84" t="b">
        <v>0</v>
      </c>
      <c r="F224" s="84" t="b">
        <v>0</v>
      </c>
      <c r="G224" s="84" t="b">
        <v>0</v>
      </c>
    </row>
    <row r="225" spans="1:7" ht="15">
      <c r="A225" s="84" t="s">
        <v>2189</v>
      </c>
      <c r="B225" s="84">
        <v>4</v>
      </c>
      <c r="C225" s="118">
        <v>0.0020588768167693373</v>
      </c>
      <c r="D225" s="84" t="s">
        <v>2505</v>
      </c>
      <c r="E225" s="84" t="b">
        <v>0</v>
      </c>
      <c r="F225" s="84" t="b">
        <v>0</v>
      </c>
      <c r="G225" s="84" t="b">
        <v>0</v>
      </c>
    </row>
    <row r="226" spans="1:7" ht="15">
      <c r="A226" s="84" t="s">
        <v>2190</v>
      </c>
      <c r="B226" s="84">
        <v>4</v>
      </c>
      <c r="C226" s="118">
        <v>0.0020588768167693373</v>
      </c>
      <c r="D226" s="84" t="s">
        <v>2505</v>
      </c>
      <c r="E226" s="84" t="b">
        <v>0</v>
      </c>
      <c r="F226" s="84" t="b">
        <v>0</v>
      </c>
      <c r="G226" s="84" t="b">
        <v>0</v>
      </c>
    </row>
    <row r="227" spans="1:7" ht="15">
      <c r="A227" s="84" t="s">
        <v>2191</v>
      </c>
      <c r="B227" s="84">
        <v>4</v>
      </c>
      <c r="C227" s="118">
        <v>0.0020588768167693373</v>
      </c>
      <c r="D227" s="84" t="s">
        <v>2505</v>
      </c>
      <c r="E227" s="84" t="b">
        <v>1</v>
      </c>
      <c r="F227" s="84" t="b">
        <v>0</v>
      </c>
      <c r="G227" s="84" t="b">
        <v>0</v>
      </c>
    </row>
    <row r="228" spans="1:7" ht="15">
      <c r="A228" s="84" t="s">
        <v>2192</v>
      </c>
      <c r="B228" s="84">
        <v>4</v>
      </c>
      <c r="C228" s="118">
        <v>0.002204748079592805</v>
      </c>
      <c r="D228" s="84" t="s">
        <v>2505</v>
      </c>
      <c r="E228" s="84" t="b">
        <v>0</v>
      </c>
      <c r="F228" s="84" t="b">
        <v>0</v>
      </c>
      <c r="G228" s="84" t="b">
        <v>0</v>
      </c>
    </row>
    <row r="229" spans="1:7" ht="15">
      <c r="A229" s="84" t="s">
        <v>2193</v>
      </c>
      <c r="B229" s="84">
        <v>4</v>
      </c>
      <c r="C229" s="118">
        <v>0.0020588768167693373</v>
      </c>
      <c r="D229" s="84" t="s">
        <v>2505</v>
      </c>
      <c r="E229" s="84" t="b">
        <v>0</v>
      </c>
      <c r="F229" s="84" t="b">
        <v>0</v>
      </c>
      <c r="G229" s="84" t="b">
        <v>0</v>
      </c>
    </row>
    <row r="230" spans="1:7" ht="15">
      <c r="A230" s="84" t="s">
        <v>2194</v>
      </c>
      <c r="B230" s="84">
        <v>4</v>
      </c>
      <c r="C230" s="118">
        <v>0.0020588768167693373</v>
      </c>
      <c r="D230" s="84" t="s">
        <v>2505</v>
      </c>
      <c r="E230" s="84" t="b">
        <v>0</v>
      </c>
      <c r="F230" s="84" t="b">
        <v>0</v>
      </c>
      <c r="G230" s="84" t="b">
        <v>0</v>
      </c>
    </row>
    <row r="231" spans="1:7" ht="15">
      <c r="A231" s="84" t="s">
        <v>2195</v>
      </c>
      <c r="B231" s="84">
        <v>4</v>
      </c>
      <c r="C231" s="118">
        <v>0.0020588768167693373</v>
      </c>
      <c r="D231" s="84" t="s">
        <v>2505</v>
      </c>
      <c r="E231" s="84" t="b">
        <v>0</v>
      </c>
      <c r="F231" s="84" t="b">
        <v>0</v>
      </c>
      <c r="G231" s="84" t="b">
        <v>0</v>
      </c>
    </row>
    <row r="232" spans="1:7" ht="15">
      <c r="A232" s="84" t="s">
        <v>2196</v>
      </c>
      <c r="B232" s="84">
        <v>4</v>
      </c>
      <c r="C232" s="118">
        <v>0.0020588768167693373</v>
      </c>
      <c r="D232" s="84" t="s">
        <v>2505</v>
      </c>
      <c r="E232" s="84" t="b">
        <v>0</v>
      </c>
      <c r="F232" s="84" t="b">
        <v>0</v>
      </c>
      <c r="G232" s="84" t="b">
        <v>0</v>
      </c>
    </row>
    <row r="233" spans="1:7" ht="15">
      <c r="A233" s="84" t="s">
        <v>2197</v>
      </c>
      <c r="B233" s="84">
        <v>4</v>
      </c>
      <c r="C233" s="118">
        <v>0.0020588768167693373</v>
      </c>
      <c r="D233" s="84" t="s">
        <v>2505</v>
      </c>
      <c r="E233" s="84" t="b">
        <v>0</v>
      </c>
      <c r="F233" s="84" t="b">
        <v>0</v>
      </c>
      <c r="G233" s="84" t="b">
        <v>0</v>
      </c>
    </row>
    <row r="234" spans="1:7" ht="15">
      <c r="A234" s="84" t="s">
        <v>2198</v>
      </c>
      <c r="B234" s="84">
        <v>4</v>
      </c>
      <c r="C234" s="118">
        <v>0.0020588768167693373</v>
      </c>
      <c r="D234" s="84" t="s">
        <v>2505</v>
      </c>
      <c r="E234" s="84" t="b">
        <v>0</v>
      </c>
      <c r="F234" s="84" t="b">
        <v>0</v>
      </c>
      <c r="G234" s="84" t="b">
        <v>0</v>
      </c>
    </row>
    <row r="235" spans="1:7" ht="15">
      <c r="A235" s="84" t="s">
        <v>2199</v>
      </c>
      <c r="B235" s="84">
        <v>4</v>
      </c>
      <c r="C235" s="118">
        <v>0.002204748079592805</v>
      </c>
      <c r="D235" s="84" t="s">
        <v>2505</v>
      </c>
      <c r="E235" s="84" t="b">
        <v>0</v>
      </c>
      <c r="F235" s="84" t="b">
        <v>0</v>
      </c>
      <c r="G235" s="84" t="b">
        <v>0</v>
      </c>
    </row>
    <row r="236" spans="1:7" ht="15">
      <c r="A236" s="84" t="s">
        <v>1768</v>
      </c>
      <c r="B236" s="84">
        <v>4</v>
      </c>
      <c r="C236" s="118">
        <v>0.0024103420773227305</v>
      </c>
      <c r="D236" s="84" t="s">
        <v>2505</v>
      </c>
      <c r="E236" s="84" t="b">
        <v>0</v>
      </c>
      <c r="F236" s="84" t="b">
        <v>0</v>
      </c>
      <c r="G236" s="84" t="b">
        <v>0</v>
      </c>
    </row>
    <row r="237" spans="1:7" ht="15">
      <c r="A237" s="84" t="s">
        <v>2200</v>
      </c>
      <c r="B237" s="84">
        <v>4</v>
      </c>
      <c r="C237" s="118">
        <v>0.0020588768167693373</v>
      </c>
      <c r="D237" s="84" t="s">
        <v>2505</v>
      </c>
      <c r="E237" s="84" t="b">
        <v>0</v>
      </c>
      <c r="F237" s="84" t="b">
        <v>0</v>
      </c>
      <c r="G237" s="84" t="b">
        <v>0</v>
      </c>
    </row>
    <row r="238" spans="1:7" ht="15">
      <c r="A238" s="84" t="s">
        <v>273</v>
      </c>
      <c r="B238" s="84">
        <v>3</v>
      </c>
      <c r="C238" s="118">
        <v>0.0016535610596946037</v>
      </c>
      <c r="D238" s="84" t="s">
        <v>2505</v>
      </c>
      <c r="E238" s="84" t="b">
        <v>0</v>
      </c>
      <c r="F238" s="84" t="b">
        <v>0</v>
      </c>
      <c r="G238" s="84" t="b">
        <v>0</v>
      </c>
    </row>
    <row r="239" spans="1:7" ht="15">
      <c r="A239" s="84" t="s">
        <v>272</v>
      </c>
      <c r="B239" s="84">
        <v>3</v>
      </c>
      <c r="C239" s="118">
        <v>0.0016535610596946037</v>
      </c>
      <c r="D239" s="84" t="s">
        <v>2505</v>
      </c>
      <c r="E239" s="84" t="b">
        <v>0</v>
      </c>
      <c r="F239" s="84" t="b">
        <v>0</v>
      </c>
      <c r="G239" s="84" t="b">
        <v>0</v>
      </c>
    </row>
    <row r="240" spans="1:7" ht="15">
      <c r="A240" s="84" t="s">
        <v>2201</v>
      </c>
      <c r="B240" s="84">
        <v>3</v>
      </c>
      <c r="C240" s="118">
        <v>0.0016535610596946037</v>
      </c>
      <c r="D240" s="84" t="s">
        <v>2505</v>
      </c>
      <c r="E240" s="84" t="b">
        <v>0</v>
      </c>
      <c r="F240" s="84" t="b">
        <v>0</v>
      </c>
      <c r="G240" s="84" t="b">
        <v>0</v>
      </c>
    </row>
    <row r="241" spans="1:7" ht="15">
      <c r="A241" s="84" t="s">
        <v>2202</v>
      </c>
      <c r="B241" s="84">
        <v>3</v>
      </c>
      <c r="C241" s="118">
        <v>0.0016535610596946037</v>
      </c>
      <c r="D241" s="84" t="s">
        <v>2505</v>
      </c>
      <c r="E241" s="84" t="b">
        <v>0</v>
      </c>
      <c r="F241" s="84" t="b">
        <v>0</v>
      </c>
      <c r="G241" s="84" t="b">
        <v>0</v>
      </c>
    </row>
    <row r="242" spans="1:7" ht="15">
      <c r="A242" s="84" t="s">
        <v>2203</v>
      </c>
      <c r="B242" s="84">
        <v>3</v>
      </c>
      <c r="C242" s="118">
        <v>0.0016535610596946037</v>
      </c>
      <c r="D242" s="84" t="s">
        <v>2505</v>
      </c>
      <c r="E242" s="84" t="b">
        <v>0</v>
      </c>
      <c r="F242" s="84" t="b">
        <v>0</v>
      </c>
      <c r="G242" s="84" t="b">
        <v>0</v>
      </c>
    </row>
    <row r="243" spans="1:7" ht="15">
      <c r="A243" s="84" t="s">
        <v>2204</v>
      </c>
      <c r="B243" s="84">
        <v>3</v>
      </c>
      <c r="C243" s="118">
        <v>0.0016535610596946037</v>
      </c>
      <c r="D243" s="84" t="s">
        <v>2505</v>
      </c>
      <c r="E243" s="84" t="b">
        <v>0</v>
      </c>
      <c r="F243" s="84" t="b">
        <v>0</v>
      </c>
      <c r="G243" s="84" t="b">
        <v>0</v>
      </c>
    </row>
    <row r="244" spans="1:7" ht="15">
      <c r="A244" s="84" t="s">
        <v>2205</v>
      </c>
      <c r="B244" s="84">
        <v>3</v>
      </c>
      <c r="C244" s="118">
        <v>0.0016535610596946037</v>
      </c>
      <c r="D244" s="84" t="s">
        <v>2505</v>
      </c>
      <c r="E244" s="84" t="b">
        <v>0</v>
      </c>
      <c r="F244" s="84" t="b">
        <v>0</v>
      </c>
      <c r="G244" s="84" t="b">
        <v>0</v>
      </c>
    </row>
    <row r="245" spans="1:7" ht="15">
      <c r="A245" s="84" t="s">
        <v>2206</v>
      </c>
      <c r="B245" s="84">
        <v>3</v>
      </c>
      <c r="C245" s="118">
        <v>0.0016535610596946037</v>
      </c>
      <c r="D245" s="84" t="s">
        <v>2505</v>
      </c>
      <c r="E245" s="84" t="b">
        <v>0</v>
      </c>
      <c r="F245" s="84" t="b">
        <v>0</v>
      </c>
      <c r="G245" s="84" t="b">
        <v>0</v>
      </c>
    </row>
    <row r="246" spans="1:7" ht="15">
      <c r="A246" s="84" t="s">
        <v>2207</v>
      </c>
      <c r="B246" s="84">
        <v>3</v>
      </c>
      <c r="C246" s="118">
        <v>0.0016535610596946037</v>
      </c>
      <c r="D246" s="84" t="s">
        <v>2505</v>
      </c>
      <c r="E246" s="84" t="b">
        <v>0</v>
      </c>
      <c r="F246" s="84" t="b">
        <v>0</v>
      </c>
      <c r="G246" s="84" t="b">
        <v>0</v>
      </c>
    </row>
    <row r="247" spans="1:7" ht="15">
      <c r="A247" s="84" t="s">
        <v>2208</v>
      </c>
      <c r="B247" s="84">
        <v>3</v>
      </c>
      <c r="C247" s="118">
        <v>0.0016535610596946037</v>
      </c>
      <c r="D247" s="84" t="s">
        <v>2505</v>
      </c>
      <c r="E247" s="84" t="b">
        <v>0</v>
      </c>
      <c r="F247" s="84" t="b">
        <v>0</v>
      </c>
      <c r="G247" s="84" t="b">
        <v>0</v>
      </c>
    </row>
    <row r="248" spans="1:7" ht="15">
      <c r="A248" s="84" t="s">
        <v>2209</v>
      </c>
      <c r="B248" s="84">
        <v>3</v>
      </c>
      <c r="C248" s="118">
        <v>0.0016535610596946037</v>
      </c>
      <c r="D248" s="84" t="s">
        <v>2505</v>
      </c>
      <c r="E248" s="84" t="b">
        <v>0</v>
      </c>
      <c r="F248" s="84" t="b">
        <v>0</v>
      </c>
      <c r="G248" s="84" t="b">
        <v>0</v>
      </c>
    </row>
    <row r="249" spans="1:7" ht="15">
      <c r="A249" s="84" t="s">
        <v>2210</v>
      </c>
      <c r="B249" s="84">
        <v>3</v>
      </c>
      <c r="C249" s="118">
        <v>0.0016535610596946037</v>
      </c>
      <c r="D249" s="84" t="s">
        <v>2505</v>
      </c>
      <c r="E249" s="84" t="b">
        <v>0</v>
      </c>
      <c r="F249" s="84" t="b">
        <v>0</v>
      </c>
      <c r="G249" s="84" t="b">
        <v>0</v>
      </c>
    </row>
    <row r="250" spans="1:7" ht="15">
      <c r="A250" s="84" t="s">
        <v>2211</v>
      </c>
      <c r="B250" s="84">
        <v>3</v>
      </c>
      <c r="C250" s="118">
        <v>0.0016535610596946037</v>
      </c>
      <c r="D250" s="84" t="s">
        <v>2505</v>
      </c>
      <c r="E250" s="84" t="b">
        <v>0</v>
      </c>
      <c r="F250" s="84" t="b">
        <v>0</v>
      </c>
      <c r="G250" s="84" t="b">
        <v>0</v>
      </c>
    </row>
    <row r="251" spans="1:7" ht="15">
      <c r="A251" s="84" t="s">
        <v>2212</v>
      </c>
      <c r="B251" s="84">
        <v>3</v>
      </c>
      <c r="C251" s="118">
        <v>0.0016535610596946037</v>
      </c>
      <c r="D251" s="84" t="s">
        <v>2505</v>
      </c>
      <c r="E251" s="84" t="b">
        <v>0</v>
      </c>
      <c r="F251" s="84" t="b">
        <v>0</v>
      </c>
      <c r="G251" s="84" t="b">
        <v>0</v>
      </c>
    </row>
    <row r="252" spans="1:7" ht="15">
      <c r="A252" s="84" t="s">
        <v>2213</v>
      </c>
      <c r="B252" s="84">
        <v>3</v>
      </c>
      <c r="C252" s="118">
        <v>0.0016535610596946037</v>
      </c>
      <c r="D252" s="84" t="s">
        <v>2505</v>
      </c>
      <c r="E252" s="84" t="b">
        <v>0</v>
      </c>
      <c r="F252" s="84" t="b">
        <v>0</v>
      </c>
      <c r="G252" s="84" t="b">
        <v>0</v>
      </c>
    </row>
    <row r="253" spans="1:7" ht="15">
      <c r="A253" s="84" t="s">
        <v>2214</v>
      </c>
      <c r="B253" s="84">
        <v>3</v>
      </c>
      <c r="C253" s="118">
        <v>0.0016535610596946037</v>
      </c>
      <c r="D253" s="84" t="s">
        <v>2505</v>
      </c>
      <c r="E253" s="84" t="b">
        <v>0</v>
      </c>
      <c r="F253" s="84" t="b">
        <v>0</v>
      </c>
      <c r="G253" s="84" t="b">
        <v>0</v>
      </c>
    </row>
    <row r="254" spans="1:7" ht="15">
      <c r="A254" s="84" t="s">
        <v>2215</v>
      </c>
      <c r="B254" s="84">
        <v>3</v>
      </c>
      <c r="C254" s="118">
        <v>0.0016535610596946037</v>
      </c>
      <c r="D254" s="84" t="s">
        <v>2505</v>
      </c>
      <c r="E254" s="84" t="b">
        <v>0</v>
      </c>
      <c r="F254" s="84" t="b">
        <v>1</v>
      </c>
      <c r="G254" s="84" t="b">
        <v>0</v>
      </c>
    </row>
    <row r="255" spans="1:7" ht="15">
      <c r="A255" s="84" t="s">
        <v>2216</v>
      </c>
      <c r="B255" s="84">
        <v>3</v>
      </c>
      <c r="C255" s="118">
        <v>0.0016535610596946037</v>
      </c>
      <c r="D255" s="84" t="s">
        <v>2505</v>
      </c>
      <c r="E255" s="84" t="b">
        <v>0</v>
      </c>
      <c r="F255" s="84" t="b">
        <v>0</v>
      </c>
      <c r="G255" s="84" t="b">
        <v>0</v>
      </c>
    </row>
    <row r="256" spans="1:7" ht="15">
      <c r="A256" s="84" t="s">
        <v>2217</v>
      </c>
      <c r="B256" s="84">
        <v>3</v>
      </c>
      <c r="C256" s="118">
        <v>0.0016535610596946037</v>
      </c>
      <c r="D256" s="84" t="s">
        <v>2505</v>
      </c>
      <c r="E256" s="84" t="b">
        <v>0</v>
      </c>
      <c r="F256" s="84" t="b">
        <v>0</v>
      </c>
      <c r="G256" s="84" t="b">
        <v>0</v>
      </c>
    </row>
    <row r="257" spans="1:7" ht="15">
      <c r="A257" s="84" t="s">
        <v>2218</v>
      </c>
      <c r="B257" s="84">
        <v>3</v>
      </c>
      <c r="C257" s="118">
        <v>0.0016535610596946037</v>
      </c>
      <c r="D257" s="84" t="s">
        <v>2505</v>
      </c>
      <c r="E257" s="84" t="b">
        <v>0</v>
      </c>
      <c r="F257" s="84" t="b">
        <v>0</v>
      </c>
      <c r="G257" s="84" t="b">
        <v>0</v>
      </c>
    </row>
    <row r="258" spans="1:7" ht="15">
      <c r="A258" s="84" t="s">
        <v>2219</v>
      </c>
      <c r="B258" s="84">
        <v>3</v>
      </c>
      <c r="C258" s="118">
        <v>0.0016535610596946037</v>
      </c>
      <c r="D258" s="84" t="s">
        <v>2505</v>
      </c>
      <c r="E258" s="84" t="b">
        <v>0</v>
      </c>
      <c r="F258" s="84" t="b">
        <v>0</v>
      </c>
      <c r="G258" s="84" t="b">
        <v>0</v>
      </c>
    </row>
    <row r="259" spans="1:7" ht="15">
      <c r="A259" s="84" t="s">
        <v>2220</v>
      </c>
      <c r="B259" s="84">
        <v>3</v>
      </c>
      <c r="C259" s="118">
        <v>0.0016535610596946037</v>
      </c>
      <c r="D259" s="84" t="s">
        <v>2505</v>
      </c>
      <c r="E259" s="84" t="b">
        <v>0</v>
      </c>
      <c r="F259" s="84" t="b">
        <v>0</v>
      </c>
      <c r="G259" s="84" t="b">
        <v>0</v>
      </c>
    </row>
    <row r="260" spans="1:7" ht="15">
      <c r="A260" s="84" t="s">
        <v>2221</v>
      </c>
      <c r="B260" s="84">
        <v>3</v>
      </c>
      <c r="C260" s="118">
        <v>0.0016535610596946037</v>
      </c>
      <c r="D260" s="84" t="s">
        <v>2505</v>
      </c>
      <c r="E260" s="84" t="b">
        <v>0</v>
      </c>
      <c r="F260" s="84" t="b">
        <v>0</v>
      </c>
      <c r="G260" s="84" t="b">
        <v>0</v>
      </c>
    </row>
    <row r="261" spans="1:7" ht="15">
      <c r="A261" s="84" t="s">
        <v>2222</v>
      </c>
      <c r="B261" s="84">
        <v>3</v>
      </c>
      <c r="C261" s="118">
        <v>0.0016535610596946037</v>
      </c>
      <c r="D261" s="84" t="s">
        <v>2505</v>
      </c>
      <c r="E261" s="84" t="b">
        <v>0</v>
      </c>
      <c r="F261" s="84" t="b">
        <v>0</v>
      </c>
      <c r="G261" s="84" t="b">
        <v>0</v>
      </c>
    </row>
    <row r="262" spans="1:7" ht="15">
      <c r="A262" s="84" t="s">
        <v>2223</v>
      </c>
      <c r="B262" s="84">
        <v>3</v>
      </c>
      <c r="C262" s="118">
        <v>0.0016535610596946037</v>
      </c>
      <c r="D262" s="84" t="s">
        <v>2505</v>
      </c>
      <c r="E262" s="84" t="b">
        <v>1</v>
      </c>
      <c r="F262" s="84" t="b">
        <v>0</v>
      </c>
      <c r="G262" s="84" t="b">
        <v>0</v>
      </c>
    </row>
    <row r="263" spans="1:7" ht="15">
      <c r="A263" s="84" t="s">
        <v>2224</v>
      </c>
      <c r="B263" s="84">
        <v>3</v>
      </c>
      <c r="C263" s="118">
        <v>0.0016535610596946037</v>
      </c>
      <c r="D263" s="84" t="s">
        <v>2505</v>
      </c>
      <c r="E263" s="84" t="b">
        <v>0</v>
      </c>
      <c r="F263" s="84" t="b">
        <v>0</v>
      </c>
      <c r="G263" s="84" t="b">
        <v>0</v>
      </c>
    </row>
    <row r="264" spans="1:7" ht="15">
      <c r="A264" s="84" t="s">
        <v>2225</v>
      </c>
      <c r="B264" s="84">
        <v>3</v>
      </c>
      <c r="C264" s="118">
        <v>0.0016535610596946037</v>
      </c>
      <c r="D264" s="84" t="s">
        <v>2505</v>
      </c>
      <c r="E264" s="84" t="b">
        <v>0</v>
      </c>
      <c r="F264" s="84" t="b">
        <v>0</v>
      </c>
      <c r="G264" s="84" t="b">
        <v>0</v>
      </c>
    </row>
    <row r="265" spans="1:7" ht="15">
      <c r="A265" s="84" t="s">
        <v>2226</v>
      </c>
      <c r="B265" s="84">
        <v>3</v>
      </c>
      <c r="C265" s="118">
        <v>0.0018077565579920477</v>
      </c>
      <c r="D265" s="84" t="s">
        <v>2505</v>
      </c>
      <c r="E265" s="84" t="b">
        <v>0</v>
      </c>
      <c r="F265" s="84" t="b">
        <v>0</v>
      </c>
      <c r="G265" s="84" t="b">
        <v>0</v>
      </c>
    </row>
    <row r="266" spans="1:7" ht="15">
      <c r="A266" s="84" t="s">
        <v>2227</v>
      </c>
      <c r="B266" s="84">
        <v>3</v>
      </c>
      <c r="C266" s="118">
        <v>0.0018077565579920477</v>
      </c>
      <c r="D266" s="84" t="s">
        <v>2505</v>
      </c>
      <c r="E266" s="84" t="b">
        <v>0</v>
      </c>
      <c r="F266" s="84" t="b">
        <v>0</v>
      </c>
      <c r="G266" s="84" t="b">
        <v>0</v>
      </c>
    </row>
    <row r="267" spans="1:7" ht="15">
      <c r="A267" s="84" t="s">
        <v>2228</v>
      </c>
      <c r="B267" s="84">
        <v>3</v>
      </c>
      <c r="C267" s="118">
        <v>0.0016535610596946037</v>
      </c>
      <c r="D267" s="84" t="s">
        <v>2505</v>
      </c>
      <c r="E267" s="84" t="b">
        <v>0</v>
      </c>
      <c r="F267" s="84" t="b">
        <v>0</v>
      </c>
      <c r="G267" s="84" t="b">
        <v>0</v>
      </c>
    </row>
    <row r="268" spans="1:7" ht="15">
      <c r="A268" s="84" t="s">
        <v>2229</v>
      </c>
      <c r="B268" s="84">
        <v>3</v>
      </c>
      <c r="C268" s="118">
        <v>0.0016535610596946037</v>
      </c>
      <c r="D268" s="84" t="s">
        <v>2505</v>
      </c>
      <c r="E268" s="84" t="b">
        <v>0</v>
      </c>
      <c r="F268" s="84" t="b">
        <v>0</v>
      </c>
      <c r="G268" s="84" t="b">
        <v>0</v>
      </c>
    </row>
    <row r="269" spans="1:7" ht="15">
      <c r="A269" s="84" t="s">
        <v>2230</v>
      </c>
      <c r="B269" s="84">
        <v>3</v>
      </c>
      <c r="C269" s="118">
        <v>0.0016535610596946037</v>
      </c>
      <c r="D269" s="84" t="s">
        <v>2505</v>
      </c>
      <c r="E269" s="84" t="b">
        <v>0</v>
      </c>
      <c r="F269" s="84" t="b">
        <v>0</v>
      </c>
      <c r="G269" s="84" t="b">
        <v>0</v>
      </c>
    </row>
    <row r="270" spans="1:7" ht="15">
      <c r="A270" s="84" t="s">
        <v>2231</v>
      </c>
      <c r="B270" s="84">
        <v>3</v>
      </c>
      <c r="C270" s="118">
        <v>0.0016535610596946037</v>
      </c>
      <c r="D270" s="84" t="s">
        <v>2505</v>
      </c>
      <c r="E270" s="84" t="b">
        <v>0</v>
      </c>
      <c r="F270" s="84" t="b">
        <v>0</v>
      </c>
      <c r="G270" s="84" t="b">
        <v>0</v>
      </c>
    </row>
    <row r="271" spans="1:7" ht="15">
      <c r="A271" s="84" t="s">
        <v>2232</v>
      </c>
      <c r="B271" s="84">
        <v>3</v>
      </c>
      <c r="C271" s="118">
        <v>0.0016535610596946037</v>
      </c>
      <c r="D271" s="84" t="s">
        <v>2505</v>
      </c>
      <c r="E271" s="84" t="b">
        <v>0</v>
      </c>
      <c r="F271" s="84" t="b">
        <v>0</v>
      </c>
      <c r="G271" s="84" t="b">
        <v>0</v>
      </c>
    </row>
    <row r="272" spans="1:7" ht="15">
      <c r="A272" s="84" t="s">
        <v>2233</v>
      </c>
      <c r="B272" s="84">
        <v>3</v>
      </c>
      <c r="C272" s="118">
        <v>0.0016535610596946037</v>
      </c>
      <c r="D272" s="84" t="s">
        <v>2505</v>
      </c>
      <c r="E272" s="84" t="b">
        <v>0</v>
      </c>
      <c r="F272" s="84" t="b">
        <v>0</v>
      </c>
      <c r="G272" s="84" t="b">
        <v>0</v>
      </c>
    </row>
    <row r="273" spans="1:7" ht="15">
      <c r="A273" s="84" t="s">
        <v>269</v>
      </c>
      <c r="B273" s="84">
        <v>3</v>
      </c>
      <c r="C273" s="118">
        <v>0.0016535610596946037</v>
      </c>
      <c r="D273" s="84" t="s">
        <v>2505</v>
      </c>
      <c r="E273" s="84" t="b">
        <v>0</v>
      </c>
      <c r="F273" s="84" t="b">
        <v>0</v>
      </c>
      <c r="G273" s="84" t="b">
        <v>0</v>
      </c>
    </row>
    <row r="274" spans="1:7" ht="15">
      <c r="A274" s="84" t="s">
        <v>2234</v>
      </c>
      <c r="B274" s="84">
        <v>3</v>
      </c>
      <c r="C274" s="118">
        <v>0.0016535610596946037</v>
      </c>
      <c r="D274" s="84" t="s">
        <v>2505</v>
      </c>
      <c r="E274" s="84" t="b">
        <v>0</v>
      </c>
      <c r="F274" s="84" t="b">
        <v>0</v>
      </c>
      <c r="G274" s="84" t="b">
        <v>0</v>
      </c>
    </row>
    <row r="275" spans="1:7" ht="15">
      <c r="A275" s="84" t="s">
        <v>2235</v>
      </c>
      <c r="B275" s="84">
        <v>3</v>
      </c>
      <c r="C275" s="118">
        <v>0.0016535610596946037</v>
      </c>
      <c r="D275" s="84" t="s">
        <v>2505</v>
      </c>
      <c r="E275" s="84" t="b">
        <v>0</v>
      </c>
      <c r="F275" s="84" t="b">
        <v>0</v>
      </c>
      <c r="G275" s="84" t="b">
        <v>0</v>
      </c>
    </row>
    <row r="276" spans="1:7" ht="15">
      <c r="A276" s="84" t="s">
        <v>2236</v>
      </c>
      <c r="B276" s="84">
        <v>3</v>
      </c>
      <c r="C276" s="118">
        <v>0.0016535610596946037</v>
      </c>
      <c r="D276" s="84" t="s">
        <v>2505</v>
      </c>
      <c r="E276" s="84" t="b">
        <v>0</v>
      </c>
      <c r="F276" s="84" t="b">
        <v>0</v>
      </c>
      <c r="G276" s="84" t="b">
        <v>0</v>
      </c>
    </row>
    <row r="277" spans="1:7" ht="15">
      <c r="A277" s="84" t="s">
        <v>2237</v>
      </c>
      <c r="B277" s="84">
        <v>3</v>
      </c>
      <c r="C277" s="118">
        <v>0.0016535610596946037</v>
      </c>
      <c r="D277" s="84" t="s">
        <v>2505</v>
      </c>
      <c r="E277" s="84" t="b">
        <v>0</v>
      </c>
      <c r="F277" s="84" t="b">
        <v>0</v>
      </c>
      <c r="G277" s="84" t="b">
        <v>0</v>
      </c>
    </row>
    <row r="278" spans="1:7" ht="15">
      <c r="A278" s="84" t="s">
        <v>2238</v>
      </c>
      <c r="B278" s="84">
        <v>3</v>
      </c>
      <c r="C278" s="118">
        <v>0.0016535610596946037</v>
      </c>
      <c r="D278" s="84" t="s">
        <v>2505</v>
      </c>
      <c r="E278" s="84" t="b">
        <v>0</v>
      </c>
      <c r="F278" s="84" t="b">
        <v>0</v>
      </c>
      <c r="G278" s="84" t="b">
        <v>0</v>
      </c>
    </row>
    <row r="279" spans="1:7" ht="15">
      <c r="A279" s="84" t="s">
        <v>2239</v>
      </c>
      <c r="B279" s="84">
        <v>3</v>
      </c>
      <c r="C279" s="118">
        <v>0.0016535610596946037</v>
      </c>
      <c r="D279" s="84" t="s">
        <v>2505</v>
      </c>
      <c r="E279" s="84" t="b">
        <v>0</v>
      </c>
      <c r="F279" s="84" t="b">
        <v>0</v>
      </c>
      <c r="G279" s="84" t="b">
        <v>0</v>
      </c>
    </row>
    <row r="280" spans="1:7" ht="15">
      <c r="A280" s="84" t="s">
        <v>2240</v>
      </c>
      <c r="B280" s="84">
        <v>3</v>
      </c>
      <c r="C280" s="118">
        <v>0.0016535610596946037</v>
      </c>
      <c r="D280" s="84" t="s">
        <v>2505</v>
      </c>
      <c r="E280" s="84" t="b">
        <v>0</v>
      </c>
      <c r="F280" s="84" t="b">
        <v>0</v>
      </c>
      <c r="G280" s="84" t="b">
        <v>0</v>
      </c>
    </row>
    <row r="281" spans="1:7" ht="15">
      <c r="A281" s="84" t="s">
        <v>2241</v>
      </c>
      <c r="B281" s="84">
        <v>3</v>
      </c>
      <c r="C281" s="118">
        <v>0.0018077565579920477</v>
      </c>
      <c r="D281" s="84" t="s">
        <v>2505</v>
      </c>
      <c r="E281" s="84" t="b">
        <v>0</v>
      </c>
      <c r="F281" s="84" t="b">
        <v>0</v>
      </c>
      <c r="G281" s="84" t="b">
        <v>0</v>
      </c>
    </row>
    <row r="282" spans="1:7" ht="15">
      <c r="A282" s="84" t="s">
        <v>2242</v>
      </c>
      <c r="B282" s="84">
        <v>3</v>
      </c>
      <c r="C282" s="118">
        <v>0.0016535610596946037</v>
      </c>
      <c r="D282" s="84" t="s">
        <v>2505</v>
      </c>
      <c r="E282" s="84" t="b">
        <v>0</v>
      </c>
      <c r="F282" s="84" t="b">
        <v>0</v>
      </c>
      <c r="G282" s="84" t="b">
        <v>0</v>
      </c>
    </row>
    <row r="283" spans="1:7" ht="15">
      <c r="A283" s="84" t="s">
        <v>2243</v>
      </c>
      <c r="B283" s="84">
        <v>3</v>
      </c>
      <c r="C283" s="118">
        <v>0.0016535610596946037</v>
      </c>
      <c r="D283" s="84" t="s">
        <v>2505</v>
      </c>
      <c r="E283" s="84" t="b">
        <v>0</v>
      </c>
      <c r="F283" s="84" t="b">
        <v>0</v>
      </c>
      <c r="G283" s="84" t="b">
        <v>0</v>
      </c>
    </row>
    <row r="284" spans="1:7" ht="15">
      <c r="A284" s="84" t="s">
        <v>2244</v>
      </c>
      <c r="B284" s="84">
        <v>3</v>
      </c>
      <c r="C284" s="118">
        <v>0.0016535610596946037</v>
      </c>
      <c r="D284" s="84" t="s">
        <v>2505</v>
      </c>
      <c r="E284" s="84" t="b">
        <v>0</v>
      </c>
      <c r="F284" s="84" t="b">
        <v>0</v>
      </c>
      <c r="G284" s="84" t="b">
        <v>0</v>
      </c>
    </row>
    <row r="285" spans="1:7" ht="15">
      <c r="A285" s="84" t="s">
        <v>2245</v>
      </c>
      <c r="B285" s="84">
        <v>3</v>
      </c>
      <c r="C285" s="118">
        <v>0.0016535610596946037</v>
      </c>
      <c r="D285" s="84" t="s">
        <v>2505</v>
      </c>
      <c r="E285" s="84" t="b">
        <v>0</v>
      </c>
      <c r="F285" s="84" t="b">
        <v>0</v>
      </c>
      <c r="G285" s="84" t="b">
        <v>0</v>
      </c>
    </row>
    <row r="286" spans="1:7" ht="15">
      <c r="A286" s="84" t="s">
        <v>2246</v>
      </c>
      <c r="B286" s="84">
        <v>3</v>
      </c>
      <c r="C286" s="118">
        <v>0.0016535610596946037</v>
      </c>
      <c r="D286" s="84" t="s">
        <v>2505</v>
      </c>
      <c r="E286" s="84" t="b">
        <v>0</v>
      </c>
      <c r="F286" s="84" t="b">
        <v>0</v>
      </c>
      <c r="G286" s="84" t="b">
        <v>0</v>
      </c>
    </row>
    <row r="287" spans="1:7" ht="15">
      <c r="A287" s="84" t="s">
        <v>2247</v>
      </c>
      <c r="B287" s="84">
        <v>3</v>
      </c>
      <c r="C287" s="118">
        <v>0.0016535610596946037</v>
      </c>
      <c r="D287" s="84" t="s">
        <v>2505</v>
      </c>
      <c r="E287" s="84" t="b">
        <v>0</v>
      </c>
      <c r="F287" s="84" t="b">
        <v>0</v>
      </c>
      <c r="G287" s="84" t="b">
        <v>0</v>
      </c>
    </row>
    <row r="288" spans="1:7" ht="15">
      <c r="A288" s="84" t="s">
        <v>2248</v>
      </c>
      <c r="B288" s="84">
        <v>3</v>
      </c>
      <c r="C288" s="118">
        <v>0.0016535610596946037</v>
      </c>
      <c r="D288" s="84" t="s">
        <v>2505</v>
      </c>
      <c r="E288" s="84" t="b">
        <v>0</v>
      </c>
      <c r="F288" s="84" t="b">
        <v>0</v>
      </c>
      <c r="G288" s="84" t="b">
        <v>0</v>
      </c>
    </row>
    <row r="289" spans="1:7" ht="15">
      <c r="A289" s="84" t="s">
        <v>2249</v>
      </c>
      <c r="B289" s="84">
        <v>3</v>
      </c>
      <c r="C289" s="118">
        <v>0.0016535610596946037</v>
      </c>
      <c r="D289" s="84" t="s">
        <v>2505</v>
      </c>
      <c r="E289" s="84" t="b">
        <v>0</v>
      </c>
      <c r="F289" s="84" t="b">
        <v>0</v>
      </c>
      <c r="G289" s="84" t="b">
        <v>0</v>
      </c>
    </row>
    <row r="290" spans="1:7" ht="15">
      <c r="A290" s="84" t="s">
        <v>2250</v>
      </c>
      <c r="B290" s="84">
        <v>3</v>
      </c>
      <c r="C290" s="118">
        <v>0.0018077565579920477</v>
      </c>
      <c r="D290" s="84" t="s">
        <v>2505</v>
      </c>
      <c r="E290" s="84" t="b">
        <v>0</v>
      </c>
      <c r="F290" s="84" t="b">
        <v>0</v>
      </c>
      <c r="G290" s="84" t="b">
        <v>0</v>
      </c>
    </row>
    <row r="291" spans="1:7" ht="15">
      <c r="A291" s="84" t="s">
        <v>2251</v>
      </c>
      <c r="B291" s="84">
        <v>3</v>
      </c>
      <c r="C291" s="118">
        <v>0.0018077565579920477</v>
      </c>
      <c r="D291" s="84" t="s">
        <v>2505</v>
      </c>
      <c r="E291" s="84" t="b">
        <v>0</v>
      </c>
      <c r="F291" s="84" t="b">
        <v>0</v>
      </c>
      <c r="G291" s="84" t="b">
        <v>0</v>
      </c>
    </row>
    <row r="292" spans="1:7" ht="15">
      <c r="A292" s="84" t="s">
        <v>2252</v>
      </c>
      <c r="B292" s="84">
        <v>3</v>
      </c>
      <c r="C292" s="118">
        <v>0.0016535610596946037</v>
      </c>
      <c r="D292" s="84" t="s">
        <v>2505</v>
      </c>
      <c r="E292" s="84" t="b">
        <v>0</v>
      </c>
      <c r="F292" s="84" t="b">
        <v>0</v>
      </c>
      <c r="G292" s="84" t="b">
        <v>0</v>
      </c>
    </row>
    <row r="293" spans="1:7" ht="15">
      <c r="A293" s="84" t="s">
        <v>2253</v>
      </c>
      <c r="B293" s="84">
        <v>3</v>
      </c>
      <c r="C293" s="118">
        <v>0.0016535610596946037</v>
      </c>
      <c r="D293" s="84" t="s">
        <v>2505</v>
      </c>
      <c r="E293" s="84" t="b">
        <v>1</v>
      </c>
      <c r="F293" s="84" t="b">
        <v>0</v>
      </c>
      <c r="G293" s="84" t="b">
        <v>0</v>
      </c>
    </row>
    <row r="294" spans="1:7" ht="15">
      <c r="A294" s="84" t="s">
        <v>2254</v>
      </c>
      <c r="B294" s="84">
        <v>3</v>
      </c>
      <c r="C294" s="118">
        <v>0.0016535610596946037</v>
      </c>
      <c r="D294" s="84" t="s">
        <v>2505</v>
      </c>
      <c r="E294" s="84" t="b">
        <v>0</v>
      </c>
      <c r="F294" s="84" t="b">
        <v>0</v>
      </c>
      <c r="G294" s="84" t="b">
        <v>0</v>
      </c>
    </row>
    <row r="295" spans="1:7" ht="15">
      <c r="A295" s="84" t="s">
        <v>2255</v>
      </c>
      <c r="B295" s="84">
        <v>3</v>
      </c>
      <c r="C295" s="118">
        <v>0.0016535610596946037</v>
      </c>
      <c r="D295" s="84" t="s">
        <v>2505</v>
      </c>
      <c r="E295" s="84" t="b">
        <v>0</v>
      </c>
      <c r="F295" s="84" t="b">
        <v>0</v>
      </c>
      <c r="G295" s="84" t="b">
        <v>0</v>
      </c>
    </row>
    <row r="296" spans="1:7" ht="15">
      <c r="A296" s="84" t="s">
        <v>2256</v>
      </c>
      <c r="B296" s="84">
        <v>3</v>
      </c>
      <c r="C296" s="118">
        <v>0.0016535610596946037</v>
      </c>
      <c r="D296" s="84" t="s">
        <v>2505</v>
      </c>
      <c r="E296" s="84" t="b">
        <v>0</v>
      </c>
      <c r="F296" s="84" t="b">
        <v>0</v>
      </c>
      <c r="G296" s="84" t="b">
        <v>0</v>
      </c>
    </row>
    <row r="297" spans="1:7" ht="15">
      <c r="A297" s="84" t="s">
        <v>2257</v>
      </c>
      <c r="B297" s="84">
        <v>3</v>
      </c>
      <c r="C297" s="118">
        <v>0.0016535610596946037</v>
      </c>
      <c r="D297" s="84" t="s">
        <v>2505</v>
      </c>
      <c r="E297" s="84" t="b">
        <v>0</v>
      </c>
      <c r="F297" s="84" t="b">
        <v>0</v>
      </c>
      <c r="G297" s="84" t="b">
        <v>0</v>
      </c>
    </row>
    <row r="298" spans="1:7" ht="15">
      <c r="A298" s="84" t="s">
        <v>1724</v>
      </c>
      <c r="B298" s="84">
        <v>3</v>
      </c>
      <c r="C298" s="118">
        <v>0.0016535610596946037</v>
      </c>
      <c r="D298" s="84" t="s">
        <v>2505</v>
      </c>
      <c r="E298" s="84" t="b">
        <v>0</v>
      </c>
      <c r="F298" s="84" t="b">
        <v>0</v>
      </c>
      <c r="G298" s="84" t="b">
        <v>0</v>
      </c>
    </row>
    <row r="299" spans="1:7" ht="15">
      <c r="A299" s="84" t="s">
        <v>266</v>
      </c>
      <c r="B299" s="84">
        <v>3</v>
      </c>
      <c r="C299" s="118">
        <v>0.0016535610596946037</v>
      </c>
      <c r="D299" s="84" t="s">
        <v>2505</v>
      </c>
      <c r="E299" s="84" t="b">
        <v>0</v>
      </c>
      <c r="F299" s="84" t="b">
        <v>0</v>
      </c>
      <c r="G299" s="84" t="b">
        <v>0</v>
      </c>
    </row>
    <row r="300" spans="1:7" ht="15">
      <c r="A300" s="84" t="s">
        <v>2258</v>
      </c>
      <c r="B300" s="84">
        <v>3</v>
      </c>
      <c r="C300" s="118">
        <v>0.0016535610596946037</v>
      </c>
      <c r="D300" s="84" t="s">
        <v>2505</v>
      </c>
      <c r="E300" s="84" t="b">
        <v>0</v>
      </c>
      <c r="F300" s="84" t="b">
        <v>0</v>
      </c>
      <c r="G300" s="84" t="b">
        <v>0</v>
      </c>
    </row>
    <row r="301" spans="1:7" ht="15">
      <c r="A301" s="84" t="s">
        <v>2259</v>
      </c>
      <c r="B301" s="84">
        <v>3</v>
      </c>
      <c r="C301" s="118">
        <v>0.0016535610596946037</v>
      </c>
      <c r="D301" s="84" t="s">
        <v>2505</v>
      </c>
      <c r="E301" s="84" t="b">
        <v>0</v>
      </c>
      <c r="F301" s="84" t="b">
        <v>0</v>
      </c>
      <c r="G301" s="84" t="b">
        <v>0</v>
      </c>
    </row>
    <row r="302" spans="1:7" ht="15">
      <c r="A302" s="84" t="s">
        <v>2260</v>
      </c>
      <c r="B302" s="84">
        <v>3</v>
      </c>
      <c r="C302" s="118">
        <v>0.0016535610596946037</v>
      </c>
      <c r="D302" s="84" t="s">
        <v>2505</v>
      </c>
      <c r="E302" s="84" t="b">
        <v>0</v>
      </c>
      <c r="F302" s="84" t="b">
        <v>0</v>
      </c>
      <c r="G302" s="84" t="b">
        <v>0</v>
      </c>
    </row>
    <row r="303" spans="1:7" ht="15">
      <c r="A303" s="84" t="s">
        <v>2261</v>
      </c>
      <c r="B303" s="84">
        <v>3</v>
      </c>
      <c r="C303" s="118">
        <v>0.0016535610596946037</v>
      </c>
      <c r="D303" s="84" t="s">
        <v>2505</v>
      </c>
      <c r="E303" s="84" t="b">
        <v>0</v>
      </c>
      <c r="F303" s="84" t="b">
        <v>0</v>
      </c>
      <c r="G303" s="84" t="b">
        <v>0</v>
      </c>
    </row>
    <row r="304" spans="1:7" ht="15">
      <c r="A304" s="84" t="s">
        <v>2262</v>
      </c>
      <c r="B304" s="84">
        <v>3</v>
      </c>
      <c r="C304" s="118">
        <v>0.0016535610596946037</v>
      </c>
      <c r="D304" s="84" t="s">
        <v>2505</v>
      </c>
      <c r="E304" s="84" t="b">
        <v>0</v>
      </c>
      <c r="F304" s="84" t="b">
        <v>0</v>
      </c>
      <c r="G304" s="84" t="b">
        <v>0</v>
      </c>
    </row>
    <row r="305" spans="1:7" ht="15">
      <c r="A305" s="84" t="s">
        <v>2263</v>
      </c>
      <c r="B305" s="84">
        <v>3</v>
      </c>
      <c r="C305" s="118">
        <v>0.0016535610596946037</v>
      </c>
      <c r="D305" s="84" t="s">
        <v>2505</v>
      </c>
      <c r="E305" s="84" t="b">
        <v>0</v>
      </c>
      <c r="F305" s="84" t="b">
        <v>0</v>
      </c>
      <c r="G305" s="84" t="b">
        <v>0</v>
      </c>
    </row>
    <row r="306" spans="1:7" ht="15">
      <c r="A306" s="84" t="s">
        <v>2264</v>
      </c>
      <c r="B306" s="84">
        <v>3</v>
      </c>
      <c r="C306" s="118">
        <v>0.0016535610596946037</v>
      </c>
      <c r="D306" s="84" t="s">
        <v>2505</v>
      </c>
      <c r="E306" s="84" t="b">
        <v>0</v>
      </c>
      <c r="F306" s="84" t="b">
        <v>0</v>
      </c>
      <c r="G306" s="84" t="b">
        <v>0</v>
      </c>
    </row>
    <row r="307" spans="1:7" ht="15">
      <c r="A307" s="84" t="s">
        <v>2265</v>
      </c>
      <c r="B307" s="84">
        <v>3</v>
      </c>
      <c r="C307" s="118">
        <v>0.0016535610596946037</v>
      </c>
      <c r="D307" s="84" t="s">
        <v>2505</v>
      </c>
      <c r="E307" s="84" t="b">
        <v>0</v>
      </c>
      <c r="F307" s="84" t="b">
        <v>0</v>
      </c>
      <c r="G307" s="84" t="b">
        <v>0</v>
      </c>
    </row>
    <row r="308" spans="1:7" ht="15">
      <c r="A308" s="84" t="s">
        <v>2266</v>
      </c>
      <c r="B308" s="84">
        <v>3</v>
      </c>
      <c r="C308" s="118">
        <v>0.0016535610596946037</v>
      </c>
      <c r="D308" s="84" t="s">
        <v>2505</v>
      </c>
      <c r="E308" s="84" t="b">
        <v>0</v>
      </c>
      <c r="F308" s="84" t="b">
        <v>0</v>
      </c>
      <c r="G308" s="84" t="b">
        <v>0</v>
      </c>
    </row>
    <row r="309" spans="1:7" ht="15">
      <c r="A309" s="84" t="s">
        <v>2267</v>
      </c>
      <c r="B309" s="84">
        <v>3</v>
      </c>
      <c r="C309" s="118">
        <v>0.0016535610596946037</v>
      </c>
      <c r="D309" s="84" t="s">
        <v>2505</v>
      </c>
      <c r="E309" s="84" t="b">
        <v>0</v>
      </c>
      <c r="F309" s="84" t="b">
        <v>0</v>
      </c>
      <c r="G309" s="84" t="b">
        <v>0</v>
      </c>
    </row>
    <row r="310" spans="1:7" ht="15">
      <c r="A310" s="84" t="s">
        <v>2268</v>
      </c>
      <c r="B310" s="84">
        <v>3</v>
      </c>
      <c r="C310" s="118">
        <v>0.0016535610596946037</v>
      </c>
      <c r="D310" s="84" t="s">
        <v>2505</v>
      </c>
      <c r="E310" s="84" t="b">
        <v>0</v>
      </c>
      <c r="F310" s="84" t="b">
        <v>0</v>
      </c>
      <c r="G310" s="84" t="b">
        <v>0</v>
      </c>
    </row>
    <row r="311" spans="1:7" ht="15">
      <c r="A311" s="84" t="s">
        <v>2269</v>
      </c>
      <c r="B311" s="84">
        <v>3</v>
      </c>
      <c r="C311" s="118">
        <v>0.0016535610596946037</v>
      </c>
      <c r="D311" s="84" t="s">
        <v>2505</v>
      </c>
      <c r="E311" s="84" t="b">
        <v>0</v>
      </c>
      <c r="F311" s="84" t="b">
        <v>0</v>
      </c>
      <c r="G311" s="84" t="b">
        <v>0</v>
      </c>
    </row>
    <row r="312" spans="1:7" ht="15">
      <c r="A312" s="84" t="s">
        <v>2270</v>
      </c>
      <c r="B312" s="84">
        <v>3</v>
      </c>
      <c r="C312" s="118">
        <v>0.0016535610596946037</v>
      </c>
      <c r="D312" s="84" t="s">
        <v>2505</v>
      </c>
      <c r="E312" s="84" t="b">
        <v>0</v>
      </c>
      <c r="F312" s="84" t="b">
        <v>0</v>
      </c>
      <c r="G312" s="84" t="b">
        <v>0</v>
      </c>
    </row>
    <row r="313" spans="1:7" ht="15">
      <c r="A313" s="84" t="s">
        <v>2271</v>
      </c>
      <c r="B313" s="84">
        <v>3</v>
      </c>
      <c r="C313" s="118">
        <v>0.0016535610596946037</v>
      </c>
      <c r="D313" s="84" t="s">
        <v>2505</v>
      </c>
      <c r="E313" s="84" t="b">
        <v>0</v>
      </c>
      <c r="F313" s="84" t="b">
        <v>0</v>
      </c>
      <c r="G313" s="84" t="b">
        <v>0</v>
      </c>
    </row>
    <row r="314" spans="1:7" ht="15">
      <c r="A314" s="84" t="s">
        <v>2272</v>
      </c>
      <c r="B314" s="84">
        <v>3</v>
      </c>
      <c r="C314" s="118">
        <v>0.0016535610596946037</v>
      </c>
      <c r="D314" s="84" t="s">
        <v>2505</v>
      </c>
      <c r="E314" s="84" t="b">
        <v>0</v>
      </c>
      <c r="F314" s="84" t="b">
        <v>0</v>
      </c>
      <c r="G314" s="84" t="b">
        <v>0</v>
      </c>
    </row>
    <row r="315" spans="1:7" ht="15">
      <c r="A315" s="84" t="s">
        <v>2273</v>
      </c>
      <c r="B315" s="84">
        <v>3</v>
      </c>
      <c r="C315" s="118">
        <v>0.0016535610596946037</v>
      </c>
      <c r="D315" s="84" t="s">
        <v>2505</v>
      </c>
      <c r="E315" s="84" t="b">
        <v>1</v>
      </c>
      <c r="F315" s="84" t="b">
        <v>0</v>
      </c>
      <c r="G315" s="84" t="b">
        <v>0</v>
      </c>
    </row>
    <row r="316" spans="1:7" ht="15">
      <c r="A316" s="84" t="s">
        <v>2274</v>
      </c>
      <c r="B316" s="84">
        <v>3</v>
      </c>
      <c r="C316" s="118">
        <v>0.0016535610596946037</v>
      </c>
      <c r="D316" s="84" t="s">
        <v>2505</v>
      </c>
      <c r="E316" s="84" t="b">
        <v>0</v>
      </c>
      <c r="F316" s="84" t="b">
        <v>0</v>
      </c>
      <c r="G316" s="84" t="b">
        <v>0</v>
      </c>
    </row>
    <row r="317" spans="1:7" ht="15">
      <c r="A317" s="84" t="s">
        <v>2275</v>
      </c>
      <c r="B317" s="84">
        <v>3</v>
      </c>
      <c r="C317" s="118">
        <v>0.0016535610596946037</v>
      </c>
      <c r="D317" s="84" t="s">
        <v>2505</v>
      </c>
      <c r="E317" s="84" t="b">
        <v>0</v>
      </c>
      <c r="F317" s="84" t="b">
        <v>0</v>
      </c>
      <c r="G317" s="84" t="b">
        <v>0</v>
      </c>
    </row>
    <row r="318" spans="1:7" ht="15">
      <c r="A318" s="84" t="s">
        <v>2276</v>
      </c>
      <c r="B318" s="84">
        <v>3</v>
      </c>
      <c r="C318" s="118">
        <v>0.0016535610596946037</v>
      </c>
      <c r="D318" s="84" t="s">
        <v>2505</v>
      </c>
      <c r="E318" s="84" t="b">
        <v>0</v>
      </c>
      <c r="F318" s="84" t="b">
        <v>0</v>
      </c>
      <c r="G318" s="84" t="b">
        <v>0</v>
      </c>
    </row>
    <row r="319" spans="1:7" ht="15">
      <c r="A319" s="84" t="s">
        <v>2277</v>
      </c>
      <c r="B319" s="84">
        <v>2</v>
      </c>
      <c r="C319" s="118">
        <v>0.0012051710386613652</v>
      </c>
      <c r="D319" s="84" t="s">
        <v>2505</v>
      </c>
      <c r="E319" s="84" t="b">
        <v>0</v>
      </c>
      <c r="F319" s="84" t="b">
        <v>0</v>
      </c>
      <c r="G319" s="84" t="b">
        <v>0</v>
      </c>
    </row>
    <row r="320" spans="1:7" ht="15">
      <c r="A320" s="84" t="s">
        <v>2278</v>
      </c>
      <c r="B320" s="84">
        <v>2</v>
      </c>
      <c r="C320" s="118">
        <v>0.0012051710386613652</v>
      </c>
      <c r="D320" s="84" t="s">
        <v>2505</v>
      </c>
      <c r="E320" s="84" t="b">
        <v>0</v>
      </c>
      <c r="F320" s="84" t="b">
        <v>0</v>
      </c>
      <c r="G320" s="84" t="b">
        <v>0</v>
      </c>
    </row>
    <row r="321" spans="1:7" ht="15">
      <c r="A321" s="84" t="s">
        <v>2279</v>
      </c>
      <c r="B321" s="84">
        <v>2</v>
      </c>
      <c r="C321" s="118">
        <v>0.0012051710386613652</v>
      </c>
      <c r="D321" s="84" t="s">
        <v>2505</v>
      </c>
      <c r="E321" s="84" t="b">
        <v>0</v>
      </c>
      <c r="F321" s="84" t="b">
        <v>0</v>
      </c>
      <c r="G321" s="84" t="b">
        <v>0</v>
      </c>
    </row>
    <row r="322" spans="1:7" ht="15">
      <c r="A322" s="84" t="s">
        <v>2280</v>
      </c>
      <c r="B322" s="84">
        <v>2</v>
      </c>
      <c r="C322" s="118">
        <v>0.0012051710386613652</v>
      </c>
      <c r="D322" s="84" t="s">
        <v>2505</v>
      </c>
      <c r="E322" s="84" t="b">
        <v>0</v>
      </c>
      <c r="F322" s="84" t="b">
        <v>0</v>
      </c>
      <c r="G322" s="84" t="b">
        <v>0</v>
      </c>
    </row>
    <row r="323" spans="1:7" ht="15">
      <c r="A323" s="84" t="s">
        <v>2281</v>
      </c>
      <c r="B323" s="84">
        <v>2</v>
      </c>
      <c r="C323" s="118">
        <v>0.0012051710386613652</v>
      </c>
      <c r="D323" s="84" t="s">
        <v>2505</v>
      </c>
      <c r="E323" s="84" t="b">
        <v>0</v>
      </c>
      <c r="F323" s="84" t="b">
        <v>0</v>
      </c>
      <c r="G323" s="84" t="b">
        <v>0</v>
      </c>
    </row>
    <row r="324" spans="1:7" ht="15">
      <c r="A324" s="84" t="s">
        <v>2282</v>
      </c>
      <c r="B324" s="84">
        <v>2</v>
      </c>
      <c r="C324" s="118">
        <v>0.0012051710386613652</v>
      </c>
      <c r="D324" s="84" t="s">
        <v>2505</v>
      </c>
      <c r="E324" s="84" t="b">
        <v>0</v>
      </c>
      <c r="F324" s="84" t="b">
        <v>0</v>
      </c>
      <c r="G324" s="84" t="b">
        <v>0</v>
      </c>
    </row>
    <row r="325" spans="1:7" ht="15">
      <c r="A325" s="84" t="s">
        <v>2283</v>
      </c>
      <c r="B325" s="84">
        <v>2</v>
      </c>
      <c r="C325" s="118">
        <v>0.0012051710386613652</v>
      </c>
      <c r="D325" s="84" t="s">
        <v>2505</v>
      </c>
      <c r="E325" s="84" t="b">
        <v>1</v>
      </c>
      <c r="F325" s="84" t="b">
        <v>0</v>
      </c>
      <c r="G325" s="84" t="b">
        <v>0</v>
      </c>
    </row>
    <row r="326" spans="1:7" ht="15">
      <c r="A326" s="84" t="s">
        <v>2284</v>
      </c>
      <c r="B326" s="84">
        <v>2</v>
      </c>
      <c r="C326" s="118">
        <v>0.0012051710386613652</v>
      </c>
      <c r="D326" s="84" t="s">
        <v>2505</v>
      </c>
      <c r="E326" s="84" t="b">
        <v>0</v>
      </c>
      <c r="F326" s="84" t="b">
        <v>0</v>
      </c>
      <c r="G326" s="84" t="b">
        <v>0</v>
      </c>
    </row>
    <row r="327" spans="1:7" ht="15">
      <c r="A327" s="84" t="s">
        <v>2285</v>
      </c>
      <c r="B327" s="84">
        <v>2</v>
      </c>
      <c r="C327" s="118">
        <v>0.0012051710386613652</v>
      </c>
      <c r="D327" s="84" t="s">
        <v>2505</v>
      </c>
      <c r="E327" s="84" t="b">
        <v>0</v>
      </c>
      <c r="F327" s="84" t="b">
        <v>0</v>
      </c>
      <c r="G327" s="84" t="b">
        <v>0</v>
      </c>
    </row>
    <row r="328" spans="1:7" ht="15">
      <c r="A328" s="84" t="s">
        <v>2286</v>
      </c>
      <c r="B328" s="84">
        <v>2</v>
      </c>
      <c r="C328" s="118">
        <v>0.0012051710386613652</v>
      </c>
      <c r="D328" s="84" t="s">
        <v>2505</v>
      </c>
      <c r="E328" s="84" t="b">
        <v>0</v>
      </c>
      <c r="F328" s="84" t="b">
        <v>0</v>
      </c>
      <c r="G328" s="84" t="b">
        <v>0</v>
      </c>
    </row>
    <row r="329" spans="1:7" ht="15">
      <c r="A329" s="84" t="s">
        <v>2287</v>
      </c>
      <c r="B329" s="84">
        <v>2</v>
      </c>
      <c r="C329" s="118">
        <v>0.0012051710386613652</v>
      </c>
      <c r="D329" s="84" t="s">
        <v>2505</v>
      </c>
      <c r="E329" s="84" t="b">
        <v>0</v>
      </c>
      <c r="F329" s="84" t="b">
        <v>0</v>
      </c>
      <c r="G329" s="84" t="b">
        <v>0</v>
      </c>
    </row>
    <row r="330" spans="1:7" ht="15">
      <c r="A330" s="84" t="s">
        <v>2288</v>
      </c>
      <c r="B330" s="84">
        <v>2</v>
      </c>
      <c r="C330" s="118">
        <v>0.0012051710386613652</v>
      </c>
      <c r="D330" s="84" t="s">
        <v>2505</v>
      </c>
      <c r="E330" s="84" t="b">
        <v>0</v>
      </c>
      <c r="F330" s="84" t="b">
        <v>0</v>
      </c>
      <c r="G330" s="84" t="b">
        <v>0</v>
      </c>
    </row>
    <row r="331" spans="1:7" ht="15">
      <c r="A331" s="84" t="s">
        <v>2289</v>
      </c>
      <c r="B331" s="84">
        <v>2</v>
      </c>
      <c r="C331" s="118">
        <v>0.0012051710386613652</v>
      </c>
      <c r="D331" s="84" t="s">
        <v>2505</v>
      </c>
      <c r="E331" s="84" t="b">
        <v>0</v>
      </c>
      <c r="F331" s="84" t="b">
        <v>0</v>
      </c>
      <c r="G331" s="84" t="b">
        <v>0</v>
      </c>
    </row>
    <row r="332" spans="1:7" ht="15">
      <c r="A332" s="84" t="s">
        <v>2290</v>
      </c>
      <c r="B332" s="84">
        <v>2</v>
      </c>
      <c r="C332" s="118">
        <v>0.0012051710386613652</v>
      </c>
      <c r="D332" s="84" t="s">
        <v>2505</v>
      </c>
      <c r="E332" s="84" t="b">
        <v>0</v>
      </c>
      <c r="F332" s="84" t="b">
        <v>0</v>
      </c>
      <c r="G332" s="84" t="b">
        <v>0</v>
      </c>
    </row>
    <row r="333" spans="1:7" ht="15">
      <c r="A333" s="84" t="s">
        <v>2291</v>
      </c>
      <c r="B333" s="84">
        <v>2</v>
      </c>
      <c r="C333" s="118">
        <v>0.0012051710386613652</v>
      </c>
      <c r="D333" s="84" t="s">
        <v>2505</v>
      </c>
      <c r="E333" s="84" t="b">
        <v>0</v>
      </c>
      <c r="F333" s="84" t="b">
        <v>0</v>
      </c>
      <c r="G333" s="84" t="b">
        <v>0</v>
      </c>
    </row>
    <row r="334" spans="1:7" ht="15">
      <c r="A334" s="84" t="s">
        <v>2292</v>
      </c>
      <c r="B334" s="84">
        <v>2</v>
      </c>
      <c r="C334" s="118">
        <v>0.0012051710386613652</v>
      </c>
      <c r="D334" s="84" t="s">
        <v>2505</v>
      </c>
      <c r="E334" s="84" t="b">
        <v>0</v>
      </c>
      <c r="F334" s="84" t="b">
        <v>0</v>
      </c>
      <c r="G334" s="84" t="b">
        <v>0</v>
      </c>
    </row>
    <row r="335" spans="1:7" ht="15">
      <c r="A335" s="84" t="s">
        <v>2293</v>
      </c>
      <c r="B335" s="84">
        <v>2</v>
      </c>
      <c r="C335" s="118">
        <v>0.0012051710386613652</v>
      </c>
      <c r="D335" s="84" t="s">
        <v>2505</v>
      </c>
      <c r="E335" s="84" t="b">
        <v>0</v>
      </c>
      <c r="F335" s="84" t="b">
        <v>0</v>
      </c>
      <c r="G335" s="84" t="b">
        <v>0</v>
      </c>
    </row>
    <row r="336" spans="1:7" ht="15">
      <c r="A336" s="84" t="s">
        <v>2294</v>
      </c>
      <c r="B336" s="84">
        <v>2</v>
      </c>
      <c r="C336" s="118">
        <v>0.0012051710386613652</v>
      </c>
      <c r="D336" s="84" t="s">
        <v>2505</v>
      </c>
      <c r="E336" s="84" t="b">
        <v>0</v>
      </c>
      <c r="F336" s="84" t="b">
        <v>0</v>
      </c>
      <c r="G336" s="84" t="b">
        <v>0</v>
      </c>
    </row>
    <row r="337" spans="1:7" ht="15">
      <c r="A337" s="84" t="s">
        <v>2295</v>
      </c>
      <c r="B337" s="84">
        <v>2</v>
      </c>
      <c r="C337" s="118">
        <v>0.0012051710386613652</v>
      </c>
      <c r="D337" s="84" t="s">
        <v>2505</v>
      </c>
      <c r="E337" s="84" t="b">
        <v>0</v>
      </c>
      <c r="F337" s="84" t="b">
        <v>0</v>
      </c>
      <c r="G337" s="84" t="b">
        <v>0</v>
      </c>
    </row>
    <row r="338" spans="1:7" ht="15">
      <c r="A338" s="84" t="s">
        <v>2296</v>
      </c>
      <c r="B338" s="84">
        <v>2</v>
      </c>
      <c r="C338" s="118">
        <v>0.0012051710386613652</v>
      </c>
      <c r="D338" s="84" t="s">
        <v>2505</v>
      </c>
      <c r="E338" s="84" t="b">
        <v>0</v>
      </c>
      <c r="F338" s="84" t="b">
        <v>0</v>
      </c>
      <c r="G338" s="84" t="b">
        <v>0</v>
      </c>
    </row>
    <row r="339" spans="1:7" ht="15">
      <c r="A339" s="84" t="s">
        <v>2297</v>
      </c>
      <c r="B339" s="84">
        <v>2</v>
      </c>
      <c r="C339" s="118">
        <v>0.0012051710386613652</v>
      </c>
      <c r="D339" s="84" t="s">
        <v>2505</v>
      </c>
      <c r="E339" s="84" t="b">
        <v>0</v>
      </c>
      <c r="F339" s="84" t="b">
        <v>0</v>
      </c>
      <c r="G339" s="84" t="b">
        <v>0</v>
      </c>
    </row>
    <row r="340" spans="1:7" ht="15">
      <c r="A340" s="84" t="s">
        <v>2298</v>
      </c>
      <c r="B340" s="84">
        <v>2</v>
      </c>
      <c r="C340" s="118">
        <v>0.0012051710386613652</v>
      </c>
      <c r="D340" s="84" t="s">
        <v>2505</v>
      </c>
      <c r="E340" s="84" t="b">
        <v>0</v>
      </c>
      <c r="F340" s="84" t="b">
        <v>0</v>
      </c>
      <c r="G340" s="84" t="b">
        <v>0</v>
      </c>
    </row>
    <row r="341" spans="1:7" ht="15">
      <c r="A341" s="84" t="s">
        <v>2299</v>
      </c>
      <c r="B341" s="84">
        <v>2</v>
      </c>
      <c r="C341" s="118">
        <v>0.0012051710386613652</v>
      </c>
      <c r="D341" s="84" t="s">
        <v>2505</v>
      </c>
      <c r="E341" s="84" t="b">
        <v>0</v>
      </c>
      <c r="F341" s="84" t="b">
        <v>0</v>
      </c>
      <c r="G341" s="84" t="b">
        <v>0</v>
      </c>
    </row>
    <row r="342" spans="1:7" ht="15">
      <c r="A342" s="84" t="s">
        <v>2300</v>
      </c>
      <c r="B342" s="84">
        <v>2</v>
      </c>
      <c r="C342" s="118">
        <v>0.0012051710386613652</v>
      </c>
      <c r="D342" s="84" t="s">
        <v>2505</v>
      </c>
      <c r="E342" s="84" t="b">
        <v>1</v>
      </c>
      <c r="F342" s="84" t="b">
        <v>0</v>
      </c>
      <c r="G342" s="84" t="b">
        <v>0</v>
      </c>
    </row>
    <row r="343" spans="1:7" ht="15">
      <c r="A343" s="84" t="s">
        <v>2301</v>
      </c>
      <c r="B343" s="84">
        <v>2</v>
      </c>
      <c r="C343" s="118">
        <v>0.0012051710386613652</v>
      </c>
      <c r="D343" s="84" t="s">
        <v>2505</v>
      </c>
      <c r="E343" s="84" t="b">
        <v>0</v>
      </c>
      <c r="F343" s="84" t="b">
        <v>0</v>
      </c>
      <c r="G343" s="84" t="b">
        <v>0</v>
      </c>
    </row>
    <row r="344" spans="1:7" ht="15">
      <c r="A344" s="84" t="s">
        <v>2302</v>
      </c>
      <c r="B344" s="84">
        <v>2</v>
      </c>
      <c r="C344" s="118">
        <v>0.0012051710386613652</v>
      </c>
      <c r="D344" s="84" t="s">
        <v>2505</v>
      </c>
      <c r="E344" s="84" t="b">
        <v>0</v>
      </c>
      <c r="F344" s="84" t="b">
        <v>0</v>
      </c>
      <c r="G344" s="84" t="b">
        <v>0</v>
      </c>
    </row>
    <row r="345" spans="1:7" ht="15">
      <c r="A345" s="84" t="s">
        <v>2303</v>
      </c>
      <c r="B345" s="84">
        <v>2</v>
      </c>
      <c r="C345" s="118">
        <v>0.0012051710386613652</v>
      </c>
      <c r="D345" s="84" t="s">
        <v>2505</v>
      </c>
      <c r="E345" s="84" t="b">
        <v>0</v>
      </c>
      <c r="F345" s="84" t="b">
        <v>0</v>
      </c>
      <c r="G345" s="84" t="b">
        <v>0</v>
      </c>
    </row>
    <row r="346" spans="1:7" ht="15">
      <c r="A346" s="84" t="s">
        <v>2304</v>
      </c>
      <c r="B346" s="84">
        <v>2</v>
      </c>
      <c r="C346" s="118">
        <v>0.0012051710386613652</v>
      </c>
      <c r="D346" s="84" t="s">
        <v>2505</v>
      </c>
      <c r="E346" s="84" t="b">
        <v>0</v>
      </c>
      <c r="F346" s="84" t="b">
        <v>0</v>
      </c>
      <c r="G346" s="84" t="b">
        <v>0</v>
      </c>
    </row>
    <row r="347" spans="1:7" ht="15">
      <c r="A347" s="84" t="s">
        <v>2305</v>
      </c>
      <c r="B347" s="84">
        <v>2</v>
      </c>
      <c r="C347" s="118">
        <v>0.0012051710386613652</v>
      </c>
      <c r="D347" s="84" t="s">
        <v>2505</v>
      </c>
      <c r="E347" s="84" t="b">
        <v>0</v>
      </c>
      <c r="F347" s="84" t="b">
        <v>0</v>
      </c>
      <c r="G347" s="84" t="b">
        <v>0</v>
      </c>
    </row>
    <row r="348" spans="1:7" ht="15">
      <c r="A348" s="84" t="s">
        <v>2306</v>
      </c>
      <c r="B348" s="84">
        <v>2</v>
      </c>
      <c r="C348" s="118">
        <v>0.0012051710386613652</v>
      </c>
      <c r="D348" s="84" t="s">
        <v>2505</v>
      </c>
      <c r="E348" s="84" t="b">
        <v>0</v>
      </c>
      <c r="F348" s="84" t="b">
        <v>0</v>
      </c>
      <c r="G348" s="84" t="b">
        <v>0</v>
      </c>
    </row>
    <row r="349" spans="1:7" ht="15">
      <c r="A349" s="84" t="s">
        <v>2307</v>
      </c>
      <c r="B349" s="84">
        <v>2</v>
      </c>
      <c r="C349" s="118">
        <v>0.0012051710386613652</v>
      </c>
      <c r="D349" s="84" t="s">
        <v>2505</v>
      </c>
      <c r="E349" s="84" t="b">
        <v>0</v>
      </c>
      <c r="F349" s="84" t="b">
        <v>0</v>
      </c>
      <c r="G349" s="84" t="b">
        <v>0</v>
      </c>
    </row>
    <row r="350" spans="1:7" ht="15">
      <c r="A350" s="84" t="s">
        <v>2308</v>
      </c>
      <c r="B350" s="84">
        <v>2</v>
      </c>
      <c r="C350" s="118">
        <v>0.0012051710386613652</v>
      </c>
      <c r="D350" s="84" t="s">
        <v>2505</v>
      </c>
      <c r="E350" s="84" t="b">
        <v>0</v>
      </c>
      <c r="F350" s="84" t="b">
        <v>0</v>
      </c>
      <c r="G350" s="84" t="b">
        <v>0</v>
      </c>
    </row>
    <row r="351" spans="1:7" ht="15">
      <c r="A351" s="84" t="s">
        <v>2309</v>
      </c>
      <c r="B351" s="84">
        <v>2</v>
      </c>
      <c r="C351" s="118">
        <v>0.0012051710386613652</v>
      </c>
      <c r="D351" s="84" t="s">
        <v>2505</v>
      </c>
      <c r="E351" s="84" t="b">
        <v>0</v>
      </c>
      <c r="F351" s="84" t="b">
        <v>0</v>
      </c>
      <c r="G351" s="84" t="b">
        <v>0</v>
      </c>
    </row>
    <row r="352" spans="1:7" ht="15">
      <c r="A352" s="84" t="s">
        <v>2310</v>
      </c>
      <c r="B352" s="84">
        <v>2</v>
      </c>
      <c r="C352" s="118">
        <v>0.0012051710386613652</v>
      </c>
      <c r="D352" s="84" t="s">
        <v>2505</v>
      </c>
      <c r="E352" s="84" t="b">
        <v>0</v>
      </c>
      <c r="F352" s="84" t="b">
        <v>0</v>
      </c>
      <c r="G352" s="84" t="b">
        <v>0</v>
      </c>
    </row>
    <row r="353" spans="1:7" ht="15">
      <c r="A353" s="84" t="s">
        <v>2311</v>
      </c>
      <c r="B353" s="84">
        <v>2</v>
      </c>
      <c r="C353" s="118">
        <v>0.0012051710386613652</v>
      </c>
      <c r="D353" s="84" t="s">
        <v>2505</v>
      </c>
      <c r="E353" s="84" t="b">
        <v>0</v>
      </c>
      <c r="F353" s="84" t="b">
        <v>0</v>
      </c>
      <c r="G353" s="84" t="b">
        <v>0</v>
      </c>
    </row>
    <row r="354" spans="1:7" ht="15">
      <c r="A354" s="84" t="s">
        <v>2312</v>
      </c>
      <c r="B354" s="84">
        <v>2</v>
      </c>
      <c r="C354" s="118">
        <v>0.0012051710386613652</v>
      </c>
      <c r="D354" s="84" t="s">
        <v>2505</v>
      </c>
      <c r="E354" s="84" t="b">
        <v>0</v>
      </c>
      <c r="F354" s="84" t="b">
        <v>0</v>
      </c>
      <c r="G354" s="84" t="b">
        <v>0</v>
      </c>
    </row>
    <row r="355" spans="1:7" ht="15">
      <c r="A355" s="84" t="s">
        <v>2313</v>
      </c>
      <c r="B355" s="84">
        <v>2</v>
      </c>
      <c r="C355" s="118">
        <v>0.0012051710386613652</v>
      </c>
      <c r="D355" s="84" t="s">
        <v>2505</v>
      </c>
      <c r="E355" s="84" t="b">
        <v>0</v>
      </c>
      <c r="F355" s="84" t="b">
        <v>0</v>
      </c>
      <c r="G355" s="84" t="b">
        <v>0</v>
      </c>
    </row>
    <row r="356" spans="1:7" ht="15">
      <c r="A356" s="84" t="s">
        <v>2314</v>
      </c>
      <c r="B356" s="84">
        <v>2</v>
      </c>
      <c r="C356" s="118">
        <v>0.0012051710386613652</v>
      </c>
      <c r="D356" s="84" t="s">
        <v>2505</v>
      </c>
      <c r="E356" s="84" t="b">
        <v>0</v>
      </c>
      <c r="F356" s="84" t="b">
        <v>0</v>
      </c>
      <c r="G356" s="84" t="b">
        <v>0</v>
      </c>
    </row>
    <row r="357" spans="1:7" ht="15">
      <c r="A357" s="84" t="s">
        <v>2315</v>
      </c>
      <c r="B357" s="84">
        <v>2</v>
      </c>
      <c r="C357" s="118">
        <v>0.0012051710386613652</v>
      </c>
      <c r="D357" s="84" t="s">
        <v>2505</v>
      </c>
      <c r="E357" s="84" t="b">
        <v>0</v>
      </c>
      <c r="F357" s="84" t="b">
        <v>0</v>
      </c>
      <c r="G357" s="84" t="b">
        <v>0</v>
      </c>
    </row>
    <row r="358" spans="1:7" ht="15">
      <c r="A358" s="84" t="s">
        <v>2316</v>
      </c>
      <c r="B358" s="84">
        <v>2</v>
      </c>
      <c r="C358" s="118">
        <v>0.0012051710386613652</v>
      </c>
      <c r="D358" s="84" t="s">
        <v>2505</v>
      </c>
      <c r="E358" s="84" t="b">
        <v>0</v>
      </c>
      <c r="F358" s="84" t="b">
        <v>0</v>
      </c>
      <c r="G358" s="84" t="b">
        <v>0</v>
      </c>
    </row>
    <row r="359" spans="1:7" ht="15">
      <c r="A359" s="84" t="s">
        <v>2317</v>
      </c>
      <c r="B359" s="84">
        <v>2</v>
      </c>
      <c r="C359" s="118">
        <v>0.0012051710386613652</v>
      </c>
      <c r="D359" s="84" t="s">
        <v>2505</v>
      </c>
      <c r="E359" s="84" t="b">
        <v>0</v>
      </c>
      <c r="F359" s="84" t="b">
        <v>0</v>
      </c>
      <c r="G359" s="84" t="b">
        <v>0</v>
      </c>
    </row>
    <row r="360" spans="1:7" ht="15">
      <c r="A360" s="84" t="s">
        <v>2318</v>
      </c>
      <c r="B360" s="84">
        <v>2</v>
      </c>
      <c r="C360" s="118">
        <v>0.0013809036689380618</v>
      </c>
      <c r="D360" s="84" t="s">
        <v>2505</v>
      </c>
      <c r="E360" s="84" t="b">
        <v>0</v>
      </c>
      <c r="F360" s="84" t="b">
        <v>0</v>
      </c>
      <c r="G360" s="84" t="b">
        <v>0</v>
      </c>
    </row>
    <row r="361" spans="1:7" ht="15">
      <c r="A361" s="84" t="s">
        <v>2319</v>
      </c>
      <c r="B361" s="84">
        <v>2</v>
      </c>
      <c r="C361" s="118">
        <v>0.0012051710386613652</v>
      </c>
      <c r="D361" s="84" t="s">
        <v>2505</v>
      </c>
      <c r="E361" s="84" t="b">
        <v>0</v>
      </c>
      <c r="F361" s="84" t="b">
        <v>0</v>
      </c>
      <c r="G361" s="84" t="b">
        <v>0</v>
      </c>
    </row>
    <row r="362" spans="1:7" ht="15">
      <c r="A362" s="84" t="s">
        <v>2320</v>
      </c>
      <c r="B362" s="84">
        <v>2</v>
      </c>
      <c r="C362" s="118">
        <v>0.0012051710386613652</v>
      </c>
      <c r="D362" s="84" t="s">
        <v>2505</v>
      </c>
      <c r="E362" s="84" t="b">
        <v>0</v>
      </c>
      <c r="F362" s="84" t="b">
        <v>0</v>
      </c>
      <c r="G362" s="84" t="b">
        <v>0</v>
      </c>
    </row>
    <row r="363" spans="1:7" ht="15">
      <c r="A363" s="84" t="s">
        <v>2321</v>
      </c>
      <c r="B363" s="84">
        <v>2</v>
      </c>
      <c r="C363" s="118">
        <v>0.0012051710386613652</v>
      </c>
      <c r="D363" s="84" t="s">
        <v>2505</v>
      </c>
      <c r="E363" s="84" t="b">
        <v>0</v>
      </c>
      <c r="F363" s="84" t="b">
        <v>0</v>
      </c>
      <c r="G363" s="84" t="b">
        <v>0</v>
      </c>
    </row>
    <row r="364" spans="1:7" ht="15">
      <c r="A364" s="84" t="s">
        <v>2322</v>
      </c>
      <c r="B364" s="84">
        <v>2</v>
      </c>
      <c r="C364" s="118">
        <v>0.0012051710386613652</v>
      </c>
      <c r="D364" s="84" t="s">
        <v>2505</v>
      </c>
      <c r="E364" s="84" t="b">
        <v>1</v>
      </c>
      <c r="F364" s="84" t="b">
        <v>0</v>
      </c>
      <c r="G364" s="84" t="b">
        <v>0</v>
      </c>
    </row>
    <row r="365" spans="1:7" ht="15">
      <c r="A365" s="84" t="s">
        <v>2323</v>
      </c>
      <c r="B365" s="84">
        <v>2</v>
      </c>
      <c r="C365" s="118">
        <v>0.0012051710386613652</v>
      </c>
      <c r="D365" s="84" t="s">
        <v>2505</v>
      </c>
      <c r="E365" s="84" t="b">
        <v>0</v>
      </c>
      <c r="F365" s="84" t="b">
        <v>0</v>
      </c>
      <c r="G365" s="84" t="b">
        <v>0</v>
      </c>
    </row>
    <row r="366" spans="1:7" ht="15">
      <c r="A366" s="84" t="s">
        <v>2324</v>
      </c>
      <c r="B366" s="84">
        <v>2</v>
      </c>
      <c r="C366" s="118">
        <v>0.0012051710386613652</v>
      </c>
      <c r="D366" s="84" t="s">
        <v>2505</v>
      </c>
      <c r="E366" s="84" t="b">
        <v>1</v>
      </c>
      <c r="F366" s="84" t="b">
        <v>0</v>
      </c>
      <c r="G366" s="84" t="b">
        <v>0</v>
      </c>
    </row>
    <row r="367" spans="1:7" ht="15">
      <c r="A367" s="84" t="s">
        <v>2325</v>
      </c>
      <c r="B367" s="84">
        <v>2</v>
      </c>
      <c r="C367" s="118">
        <v>0.0012051710386613652</v>
      </c>
      <c r="D367" s="84" t="s">
        <v>2505</v>
      </c>
      <c r="E367" s="84" t="b">
        <v>0</v>
      </c>
      <c r="F367" s="84" t="b">
        <v>0</v>
      </c>
      <c r="G367" s="84" t="b">
        <v>0</v>
      </c>
    </row>
    <row r="368" spans="1:7" ht="15">
      <c r="A368" s="84" t="s">
        <v>2326</v>
      </c>
      <c r="B368" s="84">
        <v>2</v>
      </c>
      <c r="C368" s="118">
        <v>0.0012051710386613652</v>
      </c>
      <c r="D368" s="84" t="s">
        <v>2505</v>
      </c>
      <c r="E368" s="84" t="b">
        <v>0</v>
      </c>
      <c r="F368" s="84" t="b">
        <v>0</v>
      </c>
      <c r="G368" s="84" t="b">
        <v>0</v>
      </c>
    </row>
    <row r="369" spans="1:7" ht="15">
      <c r="A369" s="84" t="s">
        <v>2327</v>
      </c>
      <c r="B369" s="84">
        <v>2</v>
      </c>
      <c r="C369" s="118">
        <v>0.0012051710386613652</v>
      </c>
      <c r="D369" s="84" t="s">
        <v>2505</v>
      </c>
      <c r="E369" s="84" t="b">
        <v>0</v>
      </c>
      <c r="F369" s="84" t="b">
        <v>0</v>
      </c>
      <c r="G369" s="84" t="b">
        <v>0</v>
      </c>
    </row>
    <row r="370" spans="1:7" ht="15">
      <c r="A370" s="84" t="s">
        <v>2328</v>
      </c>
      <c r="B370" s="84">
        <v>2</v>
      </c>
      <c r="C370" s="118">
        <v>0.0012051710386613652</v>
      </c>
      <c r="D370" s="84" t="s">
        <v>2505</v>
      </c>
      <c r="E370" s="84" t="b">
        <v>0</v>
      </c>
      <c r="F370" s="84" t="b">
        <v>0</v>
      </c>
      <c r="G370" s="84" t="b">
        <v>0</v>
      </c>
    </row>
    <row r="371" spans="1:7" ht="15">
      <c r="A371" s="84" t="s">
        <v>2329</v>
      </c>
      <c r="B371" s="84">
        <v>2</v>
      </c>
      <c r="C371" s="118">
        <v>0.0012051710386613652</v>
      </c>
      <c r="D371" s="84" t="s">
        <v>2505</v>
      </c>
      <c r="E371" s="84" t="b">
        <v>0</v>
      </c>
      <c r="F371" s="84" t="b">
        <v>0</v>
      </c>
      <c r="G371" s="84" t="b">
        <v>0</v>
      </c>
    </row>
    <row r="372" spans="1:7" ht="15">
      <c r="A372" s="84" t="s">
        <v>2330</v>
      </c>
      <c r="B372" s="84">
        <v>2</v>
      </c>
      <c r="C372" s="118">
        <v>0.0012051710386613652</v>
      </c>
      <c r="D372" s="84" t="s">
        <v>2505</v>
      </c>
      <c r="E372" s="84" t="b">
        <v>0</v>
      </c>
      <c r="F372" s="84" t="b">
        <v>1</v>
      </c>
      <c r="G372" s="84" t="b">
        <v>0</v>
      </c>
    </row>
    <row r="373" spans="1:7" ht="15">
      <c r="A373" s="84" t="s">
        <v>2331</v>
      </c>
      <c r="B373" s="84">
        <v>2</v>
      </c>
      <c r="C373" s="118">
        <v>0.0012051710386613652</v>
      </c>
      <c r="D373" s="84" t="s">
        <v>2505</v>
      </c>
      <c r="E373" s="84" t="b">
        <v>0</v>
      </c>
      <c r="F373" s="84" t="b">
        <v>0</v>
      </c>
      <c r="G373" s="84" t="b">
        <v>0</v>
      </c>
    </row>
    <row r="374" spans="1:7" ht="15">
      <c r="A374" s="84" t="s">
        <v>2332</v>
      </c>
      <c r="B374" s="84">
        <v>2</v>
      </c>
      <c r="C374" s="118">
        <v>0.0012051710386613652</v>
      </c>
      <c r="D374" s="84" t="s">
        <v>2505</v>
      </c>
      <c r="E374" s="84" t="b">
        <v>0</v>
      </c>
      <c r="F374" s="84" t="b">
        <v>0</v>
      </c>
      <c r="G374" s="84" t="b">
        <v>0</v>
      </c>
    </row>
    <row r="375" spans="1:7" ht="15">
      <c r="A375" s="84" t="s">
        <v>2333</v>
      </c>
      <c r="B375" s="84">
        <v>2</v>
      </c>
      <c r="C375" s="118">
        <v>0.0012051710386613652</v>
      </c>
      <c r="D375" s="84" t="s">
        <v>2505</v>
      </c>
      <c r="E375" s="84" t="b">
        <v>0</v>
      </c>
      <c r="F375" s="84" t="b">
        <v>0</v>
      </c>
      <c r="G375" s="84" t="b">
        <v>0</v>
      </c>
    </row>
    <row r="376" spans="1:7" ht="15">
      <c r="A376" s="84" t="s">
        <v>2334</v>
      </c>
      <c r="B376" s="84">
        <v>2</v>
      </c>
      <c r="C376" s="118">
        <v>0.0012051710386613652</v>
      </c>
      <c r="D376" s="84" t="s">
        <v>2505</v>
      </c>
      <c r="E376" s="84" t="b">
        <v>0</v>
      </c>
      <c r="F376" s="84" t="b">
        <v>0</v>
      </c>
      <c r="G376" s="84" t="b">
        <v>0</v>
      </c>
    </row>
    <row r="377" spans="1:7" ht="15">
      <c r="A377" s="84" t="s">
        <v>2335</v>
      </c>
      <c r="B377" s="84">
        <v>2</v>
      </c>
      <c r="C377" s="118">
        <v>0.0012051710386613652</v>
      </c>
      <c r="D377" s="84" t="s">
        <v>2505</v>
      </c>
      <c r="E377" s="84" t="b">
        <v>0</v>
      </c>
      <c r="F377" s="84" t="b">
        <v>1</v>
      </c>
      <c r="G377" s="84" t="b">
        <v>0</v>
      </c>
    </row>
    <row r="378" spans="1:7" ht="15">
      <c r="A378" s="84" t="s">
        <v>2336</v>
      </c>
      <c r="B378" s="84">
        <v>2</v>
      </c>
      <c r="C378" s="118">
        <v>0.0012051710386613652</v>
      </c>
      <c r="D378" s="84" t="s">
        <v>2505</v>
      </c>
      <c r="E378" s="84" t="b">
        <v>0</v>
      </c>
      <c r="F378" s="84" t="b">
        <v>0</v>
      </c>
      <c r="G378" s="84" t="b">
        <v>0</v>
      </c>
    </row>
    <row r="379" spans="1:7" ht="15">
      <c r="A379" s="84" t="s">
        <v>2337</v>
      </c>
      <c r="B379" s="84">
        <v>2</v>
      </c>
      <c r="C379" s="118">
        <v>0.0012051710386613652</v>
      </c>
      <c r="D379" s="84" t="s">
        <v>2505</v>
      </c>
      <c r="E379" s="84" t="b">
        <v>1</v>
      </c>
      <c r="F379" s="84" t="b">
        <v>0</v>
      </c>
      <c r="G379" s="84" t="b">
        <v>0</v>
      </c>
    </row>
    <row r="380" spans="1:7" ht="15">
      <c r="A380" s="84" t="s">
        <v>2338</v>
      </c>
      <c r="B380" s="84">
        <v>2</v>
      </c>
      <c r="C380" s="118">
        <v>0.0012051710386613652</v>
      </c>
      <c r="D380" s="84" t="s">
        <v>2505</v>
      </c>
      <c r="E380" s="84" t="b">
        <v>1</v>
      </c>
      <c r="F380" s="84" t="b">
        <v>0</v>
      </c>
      <c r="G380" s="84" t="b">
        <v>0</v>
      </c>
    </row>
    <row r="381" spans="1:7" ht="15">
      <c r="A381" s="84" t="s">
        <v>2339</v>
      </c>
      <c r="B381" s="84">
        <v>2</v>
      </c>
      <c r="C381" s="118">
        <v>0.0012051710386613652</v>
      </c>
      <c r="D381" s="84" t="s">
        <v>2505</v>
      </c>
      <c r="E381" s="84" t="b">
        <v>0</v>
      </c>
      <c r="F381" s="84" t="b">
        <v>0</v>
      </c>
      <c r="G381" s="84" t="b">
        <v>0</v>
      </c>
    </row>
    <row r="382" spans="1:7" ht="15">
      <c r="A382" s="84" t="s">
        <v>2340</v>
      </c>
      <c r="B382" s="84">
        <v>2</v>
      </c>
      <c r="C382" s="118">
        <v>0.0012051710386613652</v>
      </c>
      <c r="D382" s="84" t="s">
        <v>2505</v>
      </c>
      <c r="E382" s="84" t="b">
        <v>0</v>
      </c>
      <c r="F382" s="84" t="b">
        <v>0</v>
      </c>
      <c r="G382" s="84" t="b">
        <v>0</v>
      </c>
    </row>
    <row r="383" spans="1:7" ht="15">
      <c r="A383" s="84" t="s">
        <v>2341</v>
      </c>
      <c r="B383" s="84">
        <v>2</v>
      </c>
      <c r="C383" s="118">
        <v>0.0012051710386613652</v>
      </c>
      <c r="D383" s="84" t="s">
        <v>2505</v>
      </c>
      <c r="E383" s="84" t="b">
        <v>0</v>
      </c>
      <c r="F383" s="84" t="b">
        <v>0</v>
      </c>
      <c r="G383" s="84" t="b">
        <v>0</v>
      </c>
    </row>
    <row r="384" spans="1:7" ht="15">
      <c r="A384" s="84" t="s">
        <v>2342</v>
      </c>
      <c r="B384" s="84">
        <v>2</v>
      </c>
      <c r="C384" s="118">
        <v>0.0012051710386613652</v>
      </c>
      <c r="D384" s="84" t="s">
        <v>2505</v>
      </c>
      <c r="E384" s="84" t="b">
        <v>0</v>
      </c>
      <c r="F384" s="84" t="b">
        <v>0</v>
      </c>
      <c r="G384" s="84" t="b">
        <v>0</v>
      </c>
    </row>
    <row r="385" spans="1:7" ht="15">
      <c r="A385" s="84" t="s">
        <v>2343</v>
      </c>
      <c r="B385" s="84">
        <v>2</v>
      </c>
      <c r="C385" s="118">
        <v>0.0012051710386613652</v>
      </c>
      <c r="D385" s="84" t="s">
        <v>2505</v>
      </c>
      <c r="E385" s="84" t="b">
        <v>1</v>
      </c>
      <c r="F385" s="84" t="b">
        <v>0</v>
      </c>
      <c r="G385" s="84" t="b">
        <v>0</v>
      </c>
    </row>
    <row r="386" spans="1:7" ht="15">
      <c r="A386" s="84" t="s">
        <v>2344</v>
      </c>
      <c r="B386" s="84">
        <v>2</v>
      </c>
      <c r="C386" s="118">
        <v>0.0012051710386613652</v>
      </c>
      <c r="D386" s="84" t="s">
        <v>2505</v>
      </c>
      <c r="E386" s="84" t="b">
        <v>0</v>
      </c>
      <c r="F386" s="84" t="b">
        <v>0</v>
      </c>
      <c r="G386" s="84" t="b">
        <v>0</v>
      </c>
    </row>
    <row r="387" spans="1:7" ht="15">
      <c r="A387" s="84" t="s">
        <v>2345</v>
      </c>
      <c r="B387" s="84">
        <v>2</v>
      </c>
      <c r="C387" s="118">
        <v>0.0012051710386613652</v>
      </c>
      <c r="D387" s="84" t="s">
        <v>2505</v>
      </c>
      <c r="E387" s="84" t="b">
        <v>0</v>
      </c>
      <c r="F387" s="84" t="b">
        <v>0</v>
      </c>
      <c r="G387" s="84" t="b">
        <v>0</v>
      </c>
    </row>
    <row r="388" spans="1:7" ht="15">
      <c r="A388" s="84" t="s">
        <v>2346</v>
      </c>
      <c r="B388" s="84">
        <v>2</v>
      </c>
      <c r="C388" s="118">
        <v>0.0012051710386613652</v>
      </c>
      <c r="D388" s="84" t="s">
        <v>2505</v>
      </c>
      <c r="E388" s="84" t="b">
        <v>0</v>
      </c>
      <c r="F388" s="84" t="b">
        <v>0</v>
      </c>
      <c r="G388" s="84" t="b">
        <v>0</v>
      </c>
    </row>
    <row r="389" spans="1:7" ht="15">
      <c r="A389" s="84" t="s">
        <v>2347</v>
      </c>
      <c r="B389" s="84">
        <v>2</v>
      </c>
      <c r="C389" s="118">
        <v>0.0012051710386613652</v>
      </c>
      <c r="D389" s="84" t="s">
        <v>2505</v>
      </c>
      <c r="E389" s="84" t="b">
        <v>0</v>
      </c>
      <c r="F389" s="84" t="b">
        <v>0</v>
      </c>
      <c r="G389" s="84" t="b">
        <v>0</v>
      </c>
    </row>
    <row r="390" spans="1:7" ht="15">
      <c r="A390" s="84" t="s">
        <v>2348</v>
      </c>
      <c r="B390" s="84">
        <v>2</v>
      </c>
      <c r="C390" s="118">
        <v>0.0012051710386613652</v>
      </c>
      <c r="D390" s="84" t="s">
        <v>2505</v>
      </c>
      <c r="E390" s="84" t="b">
        <v>0</v>
      </c>
      <c r="F390" s="84" t="b">
        <v>0</v>
      </c>
      <c r="G390" s="84" t="b">
        <v>0</v>
      </c>
    </row>
    <row r="391" spans="1:7" ht="15">
      <c r="A391" s="84" t="s">
        <v>2349</v>
      </c>
      <c r="B391" s="84">
        <v>2</v>
      </c>
      <c r="C391" s="118">
        <v>0.0012051710386613652</v>
      </c>
      <c r="D391" s="84" t="s">
        <v>2505</v>
      </c>
      <c r="E391" s="84" t="b">
        <v>0</v>
      </c>
      <c r="F391" s="84" t="b">
        <v>0</v>
      </c>
      <c r="G391" s="84" t="b">
        <v>0</v>
      </c>
    </row>
    <row r="392" spans="1:7" ht="15">
      <c r="A392" s="84" t="s">
        <v>2350</v>
      </c>
      <c r="B392" s="84">
        <v>2</v>
      </c>
      <c r="C392" s="118">
        <v>0.0012051710386613652</v>
      </c>
      <c r="D392" s="84" t="s">
        <v>2505</v>
      </c>
      <c r="E392" s="84" t="b">
        <v>0</v>
      </c>
      <c r="F392" s="84" t="b">
        <v>0</v>
      </c>
      <c r="G392" s="84" t="b">
        <v>0</v>
      </c>
    </row>
    <row r="393" spans="1:7" ht="15">
      <c r="A393" s="84" t="s">
        <v>2351</v>
      </c>
      <c r="B393" s="84">
        <v>2</v>
      </c>
      <c r="C393" s="118">
        <v>0.0012051710386613652</v>
      </c>
      <c r="D393" s="84" t="s">
        <v>2505</v>
      </c>
      <c r="E393" s="84" t="b">
        <v>0</v>
      </c>
      <c r="F393" s="84" t="b">
        <v>0</v>
      </c>
      <c r="G393" s="84" t="b">
        <v>0</v>
      </c>
    </row>
    <row r="394" spans="1:7" ht="15">
      <c r="A394" s="84" t="s">
        <v>2352</v>
      </c>
      <c r="B394" s="84">
        <v>2</v>
      </c>
      <c r="C394" s="118">
        <v>0.0012051710386613652</v>
      </c>
      <c r="D394" s="84" t="s">
        <v>2505</v>
      </c>
      <c r="E394" s="84" t="b">
        <v>0</v>
      </c>
      <c r="F394" s="84" t="b">
        <v>0</v>
      </c>
      <c r="G394" s="84" t="b">
        <v>0</v>
      </c>
    </row>
    <row r="395" spans="1:7" ht="15">
      <c r="A395" s="84" t="s">
        <v>2353</v>
      </c>
      <c r="B395" s="84">
        <v>2</v>
      </c>
      <c r="C395" s="118">
        <v>0.0012051710386613652</v>
      </c>
      <c r="D395" s="84" t="s">
        <v>2505</v>
      </c>
      <c r="E395" s="84" t="b">
        <v>0</v>
      </c>
      <c r="F395" s="84" t="b">
        <v>0</v>
      </c>
      <c r="G395" s="84" t="b">
        <v>0</v>
      </c>
    </row>
    <row r="396" spans="1:7" ht="15">
      <c r="A396" s="84" t="s">
        <v>2354</v>
      </c>
      <c r="B396" s="84">
        <v>2</v>
      </c>
      <c r="C396" s="118">
        <v>0.0012051710386613652</v>
      </c>
      <c r="D396" s="84" t="s">
        <v>2505</v>
      </c>
      <c r="E396" s="84" t="b">
        <v>0</v>
      </c>
      <c r="F396" s="84" t="b">
        <v>0</v>
      </c>
      <c r="G396" s="84" t="b">
        <v>0</v>
      </c>
    </row>
    <row r="397" spans="1:7" ht="15">
      <c r="A397" s="84" t="s">
        <v>2355</v>
      </c>
      <c r="B397" s="84">
        <v>2</v>
      </c>
      <c r="C397" s="118">
        <v>0.0012051710386613652</v>
      </c>
      <c r="D397" s="84" t="s">
        <v>2505</v>
      </c>
      <c r="E397" s="84" t="b">
        <v>0</v>
      </c>
      <c r="F397" s="84" t="b">
        <v>0</v>
      </c>
      <c r="G397" s="84" t="b">
        <v>0</v>
      </c>
    </row>
    <row r="398" spans="1:7" ht="15">
      <c r="A398" s="84" t="s">
        <v>2356</v>
      </c>
      <c r="B398" s="84">
        <v>2</v>
      </c>
      <c r="C398" s="118">
        <v>0.0012051710386613652</v>
      </c>
      <c r="D398" s="84" t="s">
        <v>2505</v>
      </c>
      <c r="E398" s="84" t="b">
        <v>0</v>
      </c>
      <c r="F398" s="84" t="b">
        <v>0</v>
      </c>
      <c r="G398" s="84" t="b">
        <v>0</v>
      </c>
    </row>
    <row r="399" spans="1:7" ht="15">
      <c r="A399" s="84" t="s">
        <v>2357</v>
      </c>
      <c r="B399" s="84">
        <v>2</v>
      </c>
      <c r="C399" s="118">
        <v>0.0012051710386613652</v>
      </c>
      <c r="D399" s="84" t="s">
        <v>2505</v>
      </c>
      <c r="E399" s="84" t="b">
        <v>0</v>
      </c>
      <c r="F399" s="84" t="b">
        <v>0</v>
      </c>
      <c r="G399" s="84" t="b">
        <v>0</v>
      </c>
    </row>
    <row r="400" spans="1:7" ht="15">
      <c r="A400" s="84" t="s">
        <v>2358</v>
      </c>
      <c r="B400" s="84">
        <v>2</v>
      </c>
      <c r="C400" s="118">
        <v>0.0012051710386613652</v>
      </c>
      <c r="D400" s="84" t="s">
        <v>2505</v>
      </c>
      <c r="E400" s="84" t="b">
        <v>0</v>
      </c>
      <c r="F400" s="84" t="b">
        <v>0</v>
      </c>
      <c r="G400" s="84" t="b">
        <v>0</v>
      </c>
    </row>
    <row r="401" spans="1:7" ht="15">
      <c r="A401" s="84" t="s">
        <v>2359</v>
      </c>
      <c r="B401" s="84">
        <v>2</v>
      </c>
      <c r="C401" s="118">
        <v>0.0012051710386613652</v>
      </c>
      <c r="D401" s="84" t="s">
        <v>2505</v>
      </c>
      <c r="E401" s="84" t="b">
        <v>1</v>
      </c>
      <c r="F401" s="84" t="b">
        <v>0</v>
      </c>
      <c r="G401" s="84" t="b">
        <v>0</v>
      </c>
    </row>
    <row r="402" spans="1:7" ht="15">
      <c r="A402" s="84" t="s">
        <v>2360</v>
      </c>
      <c r="B402" s="84">
        <v>2</v>
      </c>
      <c r="C402" s="118">
        <v>0.0012051710386613652</v>
      </c>
      <c r="D402" s="84" t="s">
        <v>2505</v>
      </c>
      <c r="E402" s="84" t="b">
        <v>0</v>
      </c>
      <c r="F402" s="84" t="b">
        <v>0</v>
      </c>
      <c r="G402" s="84" t="b">
        <v>0</v>
      </c>
    </row>
    <row r="403" spans="1:7" ht="15">
      <c r="A403" s="84" t="s">
        <v>2361</v>
      </c>
      <c r="B403" s="84">
        <v>2</v>
      </c>
      <c r="C403" s="118">
        <v>0.0012051710386613652</v>
      </c>
      <c r="D403" s="84" t="s">
        <v>2505</v>
      </c>
      <c r="E403" s="84" t="b">
        <v>0</v>
      </c>
      <c r="F403" s="84" t="b">
        <v>0</v>
      </c>
      <c r="G403" s="84" t="b">
        <v>0</v>
      </c>
    </row>
    <row r="404" spans="1:7" ht="15">
      <c r="A404" s="84" t="s">
        <v>2362</v>
      </c>
      <c r="B404" s="84">
        <v>2</v>
      </c>
      <c r="C404" s="118">
        <v>0.0012051710386613652</v>
      </c>
      <c r="D404" s="84" t="s">
        <v>2505</v>
      </c>
      <c r="E404" s="84" t="b">
        <v>1</v>
      </c>
      <c r="F404" s="84" t="b">
        <v>0</v>
      </c>
      <c r="G404" s="84" t="b">
        <v>0</v>
      </c>
    </row>
    <row r="405" spans="1:7" ht="15">
      <c r="A405" s="84" t="s">
        <v>2363</v>
      </c>
      <c r="B405" s="84">
        <v>2</v>
      </c>
      <c r="C405" s="118">
        <v>0.0012051710386613652</v>
      </c>
      <c r="D405" s="84" t="s">
        <v>2505</v>
      </c>
      <c r="E405" s="84" t="b">
        <v>0</v>
      </c>
      <c r="F405" s="84" t="b">
        <v>0</v>
      </c>
      <c r="G405" s="84" t="b">
        <v>0</v>
      </c>
    </row>
    <row r="406" spans="1:7" ht="15">
      <c r="A406" s="84" t="s">
        <v>2364</v>
      </c>
      <c r="B406" s="84">
        <v>2</v>
      </c>
      <c r="C406" s="118">
        <v>0.0012051710386613652</v>
      </c>
      <c r="D406" s="84" t="s">
        <v>2505</v>
      </c>
      <c r="E406" s="84" t="b">
        <v>0</v>
      </c>
      <c r="F406" s="84" t="b">
        <v>0</v>
      </c>
      <c r="G406" s="84" t="b">
        <v>0</v>
      </c>
    </row>
    <row r="407" spans="1:7" ht="15">
      <c r="A407" s="84" t="s">
        <v>2365</v>
      </c>
      <c r="B407" s="84">
        <v>2</v>
      </c>
      <c r="C407" s="118">
        <v>0.0012051710386613652</v>
      </c>
      <c r="D407" s="84" t="s">
        <v>2505</v>
      </c>
      <c r="E407" s="84" t="b">
        <v>0</v>
      </c>
      <c r="F407" s="84" t="b">
        <v>0</v>
      </c>
      <c r="G407" s="84" t="b">
        <v>0</v>
      </c>
    </row>
    <row r="408" spans="1:7" ht="15">
      <c r="A408" s="84" t="s">
        <v>2366</v>
      </c>
      <c r="B408" s="84">
        <v>2</v>
      </c>
      <c r="C408" s="118">
        <v>0.0012051710386613652</v>
      </c>
      <c r="D408" s="84" t="s">
        <v>2505</v>
      </c>
      <c r="E408" s="84" t="b">
        <v>0</v>
      </c>
      <c r="F408" s="84" t="b">
        <v>0</v>
      </c>
      <c r="G408" s="84" t="b">
        <v>0</v>
      </c>
    </row>
    <row r="409" spans="1:7" ht="15">
      <c r="A409" s="84" t="s">
        <v>2367</v>
      </c>
      <c r="B409" s="84">
        <v>2</v>
      </c>
      <c r="C409" s="118">
        <v>0.0012051710386613652</v>
      </c>
      <c r="D409" s="84" t="s">
        <v>2505</v>
      </c>
      <c r="E409" s="84" t="b">
        <v>0</v>
      </c>
      <c r="F409" s="84" t="b">
        <v>0</v>
      </c>
      <c r="G409" s="84" t="b">
        <v>0</v>
      </c>
    </row>
    <row r="410" spans="1:7" ht="15">
      <c r="A410" s="84" t="s">
        <v>2368</v>
      </c>
      <c r="B410" s="84">
        <v>2</v>
      </c>
      <c r="C410" s="118">
        <v>0.0012051710386613652</v>
      </c>
      <c r="D410" s="84" t="s">
        <v>2505</v>
      </c>
      <c r="E410" s="84" t="b">
        <v>0</v>
      </c>
      <c r="F410" s="84" t="b">
        <v>0</v>
      </c>
      <c r="G410" s="84" t="b">
        <v>0</v>
      </c>
    </row>
    <row r="411" spans="1:7" ht="15">
      <c r="A411" s="84" t="s">
        <v>2369</v>
      </c>
      <c r="B411" s="84">
        <v>2</v>
      </c>
      <c r="C411" s="118">
        <v>0.0012051710386613652</v>
      </c>
      <c r="D411" s="84" t="s">
        <v>2505</v>
      </c>
      <c r="E411" s="84" t="b">
        <v>0</v>
      </c>
      <c r="F411" s="84" t="b">
        <v>0</v>
      </c>
      <c r="G411" s="84" t="b">
        <v>0</v>
      </c>
    </row>
    <row r="412" spans="1:7" ht="15">
      <c r="A412" s="84" t="s">
        <v>2370</v>
      </c>
      <c r="B412" s="84">
        <v>2</v>
      </c>
      <c r="C412" s="118">
        <v>0.0012051710386613652</v>
      </c>
      <c r="D412" s="84" t="s">
        <v>2505</v>
      </c>
      <c r="E412" s="84" t="b">
        <v>0</v>
      </c>
      <c r="F412" s="84" t="b">
        <v>0</v>
      </c>
      <c r="G412" s="84" t="b">
        <v>0</v>
      </c>
    </row>
    <row r="413" spans="1:7" ht="15">
      <c r="A413" s="84" t="s">
        <v>2371</v>
      </c>
      <c r="B413" s="84">
        <v>2</v>
      </c>
      <c r="C413" s="118">
        <v>0.0012051710386613652</v>
      </c>
      <c r="D413" s="84" t="s">
        <v>2505</v>
      </c>
      <c r="E413" s="84" t="b">
        <v>0</v>
      </c>
      <c r="F413" s="84" t="b">
        <v>0</v>
      </c>
      <c r="G413" s="84" t="b">
        <v>0</v>
      </c>
    </row>
    <row r="414" spans="1:7" ht="15">
      <c r="A414" s="84" t="s">
        <v>2372</v>
      </c>
      <c r="B414" s="84">
        <v>2</v>
      </c>
      <c r="C414" s="118">
        <v>0.0012051710386613652</v>
      </c>
      <c r="D414" s="84" t="s">
        <v>2505</v>
      </c>
      <c r="E414" s="84" t="b">
        <v>0</v>
      </c>
      <c r="F414" s="84" t="b">
        <v>0</v>
      </c>
      <c r="G414" s="84" t="b">
        <v>0</v>
      </c>
    </row>
    <row r="415" spans="1:7" ht="15">
      <c r="A415" s="84" t="s">
        <v>2373</v>
      </c>
      <c r="B415" s="84">
        <v>2</v>
      </c>
      <c r="C415" s="118">
        <v>0.0012051710386613652</v>
      </c>
      <c r="D415" s="84" t="s">
        <v>2505</v>
      </c>
      <c r="E415" s="84" t="b">
        <v>0</v>
      </c>
      <c r="F415" s="84" t="b">
        <v>0</v>
      </c>
      <c r="G415" s="84" t="b">
        <v>0</v>
      </c>
    </row>
    <row r="416" spans="1:7" ht="15">
      <c r="A416" s="84" t="s">
        <v>2374</v>
      </c>
      <c r="B416" s="84">
        <v>2</v>
      </c>
      <c r="C416" s="118">
        <v>0.0012051710386613652</v>
      </c>
      <c r="D416" s="84" t="s">
        <v>2505</v>
      </c>
      <c r="E416" s="84" t="b">
        <v>0</v>
      </c>
      <c r="F416" s="84" t="b">
        <v>0</v>
      </c>
      <c r="G416" s="84" t="b">
        <v>0</v>
      </c>
    </row>
    <row r="417" spans="1:7" ht="15">
      <c r="A417" s="84" t="s">
        <v>2375</v>
      </c>
      <c r="B417" s="84">
        <v>2</v>
      </c>
      <c r="C417" s="118">
        <v>0.0012051710386613652</v>
      </c>
      <c r="D417" s="84" t="s">
        <v>2505</v>
      </c>
      <c r="E417" s="84" t="b">
        <v>0</v>
      </c>
      <c r="F417" s="84" t="b">
        <v>0</v>
      </c>
      <c r="G417" s="84" t="b">
        <v>0</v>
      </c>
    </row>
    <row r="418" spans="1:7" ht="15">
      <c r="A418" s="84" t="s">
        <v>2376</v>
      </c>
      <c r="B418" s="84">
        <v>2</v>
      </c>
      <c r="C418" s="118">
        <v>0.0012051710386613652</v>
      </c>
      <c r="D418" s="84" t="s">
        <v>2505</v>
      </c>
      <c r="E418" s="84" t="b">
        <v>0</v>
      </c>
      <c r="F418" s="84" t="b">
        <v>0</v>
      </c>
      <c r="G418" s="84" t="b">
        <v>0</v>
      </c>
    </row>
    <row r="419" spans="1:7" ht="15">
      <c r="A419" s="84" t="s">
        <v>2377</v>
      </c>
      <c r="B419" s="84">
        <v>2</v>
      </c>
      <c r="C419" s="118">
        <v>0.0012051710386613652</v>
      </c>
      <c r="D419" s="84" t="s">
        <v>2505</v>
      </c>
      <c r="E419" s="84" t="b">
        <v>0</v>
      </c>
      <c r="F419" s="84" t="b">
        <v>0</v>
      </c>
      <c r="G419" s="84" t="b">
        <v>0</v>
      </c>
    </row>
    <row r="420" spans="1:7" ht="15">
      <c r="A420" s="84" t="s">
        <v>2378</v>
      </c>
      <c r="B420" s="84">
        <v>2</v>
      </c>
      <c r="C420" s="118">
        <v>0.0012051710386613652</v>
      </c>
      <c r="D420" s="84" t="s">
        <v>2505</v>
      </c>
      <c r="E420" s="84" t="b">
        <v>0</v>
      </c>
      <c r="F420" s="84" t="b">
        <v>0</v>
      </c>
      <c r="G420" s="84" t="b">
        <v>0</v>
      </c>
    </row>
    <row r="421" spans="1:7" ht="15">
      <c r="A421" s="84" t="s">
        <v>2379</v>
      </c>
      <c r="B421" s="84">
        <v>2</v>
      </c>
      <c r="C421" s="118">
        <v>0.0012051710386613652</v>
      </c>
      <c r="D421" s="84" t="s">
        <v>2505</v>
      </c>
      <c r="E421" s="84" t="b">
        <v>0</v>
      </c>
      <c r="F421" s="84" t="b">
        <v>0</v>
      </c>
      <c r="G421" s="84" t="b">
        <v>0</v>
      </c>
    </row>
    <row r="422" spans="1:7" ht="15">
      <c r="A422" s="84" t="s">
        <v>2380</v>
      </c>
      <c r="B422" s="84">
        <v>2</v>
      </c>
      <c r="C422" s="118">
        <v>0.0012051710386613652</v>
      </c>
      <c r="D422" s="84" t="s">
        <v>2505</v>
      </c>
      <c r="E422" s="84" t="b">
        <v>0</v>
      </c>
      <c r="F422" s="84" t="b">
        <v>0</v>
      </c>
      <c r="G422" s="84" t="b">
        <v>0</v>
      </c>
    </row>
    <row r="423" spans="1:7" ht="15">
      <c r="A423" s="84" t="s">
        <v>2381</v>
      </c>
      <c r="B423" s="84">
        <v>2</v>
      </c>
      <c r="C423" s="118">
        <v>0.0012051710386613652</v>
      </c>
      <c r="D423" s="84" t="s">
        <v>2505</v>
      </c>
      <c r="E423" s="84" t="b">
        <v>0</v>
      </c>
      <c r="F423" s="84" t="b">
        <v>0</v>
      </c>
      <c r="G423" s="84" t="b">
        <v>0</v>
      </c>
    </row>
    <row r="424" spans="1:7" ht="15">
      <c r="A424" s="84" t="s">
        <v>2382</v>
      </c>
      <c r="B424" s="84">
        <v>2</v>
      </c>
      <c r="C424" s="118">
        <v>0.0012051710386613652</v>
      </c>
      <c r="D424" s="84" t="s">
        <v>2505</v>
      </c>
      <c r="E424" s="84" t="b">
        <v>0</v>
      </c>
      <c r="F424" s="84" t="b">
        <v>0</v>
      </c>
      <c r="G424" s="84" t="b">
        <v>0</v>
      </c>
    </row>
    <row r="425" spans="1:7" ht="15">
      <c r="A425" s="84" t="s">
        <v>2383</v>
      </c>
      <c r="B425" s="84">
        <v>2</v>
      </c>
      <c r="C425" s="118">
        <v>0.0012051710386613652</v>
      </c>
      <c r="D425" s="84" t="s">
        <v>2505</v>
      </c>
      <c r="E425" s="84" t="b">
        <v>0</v>
      </c>
      <c r="F425" s="84" t="b">
        <v>0</v>
      </c>
      <c r="G425" s="84" t="b">
        <v>0</v>
      </c>
    </row>
    <row r="426" spans="1:7" ht="15">
      <c r="A426" s="84" t="s">
        <v>2384</v>
      </c>
      <c r="B426" s="84">
        <v>2</v>
      </c>
      <c r="C426" s="118">
        <v>0.0012051710386613652</v>
      </c>
      <c r="D426" s="84" t="s">
        <v>2505</v>
      </c>
      <c r="E426" s="84" t="b">
        <v>0</v>
      </c>
      <c r="F426" s="84" t="b">
        <v>0</v>
      </c>
      <c r="G426" s="84" t="b">
        <v>0</v>
      </c>
    </row>
    <row r="427" spans="1:7" ht="15">
      <c r="A427" s="84" t="s">
        <v>2385</v>
      </c>
      <c r="B427" s="84">
        <v>2</v>
      </c>
      <c r="C427" s="118">
        <v>0.0012051710386613652</v>
      </c>
      <c r="D427" s="84" t="s">
        <v>2505</v>
      </c>
      <c r="E427" s="84" t="b">
        <v>0</v>
      </c>
      <c r="F427" s="84" t="b">
        <v>0</v>
      </c>
      <c r="G427" s="84" t="b">
        <v>0</v>
      </c>
    </row>
    <row r="428" spans="1:7" ht="15">
      <c r="A428" s="84" t="s">
        <v>2386</v>
      </c>
      <c r="B428" s="84">
        <v>2</v>
      </c>
      <c r="C428" s="118">
        <v>0.0012051710386613652</v>
      </c>
      <c r="D428" s="84" t="s">
        <v>2505</v>
      </c>
      <c r="E428" s="84" t="b">
        <v>0</v>
      </c>
      <c r="F428" s="84" t="b">
        <v>0</v>
      </c>
      <c r="G428" s="84" t="b">
        <v>0</v>
      </c>
    </row>
    <row r="429" spans="1:7" ht="15">
      <c r="A429" s="84" t="s">
        <v>2387</v>
      </c>
      <c r="B429" s="84">
        <v>2</v>
      </c>
      <c r="C429" s="118">
        <v>0.0012051710386613652</v>
      </c>
      <c r="D429" s="84" t="s">
        <v>2505</v>
      </c>
      <c r="E429" s="84" t="b">
        <v>0</v>
      </c>
      <c r="F429" s="84" t="b">
        <v>0</v>
      </c>
      <c r="G429" s="84" t="b">
        <v>0</v>
      </c>
    </row>
    <row r="430" spans="1:7" ht="15">
      <c r="A430" s="84" t="s">
        <v>2388</v>
      </c>
      <c r="B430" s="84">
        <v>2</v>
      </c>
      <c r="C430" s="118">
        <v>0.0012051710386613652</v>
      </c>
      <c r="D430" s="84" t="s">
        <v>2505</v>
      </c>
      <c r="E430" s="84" t="b">
        <v>0</v>
      </c>
      <c r="F430" s="84" t="b">
        <v>0</v>
      </c>
      <c r="G430" s="84" t="b">
        <v>0</v>
      </c>
    </row>
    <row r="431" spans="1:7" ht="15">
      <c r="A431" s="84" t="s">
        <v>2389</v>
      </c>
      <c r="B431" s="84">
        <v>2</v>
      </c>
      <c r="C431" s="118">
        <v>0.0013809036689380618</v>
      </c>
      <c r="D431" s="84" t="s">
        <v>2505</v>
      </c>
      <c r="E431" s="84" t="b">
        <v>0</v>
      </c>
      <c r="F431" s="84" t="b">
        <v>0</v>
      </c>
      <c r="G431" s="84" t="b">
        <v>0</v>
      </c>
    </row>
    <row r="432" spans="1:7" ht="15">
      <c r="A432" s="84" t="s">
        <v>2390</v>
      </c>
      <c r="B432" s="84">
        <v>2</v>
      </c>
      <c r="C432" s="118">
        <v>0.0012051710386613652</v>
      </c>
      <c r="D432" s="84" t="s">
        <v>2505</v>
      </c>
      <c r="E432" s="84" t="b">
        <v>0</v>
      </c>
      <c r="F432" s="84" t="b">
        <v>0</v>
      </c>
      <c r="G432" s="84" t="b">
        <v>0</v>
      </c>
    </row>
    <row r="433" spans="1:7" ht="15">
      <c r="A433" s="84" t="s">
        <v>2391</v>
      </c>
      <c r="B433" s="84">
        <v>2</v>
      </c>
      <c r="C433" s="118">
        <v>0.0012051710386613652</v>
      </c>
      <c r="D433" s="84" t="s">
        <v>2505</v>
      </c>
      <c r="E433" s="84" t="b">
        <v>0</v>
      </c>
      <c r="F433" s="84" t="b">
        <v>0</v>
      </c>
      <c r="G433" s="84" t="b">
        <v>0</v>
      </c>
    </row>
    <row r="434" spans="1:7" ht="15">
      <c r="A434" s="84" t="s">
        <v>2392</v>
      </c>
      <c r="B434" s="84">
        <v>2</v>
      </c>
      <c r="C434" s="118">
        <v>0.0012051710386613652</v>
      </c>
      <c r="D434" s="84" t="s">
        <v>2505</v>
      </c>
      <c r="E434" s="84" t="b">
        <v>0</v>
      </c>
      <c r="F434" s="84" t="b">
        <v>0</v>
      </c>
      <c r="G434" s="84" t="b">
        <v>0</v>
      </c>
    </row>
    <row r="435" spans="1:7" ht="15">
      <c r="A435" s="84" t="s">
        <v>2393</v>
      </c>
      <c r="B435" s="84">
        <v>2</v>
      </c>
      <c r="C435" s="118">
        <v>0.0012051710386613652</v>
      </c>
      <c r="D435" s="84" t="s">
        <v>2505</v>
      </c>
      <c r="E435" s="84" t="b">
        <v>0</v>
      </c>
      <c r="F435" s="84" t="b">
        <v>0</v>
      </c>
      <c r="G435" s="84" t="b">
        <v>0</v>
      </c>
    </row>
    <row r="436" spans="1:7" ht="15">
      <c r="A436" s="84" t="s">
        <v>2394</v>
      </c>
      <c r="B436" s="84">
        <v>2</v>
      </c>
      <c r="C436" s="118">
        <v>0.0012051710386613652</v>
      </c>
      <c r="D436" s="84" t="s">
        <v>2505</v>
      </c>
      <c r="E436" s="84" t="b">
        <v>0</v>
      </c>
      <c r="F436" s="84" t="b">
        <v>0</v>
      </c>
      <c r="G436" s="84" t="b">
        <v>0</v>
      </c>
    </row>
    <row r="437" spans="1:7" ht="15">
      <c r="A437" s="84" t="s">
        <v>2395</v>
      </c>
      <c r="B437" s="84">
        <v>2</v>
      </c>
      <c r="C437" s="118">
        <v>0.0012051710386613652</v>
      </c>
      <c r="D437" s="84" t="s">
        <v>2505</v>
      </c>
      <c r="E437" s="84" t="b">
        <v>0</v>
      </c>
      <c r="F437" s="84" t="b">
        <v>0</v>
      </c>
      <c r="G437" s="84" t="b">
        <v>0</v>
      </c>
    </row>
    <row r="438" spans="1:7" ht="15">
      <c r="A438" s="84" t="s">
        <v>2396</v>
      </c>
      <c r="B438" s="84">
        <v>2</v>
      </c>
      <c r="C438" s="118">
        <v>0.0012051710386613652</v>
      </c>
      <c r="D438" s="84" t="s">
        <v>2505</v>
      </c>
      <c r="E438" s="84" t="b">
        <v>0</v>
      </c>
      <c r="F438" s="84" t="b">
        <v>0</v>
      </c>
      <c r="G438" s="84" t="b">
        <v>0</v>
      </c>
    </row>
    <row r="439" spans="1:7" ht="15">
      <c r="A439" s="84" t="s">
        <v>2397</v>
      </c>
      <c r="B439" s="84">
        <v>2</v>
      </c>
      <c r="C439" s="118">
        <v>0.0012051710386613652</v>
      </c>
      <c r="D439" s="84" t="s">
        <v>2505</v>
      </c>
      <c r="E439" s="84" t="b">
        <v>0</v>
      </c>
      <c r="F439" s="84" t="b">
        <v>0</v>
      </c>
      <c r="G439" s="84" t="b">
        <v>0</v>
      </c>
    </row>
    <row r="440" spans="1:7" ht="15">
      <c r="A440" s="84" t="s">
        <v>2398</v>
      </c>
      <c r="B440" s="84">
        <v>2</v>
      </c>
      <c r="C440" s="118">
        <v>0.0012051710386613652</v>
      </c>
      <c r="D440" s="84" t="s">
        <v>2505</v>
      </c>
      <c r="E440" s="84" t="b">
        <v>0</v>
      </c>
      <c r="F440" s="84" t="b">
        <v>0</v>
      </c>
      <c r="G440" s="84" t="b">
        <v>0</v>
      </c>
    </row>
    <row r="441" spans="1:7" ht="15">
      <c r="A441" s="84" t="s">
        <v>2399</v>
      </c>
      <c r="B441" s="84">
        <v>2</v>
      </c>
      <c r="C441" s="118">
        <v>0.0012051710386613652</v>
      </c>
      <c r="D441" s="84" t="s">
        <v>2505</v>
      </c>
      <c r="E441" s="84" t="b">
        <v>0</v>
      </c>
      <c r="F441" s="84" t="b">
        <v>0</v>
      </c>
      <c r="G441" s="84" t="b">
        <v>0</v>
      </c>
    </row>
    <row r="442" spans="1:7" ht="15">
      <c r="A442" s="84" t="s">
        <v>2400</v>
      </c>
      <c r="B442" s="84">
        <v>2</v>
      </c>
      <c r="C442" s="118">
        <v>0.0012051710386613652</v>
      </c>
      <c r="D442" s="84" t="s">
        <v>2505</v>
      </c>
      <c r="E442" s="84" t="b">
        <v>0</v>
      </c>
      <c r="F442" s="84" t="b">
        <v>0</v>
      </c>
      <c r="G442" s="84" t="b">
        <v>0</v>
      </c>
    </row>
    <row r="443" spans="1:7" ht="15">
      <c r="A443" s="84" t="s">
        <v>2401</v>
      </c>
      <c r="B443" s="84">
        <v>2</v>
      </c>
      <c r="C443" s="118">
        <v>0.0012051710386613652</v>
      </c>
      <c r="D443" s="84" t="s">
        <v>2505</v>
      </c>
      <c r="E443" s="84" t="b">
        <v>0</v>
      </c>
      <c r="F443" s="84" t="b">
        <v>0</v>
      </c>
      <c r="G443" s="84" t="b">
        <v>0</v>
      </c>
    </row>
    <row r="444" spans="1:7" ht="15">
      <c r="A444" s="84" t="s">
        <v>2402</v>
      </c>
      <c r="B444" s="84">
        <v>2</v>
      </c>
      <c r="C444" s="118">
        <v>0.0012051710386613652</v>
      </c>
      <c r="D444" s="84" t="s">
        <v>2505</v>
      </c>
      <c r="E444" s="84" t="b">
        <v>0</v>
      </c>
      <c r="F444" s="84" t="b">
        <v>0</v>
      </c>
      <c r="G444" s="84" t="b">
        <v>0</v>
      </c>
    </row>
    <row r="445" spans="1:7" ht="15">
      <c r="A445" s="84" t="s">
        <v>2403</v>
      </c>
      <c r="B445" s="84">
        <v>2</v>
      </c>
      <c r="C445" s="118">
        <v>0.0012051710386613652</v>
      </c>
      <c r="D445" s="84" t="s">
        <v>2505</v>
      </c>
      <c r="E445" s="84" t="b">
        <v>0</v>
      </c>
      <c r="F445" s="84" t="b">
        <v>0</v>
      </c>
      <c r="G445" s="84" t="b">
        <v>0</v>
      </c>
    </row>
    <row r="446" spans="1:7" ht="15">
      <c r="A446" s="84" t="s">
        <v>2404</v>
      </c>
      <c r="B446" s="84">
        <v>2</v>
      </c>
      <c r="C446" s="118">
        <v>0.0012051710386613652</v>
      </c>
      <c r="D446" s="84" t="s">
        <v>2505</v>
      </c>
      <c r="E446" s="84" t="b">
        <v>0</v>
      </c>
      <c r="F446" s="84" t="b">
        <v>0</v>
      </c>
      <c r="G446" s="84" t="b">
        <v>0</v>
      </c>
    </row>
    <row r="447" spans="1:7" ht="15">
      <c r="A447" s="84" t="s">
        <v>2405</v>
      </c>
      <c r="B447" s="84">
        <v>2</v>
      </c>
      <c r="C447" s="118">
        <v>0.0012051710386613652</v>
      </c>
      <c r="D447" s="84" t="s">
        <v>2505</v>
      </c>
      <c r="E447" s="84" t="b">
        <v>0</v>
      </c>
      <c r="F447" s="84" t="b">
        <v>0</v>
      </c>
      <c r="G447" s="84" t="b">
        <v>0</v>
      </c>
    </row>
    <row r="448" spans="1:7" ht="15">
      <c r="A448" s="84" t="s">
        <v>226</v>
      </c>
      <c r="B448" s="84">
        <v>2</v>
      </c>
      <c r="C448" s="118">
        <v>0.0012051710386613652</v>
      </c>
      <c r="D448" s="84" t="s">
        <v>2505</v>
      </c>
      <c r="E448" s="84" t="b">
        <v>0</v>
      </c>
      <c r="F448" s="84" t="b">
        <v>0</v>
      </c>
      <c r="G448" s="84" t="b">
        <v>0</v>
      </c>
    </row>
    <row r="449" spans="1:7" ht="15">
      <c r="A449" s="84" t="s">
        <v>2406</v>
      </c>
      <c r="B449" s="84">
        <v>2</v>
      </c>
      <c r="C449" s="118">
        <v>0.0012051710386613652</v>
      </c>
      <c r="D449" s="84" t="s">
        <v>2505</v>
      </c>
      <c r="E449" s="84" t="b">
        <v>0</v>
      </c>
      <c r="F449" s="84" t="b">
        <v>0</v>
      </c>
      <c r="G449" s="84" t="b">
        <v>0</v>
      </c>
    </row>
    <row r="450" spans="1:7" ht="15">
      <c r="A450" s="84" t="s">
        <v>2407</v>
      </c>
      <c r="B450" s="84">
        <v>2</v>
      </c>
      <c r="C450" s="118">
        <v>0.0012051710386613652</v>
      </c>
      <c r="D450" s="84" t="s">
        <v>2505</v>
      </c>
      <c r="E450" s="84" t="b">
        <v>0</v>
      </c>
      <c r="F450" s="84" t="b">
        <v>0</v>
      </c>
      <c r="G450" s="84" t="b">
        <v>0</v>
      </c>
    </row>
    <row r="451" spans="1:7" ht="15">
      <c r="A451" s="84" t="s">
        <v>2408</v>
      </c>
      <c r="B451" s="84">
        <v>2</v>
      </c>
      <c r="C451" s="118">
        <v>0.0012051710386613652</v>
      </c>
      <c r="D451" s="84" t="s">
        <v>2505</v>
      </c>
      <c r="E451" s="84" t="b">
        <v>0</v>
      </c>
      <c r="F451" s="84" t="b">
        <v>0</v>
      </c>
      <c r="G451" s="84" t="b">
        <v>0</v>
      </c>
    </row>
    <row r="452" spans="1:7" ht="15">
      <c r="A452" s="84" t="s">
        <v>2409</v>
      </c>
      <c r="B452" s="84">
        <v>2</v>
      </c>
      <c r="C452" s="118">
        <v>0.0012051710386613652</v>
      </c>
      <c r="D452" s="84" t="s">
        <v>2505</v>
      </c>
      <c r="E452" s="84" t="b">
        <v>0</v>
      </c>
      <c r="F452" s="84" t="b">
        <v>0</v>
      </c>
      <c r="G452" s="84" t="b">
        <v>0</v>
      </c>
    </row>
    <row r="453" spans="1:7" ht="15">
      <c r="A453" s="84" t="s">
        <v>2410</v>
      </c>
      <c r="B453" s="84">
        <v>2</v>
      </c>
      <c r="C453" s="118">
        <v>0.0012051710386613652</v>
      </c>
      <c r="D453" s="84" t="s">
        <v>2505</v>
      </c>
      <c r="E453" s="84" t="b">
        <v>0</v>
      </c>
      <c r="F453" s="84" t="b">
        <v>0</v>
      </c>
      <c r="G453" s="84" t="b">
        <v>0</v>
      </c>
    </row>
    <row r="454" spans="1:7" ht="15">
      <c r="A454" s="84" t="s">
        <v>2411</v>
      </c>
      <c r="B454" s="84">
        <v>2</v>
      </c>
      <c r="C454" s="118">
        <v>0.0012051710386613652</v>
      </c>
      <c r="D454" s="84" t="s">
        <v>2505</v>
      </c>
      <c r="E454" s="84" t="b">
        <v>0</v>
      </c>
      <c r="F454" s="84" t="b">
        <v>0</v>
      </c>
      <c r="G454" s="84" t="b">
        <v>0</v>
      </c>
    </row>
    <row r="455" spans="1:7" ht="15">
      <c r="A455" s="84" t="s">
        <v>2412</v>
      </c>
      <c r="B455" s="84">
        <v>2</v>
      </c>
      <c r="C455" s="118">
        <v>0.0012051710386613652</v>
      </c>
      <c r="D455" s="84" t="s">
        <v>2505</v>
      </c>
      <c r="E455" s="84" t="b">
        <v>0</v>
      </c>
      <c r="F455" s="84" t="b">
        <v>0</v>
      </c>
      <c r="G455" s="84" t="b">
        <v>0</v>
      </c>
    </row>
    <row r="456" spans="1:7" ht="15">
      <c r="A456" s="84" t="s">
        <v>2413</v>
      </c>
      <c r="B456" s="84">
        <v>2</v>
      </c>
      <c r="C456" s="118">
        <v>0.0012051710386613652</v>
      </c>
      <c r="D456" s="84" t="s">
        <v>2505</v>
      </c>
      <c r="E456" s="84" t="b">
        <v>0</v>
      </c>
      <c r="F456" s="84" t="b">
        <v>0</v>
      </c>
      <c r="G456" s="84" t="b">
        <v>0</v>
      </c>
    </row>
    <row r="457" spans="1:7" ht="15">
      <c r="A457" s="84" t="s">
        <v>2414</v>
      </c>
      <c r="B457" s="84">
        <v>2</v>
      </c>
      <c r="C457" s="118">
        <v>0.0012051710386613652</v>
      </c>
      <c r="D457" s="84" t="s">
        <v>2505</v>
      </c>
      <c r="E457" s="84" t="b">
        <v>0</v>
      </c>
      <c r="F457" s="84" t="b">
        <v>0</v>
      </c>
      <c r="G457" s="84" t="b">
        <v>0</v>
      </c>
    </row>
    <row r="458" spans="1:7" ht="15">
      <c r="A458" s="84" t="s">
        <v>2415</v>
      </c>
      <c r="B458" s="84">
        <v>2</v>
      </c>
      <c r="C458" s="118">
        <v>0.0012051710386613652</v>
      </c>
      <c r="D458" s="84" t="s">
        <v>2505</v>
      </c>
      <c r="E458" s="84" t="b">
        <v>0</v>
      </c>
      <c r="F458" s="84" t="b">
        <v>0</v>
      </c>
      <c r="G458" s="84" t="b">
        <v>0</v>
      </c>
    </row>
    <row r="459" spans="1:7" ht="15">
      <c r="A459" s="84" t="s">
        <v>2416</v>
      </c>
      <c r="B459" s="84">
        <v>2</v>
      </c>
      <c r="C459" s="118">
        <v>0.0012051710386613652</v>
      </c>
      <c r="D459" s="84" t="s">
        <v>2505</v>
      </c>
      <c r="E459" s="84" t="b">
        <v>0</v>
      </c>
      <c r="F459" s="84" t="b">
        <v>0</v>
      </c>
      <c r="G459" s="84" t="b">
        <v>0</v>
      </c>
    </row>
    <row r="460" spans="1:7" ht="15">
      <c r="A460" s="84" t="s">
        <v>2417</v>
      </c>
      <c r="B460" s="84">
        <v>2</v>
      </c>
      <c r="C460" s="118">
        <v>0.0012051710386613652</v>
      </c>
      <c r="D460" s="84" t="s">
        <v>2505</v>
      </c>
      <c r="E460" s="84" t="b">
        <v>0</v>
      </c>
      <c r="F460" s="84" t="b">
        <v>0</v>
      </c>
      <c r="G460" s="84" t="b">
        <v>0</v>
      </c>
    </row>
    <row r="461" spans="1:7" ht="15">
      <c r="A461" s="84" t="s">
        <v>2418</v>
      </c>
      <c r="B461" s="84">
        <v>2</v>
      </c>
      <c r="C461" s="118">
        <v>0.0012051710386613652</v>
      </c>
      <c r="D461" s="84" t="s">
        <v>2505</v>
      </c>
      <c r="E461" s="84" t="b">
        <v>0</v>
      </c>
      <c r="F461" s="84" t="b">
        <v>0</v>
      </c>
      <c r="G461" s="84" t="b">
        <v>0</v>
      </c>
    </row>
    <row r="462" spans="1:7" ht="15">
      <c r="A462" s="84" t="s">
        <v>2419</v>
      </c>
      <c r="B462" s="84">
        <v>2</v>
      </c>
      <c r="C462" s="118">
        <v>0.0012051710386613652</v>
      </c>
      <c r="D462" s="84" t="s">
        <v>2505</v>
      </c>
      <c r="E462" s="84" t="b">
        <v>0</v>
      </c>
      <c r="F462" s="84" t="b">
        <v>0</v>
      </c>
      <c r="G462" s="84" t="b">
        <v>0</v>
      </c>
    </row>
    <row r="463" spans="1:7" ht="15">
      <c r="A463" s="84" t="s">
        <v>2420</v>
      </c>
      <c r="B463" s="84">
        <v>2</v>
      </c>
      <c r="C463" s="118">
        <v>0.0012051710386613652</v>
      </c>
      <c r="D463" s="84" t="s">
        <v>2505</v>
      </c>
      <c r="E463" s="84" t="b">
        <v>0</v>
      </c>
      <c r="F463" s="84" t="b">
        <v>0</v>
      </c>
      <c r="G463" s="84" t="b">
        <v>0</v>
      </c>
    </row>
    <row r="464" spans="1:7" ht="15">
      <c r="A464" s="84" t="s">
        <v>1733</v>
      </c>
      <c r="B464" s="84">
        <v>2</v>
      </c>
      <c r="C464" s="118">
        <v>0.0012051710386613652</v>
      </c>
      <c r="D464" s="84" t="s">
        <v>2505</v>
      </c>
      <c r="E464" s="84" t="b">
        <v>0</v>
      </c>
      <c r="F464" s="84" t="b">
        <v>0</v>
      </c>
      <c r="G464" s="84" t="b">
        <v>0</v>
      </c>
    </row>
    <row r="465" spans="1:7" ht="15">
      <c r="A465" s="84" t="s">
        <v>2421</v>
      </c>
      <c r="B465" s="84">
        <v>2</v>
      </c>
      <c r="C465" s="118">
        <v>0.0012051710386613652</v>
      </c>
      <c r="D465" s="84" t="s">
        <v>2505</v>
      </c>
      <c r="E465" s="84" t="b">
        <v>0</v>
      </c>
      <c r="F465" s="84" t="b">
        <v>0</v>
      </c>
      <c r="G465" s="84" t="b">
        <v>0</v>
      </c>
    </row>
    <row r="466" spans="1:7" ht="15">
      <c r="A466" s="84" t="s">
        <v>2422</v>
      </c>
      <c r="B466" s="84">
        <v>2</v>
      </c>
      <c r="C466" s="118">
        <v>0.0012051710386613652</v>
      </c>
      <c r="D466" s="84" t="s">
        <v>2505</v>
      </c>
      <c r="E466" s="84" t="b">
        <v>0</v>
      </c>
      <c r="F466" s="84" t="b">
        <v>0</v>
      </c>
      <c r="G466" s="84" t="b">
        <v>0</v>
      </c>
    </row>
    <row r="467" spans="1:7" ht="15">
      <c r="A467" s="84" t="s">
        <v>2423</v>
      </c>
      <c r="B467" s="84">
        <v>2</v>
      </c>
      <c r="C467" s="118">
        <v>0.0012051710386613652</v>
      </c>
      <c r="D467" s="84" t="s">
        <v>2505</v>
      </c>
      <c r="E467" s="84" t="b">
        <v>0</v>
      </c>
      <c r="F467" s="84" t="b">
        <v>0</v>
      </c>
      <c r="G467" s="84" t="b">
        <v>0</v>
      </c>
    </row>
    <row r="468" spans="1:7" ht="15">
      <c r="A468" s="84" t="s">
        <v>2424</v>
      </c>
      <c r="B468" s="84">
        <v>2</v>
      </c>
      <c r="C468" s="118">
        <v>0.0012051710386613652</v>
      </c>
      <c r="D468" s="84" t="s">
        <v>2505</v>
      </c>
      <c r="E468" s="84" t="b">
        <v>0</v>
      </c>
      <c r="F468" s="84" t="b">
        <v>0</v>
      </c>
      <c r="G468" s="84" t="b">
        <v>0</v>
      </c>
    </row>
    <row r="469" spans="1:7" ht="15">
      <c r="A469" s="84" t="s">
        <v>2425</v>
      </c>
      <c r="B469" s="84">
        <v>2</v>
      </c>
      <c r="C469" s="118">
        <v>0.0012051710386613652</v>
      </c>
      <c r="D469" s="84" t="s">
        <v>2505</v>
      </c>
      <c r="E469" s="84" t="b">
        <v>0</v>
      </c>
      <c r="F469" s="84" t="b">
        <v>0</v>
      </c>
      <c r="G469" s="84" t="b">
        <v>0</v>
      </c>
    </row>
    <row r="470" spans="1:7" ht="15">
      <c r="A470" s="84" t="s">
        <v>2426</v>
      </c>
      <c r="B470" s="84">
        <v>2</v>
      </c>
      <c r="C470" s="118">
        <v>0.0012051710386613652</v>
      </c>
      <c r="D470" s="84" t="s">
        <v>2505</v>
      </c>
      <c r="E470" s="84" t="b">
        <v>0</v>
      </c>
      <c r="F470" s="84" t="b">
        <v>0</v>
      </c>
      <c r="G470" s="84" t="b">
        <v>0</v>
      </c>
    </row>
    <row r="471" spans="1:7" ht="15">
      <c r="A471" s="84" t="s">
        <v>2427</v>
      </c>
      <c r="B471" s="84">
        <v>2</v>
      </c>
      <c r="C471" s="118">
        <v>0.0012051710386613652</v>
      </c>
      <c r="D471" s="84" t="s">
        <v>2505</v>
      </c>
      <c r="E471" s="84" t="b">
        <v>0</v>
      </c>
      <c r="F471" s="84" t="b">
        <v>0</v>
      </c>
      <c r="G471" s="84" t="b">
        <v>0</v>
      </c>
    </row>
    <row r="472" spans="1:7" ht="15">
      <c r="A472" s="84" t="s">
        <v>2428</v>
      </c>
      <c r="B472" s="84">
        <v>2</v>
      </c>
      <c r="C472" s="118">
        <v>0.0012051710386613652</v>
      </c>
      <c r="D472" s="84" t="s">
        <v>2505</v>
      </c>
      <c r="E472" s="84" t="b">
        <v>0</v>
      </c>
      <c r="F472" s="84" t="b">
        <v>0</v>
      </c>
      <c r="G472" s="84" t="b">
        <v>0</v>
      </c>
    </row>
    <row r="473" spans="1:7" ht="15">
      <c r="A473" s="84" t="s">
        <v>2429</v>
      </c>
      <c r="B473" s="84">
        <v>2</v>
      </c>
      <c r="C473" s="118">
        <v>0.0012051710386613652</v>
      </c>
      <c r="D473" s="84" t="s">
        <v>2505</v>
      </c>
      <c r="E473" s="84" t="b">
        <v>0</v>
      </c>
      <c r="F473" s="84" t="b">
        <v>0</v>
      </c>
      <c r="G473" s="84" t="b">
        <v>0</v>
      </c>
    </row>
    <row r="474" spans="1:7" ht="15">
      <c r="A474" s="84" t="s">
        <v>2430</v>
      </c>
      <c r="B474" s="84">
        <v>2</v>
      </c>
      <c r="C474" s="118">
        <v>0.0012051710386613652</v>
      </c>
      <c r="D474" s="84" t="s">
        <v>2505</v>
      </c>
      <c r="E474" s="84" t="b">
        <v>0</v>
      </c>
      <c r="F474" s="84" t="b">
        <v>0</v>
      </c>
      <c r="G474" s="84" t="b">
        <v>0</v>
      </c>
    </row>
    <row r="475" spans="1:7" ht="15">
      <c r="A475" s="84" t="s">
        <v>2431</v>
      </c>
      <c r="B475" s="84">
        <v>2</v>
      </c>
      <c r="C475" s="118">
        <v>0.0012051710386613652</v>
      </c>
      <c r="D475" s="84" t="s">
        <v>2505</v>
      </c>
      <c r="E475" s="84" t="b">
        <v>0</v>
      </c>
      <c r="F475" s="84" t="b">
        <v>0</v>
      </c>
      <c r="G475" s="84" t="b">
        <v>0</v>
      </c>
    </row>
    <row r="476" spans="1:7" ht="15">
      <c r="A476" s="84" t="s">
        <v>2432</v>
      </c>
      <c r="B476" s="84">
        <v>2</v>
      </c>
      <c r="C476" s="118">
        <v>0.0012051710386613652</v>
      </c>
      <c r="D476" s="84" t="s">
        <v>2505</v>
      </c>
      <c r="E476" s="84" t="b">
        <v>0</v>
      </c>
      <c r="F476" s="84" t="b">
        <v>0</v>
      </c>
      <c r="G476" s="84" t="b">
        <v>0</v>
      </c>
    </row>
    <row r="477" spans="1:7" ht="15">
      <c r="A477" s="84" t="s">
        <v>2433</v>
      </c>
      <c r="B477" s="84">
        <v>2</v>
      </c>
      <c r="C477" s="118">
        <v>0.0012051710386613652</v>
      </c>
      <c r="D477" s="84" t="s">
        <v>2505</v>
      </c>
      <c r="E477" s="84" t="b">
        <v>0</v>
      </c>
      <c r="F477" s="84" t="b">
        <v>0</v>
      </c>
      <c r="G477" s="84" t="b">
        <v>0</v>
      </c>
    </row>
    <row r="478" spans="1:7" ht="15">
      <c r="A478" s="84" t="s">
        <v>2434</v>
      </c>
      <c r="B478" s="84">
        <v>2</v>
      </c>
      <c r="C478" s="118">
        <v>0.0012051710386613652</v>
      </c>
      <c r="D478" s="84" t="s">
        <v>2505</v>
      </c>
      <c r="E478" s="84" t="b">
        <v>1</v>
      </c>
      <c r="F478" s="84" t="b">
        <v>0</v>
      </c>
      <c r="G478" s="84" t="b">
        <v>0</v>
      </c>
    </row>
    <row r="479" spans="1:7" ht="15">
      <c r="A479" s="84" t="s">
        <v>2435</v>
      </c>
      <c r="B479" s="84">
        <v>2</v>
      </c>
      <c r="C479" s="118">
        <v>0.0012051710386613652</v>
      </c>
      <c r="D479" s="84" t="s">
        <v>2505</v>
      </c>
      <c r="E479" s="84" t="b">
        <v>0</v>
      </c>
      <c r="F479" s="84" t="b">
        <v>0</v>
      </c>
      <c r="G479" s="84" t="b">
        <v>0</v>
      </c>
    </row>
    <row r="480" spans="1:7" ht="15">
      <c r="A480" s="84" t="s">
        <v>2436</v>
      </c>
      <c r="B480" s="84">
        <v>2</v>
      </c>
      <c r="C480" s="118">
        <v>0.0012051710386613652</v>
      </c>
      <c r="D480" s="84" t="s">
        <v>2505</v>
      </c>
      <c r="E480" s="84" t="b">
        <v>0</v>
      </c>
      <c r="F480" s="84" t="b">
        <v>0</v>
      </c>
      <c r="G480" s="84" t="b">
        <v>0</v>
      </c>
    </row>
    <row r="481" spans="1:7" ht="15">
      <c r="A481" s="84" t="s">
        <v>2437</v>
      </c>
      <c r="B481" s="84">
        <v>2</v>
      </c>
      <c r="C481" s="118">
        <v>0.0012051710386613652</v>
      </c>
      <c r="D481" s="84" t="s">
        <v>2505</v>
      </c>
      <c r="E481" s="84" t="b">
        <v>0</v>
      </c>
      <c r="F481" s="84" t="b">
        <v>0</v>
      </c>
      <c r="G481" s="84" t="b">
        <v>0</v>
      </c>
    </row>
    <row r="482" spans="1:7" ht="15">
      <c r="A482" s="84" t="s">
        <v>2438</v>
      </c>
      <c r="B482" s="84">
        <v>2</v>
      </c>
      <c r="C482" s="118">
        <v>0.0012051710386613652</v>
      </c>
      <c r="D482" s="84" t="s">
        <v>2505</v>
      </c>
      <c r="E482" s="84" t="b">
        <v>0</v>
      </c>
      <c r="F482" s="84" t="b">
        <v>0</v>
      </c>
      <c r="G482" s="84" t="b">
        <v>0</v>
      </c>
    </row>
    <row r="483" spans="1:7" ht="15">
      <c r="A483" s="84" t="s">
        <v>2439</v>
      </c>
      <c r="B483" s="84">
        <v>2</v>
      </c>
      <c r="C483" s="118">
        <v>0.0012051710386613652</v>
      </c>
      <c r="D483" s="84" t="s">
        <v>2505</v>
      </c>
      <c r="E483" s="84" t="b">
        <v>0</v>
      </c>
      <c r="F483" s="84" t="b">
        <v>0</v>
      </c>
      <c r="G483" s="84" t="b">
        <v>0</v>
      </c>
    </row>
    <row r="484" spans="1:7" ht="15">
      <c r="A484" s="84" t="s">
        <v>2440</v>
      </c>
      <c r="B484" s="84">
        <v>2</v>
      </c>
      <c r="C484" s="118">
        <v>0.0012051710386613652</v>
      </c>
      <c r="D484" s="84" t="s">
        <v>2505</v>
      </c>
      <c r="E484" s="84" t="b">
        <v>0</v>
      </c>
      <c r="F484" s="84" t="b">
        <v>0</v>
      </c>
      <c r="G484" s="84" t="b">
        <v>0</v>
      </c>
    </row>
    <row r="485" spans="1:7" ht="15">
      <c r="A485" s="84" t="s">
        <v>2441</v>
      </c>
      <c r="B485" s="84">
        <v>2</v>
      </c>
      <c r="C485" s="118">
        <v>0.0012051710386613652</v>
      </c>
      <c r="D485" s="84" t="s">
        <v>2505</v>
      </c>
      <c r="E485" s="84" t="b">
        <v>0</v>
      </c>
      <c r="F485" s="84" t="b">
        <v>0</v>
      </c>
      <c r="G485" s="84" t="b">
        <v>0</v>
      </c>
    </row>
    <row r="486" spans="1:7" ht="15">
      <c r="A486" s="84" t="s">
        <v>2442</v>
      </c>
      <c r="B486" s="84">
        <v>2</v>
      </c>
      <c r="C486" s="118">
        <v>0.0012051710386613652</v>
      </c>
      <c r="D486" s="84" t="s">
        <v>2505</v>
      </c>
      <c r="E486" s="84" t="b">
        <v>0</v>
      </c>
      <c r="F486" s="84" t="b">
        <v>0</v>
      </c>
      <c r="G486" s="84" t="b">
        <v>0</v>
      </c>
    </row>
    <row r="487" spans="1:7" ht="15">
      <c r="A487" s="84" t="s">
        <v>2443</v>
      </c>
      <c r="B487" s="84">
        <v>2</v>
      </c>
      <c r="C487" s="118">
        <v>0.0012051710386613652</v>
      </c>
      <c r="D487" s="84" t="s">
        <v>2505</v>
      </c>
      <c r="E487" s="84" t="b">
        <v>0</v>
      </c>
      <c r="F487" s="84" t="b">
        <v>0</v>
      </c>
      <c r="G487" s="84" t="b">
        <v>0</v>
      </c>
    </row>
    <row r="488" spans="1:7" ht="15">
      <c r="A488" s="84" t="s">
        <v>2444</v>
      </c>
      <c r="B488" s="84">
        <v>2</v>
      </c>
      <c r="C488" s="118">
        <v>0.0012051710386613652</v>
      </c>
      <c r="D488" s="84" t="s">
        <v>2505</v>
      </c>
      <c r="E488" s="84" t="b">
        <v>0</v>
      </c>
      <c r="F488" s="84" t="b">
        <v>0</v>
      </c>
      <c r="G488" s="84" t="b">
        <v>0</v>
      </c>
    </row>
    <row r="489" spans="1:7" ht="15">
      <c r="A489" s="84" t="s">
        <v>2445</v>
      </c>
      <c r="B489" s="84">
        <v>2</v>
      </c>
      <c r="C489" s="118">
        <v>0.0012051710386613652</v>
      </c>
      <c r="D489" s="84" t="s">
        <v>2505</v>
      </c>
      <c r="E489" s="84" t="b">
        <v>0</v>
      </c>
      <c r="F489" s="84" t="b">
        <v>0</v>
      </c>
      <c r="G489" s="84" t="b">
        <v>0</v>
      </c>
    </row>
    <row r="490" spans="1:7" ht="15">
      <c r="A490" s="84" t="s">
        <v>265</v>
      </c>
      <c r="B490" s="84">
        <v>2</v>
      </c>
      <c r="C490" s="118">
        <v>0.0012051710386613652</v>
      </c>
      <c r="D490" s="84" t="s">
        <v>2505</v>
      </c>
      <c r="E490" s="84" t="b">
        <v>0</v>
      </c>
      <c r="F490" s="84" t="b">
        <v>0</v>
      </c>
      <c r="G490" s="84" t="b">
        <v>0</v>
      </c>
    </row>
    <row r="491" spans="1:7" ht="15">
      <c r="A491" s="84" t="s">
        <v>2446</v>
      </c>
      <c r="B491" s="84">
        <v>2</v>
      </c>
      <c r="C491" s="118">
        <v>0.0012051710386613652</v>
      </c>
      <c r="D491" s="84" t="s">
        <v>2505</v>
      </c>
      <c r="E491" s="84" t="b">
        <v>0</v>
      </c>
      <c r="F491" s="84" t="b">
        <v>0</v>
      </c>
      <c r="G491" s="84" t="b">
        <v>0</v>
      </c>
    </row>
    <row r="492" spans="1:7" ht="15">
      <c r="A492" s="84" t="s">
        <v>2447</v>
      </c>
      <c r="B492" s="84">
        <v>2</v>
      </c>
      <c r="C492" s="118">
        <v>0.0012051710386613652</v>
      </c>
      <c r="D492" s="84" t="s">
        <v>2505</v>
      </c>
      <c r="E492" s="84" t="b">
        <v>0</v>
      </c>
      <c r="F492" s="84" t="b">
        <v>0</v>
      </c>
      <c r="G492" s="84" t="b">
        <v>0</v>
      </c>
    </row>
    <row r="493" spans="1:7" ht="15">
      <c r="A493" s="84" t="s">
        <v>2448</v>
      </c>
      <c r="B493" s="84">
        <v>2</v>
      </c>
      <c r="C493" s="118">
        <v>0.0012051710386613652</v>
      </c>
      <c r="D493" s="84" t="s">
        <v>2505</v>
      </c>
      <c r="E493" s="84" t="b">
        <v>0</v>
      </c>
      <c r="F493" s="84" t="b">
        <v>1</v>
      </c>
      <c r="G493" s="84" t="b">
        <v>0</v>
      </c>
    </row>
    <row r="494" spans="1:7" ht="15">
      <c r="A494" s="84" t="s">
        <v>2449</v>
      </c>
      <c r="B494" s="84">
        <v>2</v>
      </c>
      <c r="C494" s="118">
        <v>0.0012051710386613652</v>
      </c>
      <c r="D494" s="84" t="s">
        <v>2505</v>
      </c>
      <c r="E494" s="84" t="b">
        <v>0</v>
      </c>
      <c r="F494" s="84" t="b">
        <v>0</v>
      </c>
      <c r="G494" s="84" t="b">
        <v>0</v>
      </c>
    </row>
    <row r="495" spans="1:7" ht="15">
      <c r="A495" s="84" t="s">
        <v>2450</v>
      </c>
      <c r="B495" s="84">
        <v>2</v>
      </c>
      <c r="C495" s="118">
        <v>0.0012051710386613652</v>
      </c>
      <c r="D495" s="84" t="s">
        <v>2505</v>
      </c>
      <c r="E495" s="84" t="b">
        <v>0</v>
      </c>
      <c r="F495" s="84" t="b">
        <v>0</v>
      </c>
      <c r="G495" s="84" t="b">
        <v>0</v>
      </c>
    </row>
    <row r="496" spans="1:7" ht="15">
      <c r="A496" s="84" t="s">
        <v>2451</v>
      </c>
      <c r="B496" s="84">
        <v>2</v>
      </c>
      <c r="C496" s="118">
        <v>0.0012051710386613652</v>
      </c>
      <c r="D496" s="84" t="s">
        <v>2505</v>
      </c>
      <c r="E496" s="84" t="b">
        <v>0</v>
      </c>
      <c r="F496" s="84" t="b">
        <v>0</v>
      </c>
      <c r="G496" s="84" t="b">
        <v>0</v>
      </c>
    </row>
    <row r="497" spans="1:7" ht="15">
      <c r="A497" s="84" t="s">
        <v>2452</v>
      </c>
      <c r="B497" s="84">
        <v>2</v>
      </c>
      <c r="C497" s="118">
        <v>0.0012051710386613652</v>
      </c>
      <c r="D497" s="84" t="s">
        <v>2505</v>
      </c>
      <c r="E497" s="84" t="b">
        <v>0</v>
      </c>
      <c r="F497" s="84" t="b">
        <v>0</v>
      </c>
      <c r="G497" s="84" t="b">
        <v>0</v>
      </c>
    </row>
    <row r="498" spans="1:7" ht="15">
      <c r="A498" s="84" t="s">
        <v>2453</v>
      </c>
      <c r="B498" s="84">
        <v>2</v>
      </c>
      <c r="C498" s="118">
        <v>0.0012051710386613652</v>
      </c>
      <c r="D498" s="84" t="s">
        <v>2505</v>
      </c>
      <c r="E498" s="84" t="b">
        <v>0</v>
      </c>
      <c r="F498" s="84" t="b">
        <v>0</v>
      </c>
      <c r="G498" s="84" t="b">
        <v>0</v>
      </c>
    </row>
    <row r="499" spans="1:7" ht="15">
      <c r="A499" s="84" t="s">
        <v>2454</v>
      </c>
      <c r="B499" s="84">
        <v>2</v>
      </c>
      <c r="C499" s="118">
        <v>0.0012051710386613652</v>
      </c>
      <c r="D499" s="84" t="s">
        <v>2505</v>
      </c>
      <c r="E499" s="84" t="b">
        <v>0</v>
      </c>
      <c r="F499" s="84" t="b">
        <v>0</v>
      </c>
      <c r="G499" s="84" t="b">
        <v>0</v>
      </c>
    </row>
    <row r="500" spans="1:7" ht="15">
      <c r="A500" s="84" t="s">
        <v>2455</v>
      </c>
      <c r="B500" s="84">
        <v>2</v>
      </c>
      <c r="C500" s="118">
        <v>0.0012051710386613652</v>
      </c>
      <c r="D500" s="84" t="s">
        <v>2505</v>
      </c>
      <c r="E500" s="84" t="b">
        <v>0</v>
      </c>
      <c r="F500" s="84" t="b">
        <v>0</v>
      </c>
      <c r="G500" s="84" t="b">
        <v>0</v>
      </c>
    </row>
    <row r="501" spans="1:7" ht="15">
      <c r="A501" s="84" t="s">
        <v>2456</v>
      </c>
      <c r="B501" s="84">
        <v>2</v>
      </c>
      <c r="C501" s="118">
        <v>0.0012051710386613652</v>
      </c>
      <c r="D501" s="84" t="s">
        <v>2505</v>
      </c>
      <c r="E501" s="84" t="b">
        <v>0</v>
      </c>
      <c r="F501" s="84" t="b">
        <v>0</v>
      </c>
      <c r="G501" s="84" t="b">
        <v>0</v>
      </c>
    </row>
    <row r="502" spans="1:7" ht="15">
      <c r="A502" s="84" t="s">
        <v>2457</v>
      </c>
      <c r="B502" s="84">
        <v>2</v>
      </c>
      <c r="C502" s="118">
        <v>0.0012051710386613652</v>
      </c>
      <c r="D502" s="84" t="s">
        <v>2505</v>
      </c>
      <c r="E502" s="84" t="b">
        <v>0</v>
      </c>
      <c r="F502" s="84" t="b">
        <v>0</v>
      </c>
      <c r="G502" s="84" t="b">
        <v>0</v>
      </c>
    </row>
    <row r="503" spans="1:7" ht="15">
      <c r="A503" s="84" t="s">
        <v>2458</v>
      </c>
      <c r="B503" s="84">
        <v>2</v>
      </c>
      <c r="C503" s="118">
        <v>0.0012051710386613652</v>
      </c>
      <c r="D503" s="84" t="s">
        <v>2505</v>
      </c>
      <c r="E503" s="84" t="b">
        <v>0</v>
      </c>
      <c r="F503" s="84" t="b">
        <v>0</v>
      </c>
      <c r="G503" s="84" t="b">
        <v>0</v>
      </c>
    </row>
    <row r="504" spans="1:7" ht="15">
      <c r="A504" s="84" t="s">
        <v>2459</v>
      </c>
      <c r="B504" s="84">
        <v>2</v>
      </c>
      <c r="C504" s="118">
        <v>0.0012051710386613652</v>
      </c>
      <c r="D504" s="84" t="s">
        <v>2505</v>
      </c>
      <c r="E504" s="84" t="b">
        <v>0</v>
      </c>
      <c r="F504" s="84" t="b">
        <v>0</v>
      </c>
      <c r="G504" s="84" t="b">
        <v>0</v>
      </c>
    </row>
    <row r="505" spans="1:7" ht="15">
      <c r="A505" s="84" t="s">
        <v>2460</v>
      </c>
      <c r="B505" s="84">
        <v>2</v>
      </c>
      <c r="C505" s="118">
        <v>0.0012051710386613652</v>
      </c>
      <c r="D505" s="84" t="s">
        <v>2505</v>
      </c>
      <c r="E505" s="84" t="b">
        <v>0</v>
      </c>
      <c r="F505" s="84" t="b">
        <v>0</v>
      </c>
      <c r="G505" s="84" t="b">
        <v>0</v>
      </c>
    </row>
    <row r="506" spans="1:7" ht="15">
      <c r="A506" s="84" t="s">
        <v>2461</v>
      </c>
      <c r="B506" s="84">
        <v>2</v>
      </c>
      <c r="C506" s="118">
        <v>0.0012051710386613652</v>
      </c>
      <c r="D506" s="84" t="s">
        <v>2505</v>
      </c>
      <c r="E506" s="84" t="b">
        <v>0</v>
      </c>
      <c r="F506" s="84" t="b">
        <v>0</v>
      </c>
      <c r="G506" s="84" t="b">
        <v>0</v>
      </c>
    </row>
    <row r="507" spans="1:7" ht="15">
      <c r="A507" s="84" t="s">
        <v>2462</v>
      </c>
      <c r="B507" s="84">
        <v>2</v>
      </c>
      <c r="C507" s="118">
        <v>0.0012051710386613652</v>
      </c>
      <c r="D507" s="84" t="s">
        <v>2505</v>
      </c>
      <c r="E507" s="84" t="b">
        <v>0</v>
      </c>
      <c r="F507" s="84" t="b">
        <v>1</v>
      </c>
      <c r="G507" s="84" t="b">
        <v>0</v>
      </c>
    </row>
    <row r="508" spans="1:7" ht="15">
      <c r="A508" s="84" t="s">
        <v>2463</v>
      </c>
      <c r="B508" s="84">
        <v>2</v>
      </c>
      <c r="C508" s="118">
        <v>0.0013809036689380618</v>
      </c>
      <c r="D508" s="84" t="s">
        <v>2505</v>
      </c>
      <c r="E508" s="84" t="b">
        <v>0</v>
      </c>
      <c r="F508" s="84" t="b">
        <v>0</v>
      </c>
      <c r="G508" s="84" t="b">
        <v>0</v>
      </c>
    </row>
    <row r="509" spans="1:7" ht="15">
      <c r="A509" s="84" t="s">
        <v>2464</v>
      </c>
      <c r="B509" s="84">
        <v>2</v>
      </c>
      <c r="C509" s="118">
        <v>0.0013809036689380618</v>
      </c>
      <c r="D509" s="84" t="s">
        <v>2505</v>
      </c>
      <c r="E509" s="84" t="b">
        <v>0</v>
      </c>
      <c r="F509" s="84" t="b">
        <v>0</v>
      </c>
      <c r="G509" s="84" t="b">
        <v>0</v>
      </c>
    </row>
    <row r="510" spans="1:7" ht="15">
      <c r="A510" s="84" t="s">
        <v>2465</v>
      </c>
      <c r="B510" s="84">
        <v>2</v>
      </c>
      <c r="C510" s="118">
        <v>0.0012051710386613652</v>
      </c>
      <c r="D510" s="84" t="s">
        <v>2505</v>
      </c>
      <c r="E510" s="84" t="b">
        <v>0</v>
      </c>
      <c r="F510" s="84" t="b">
        <v>0</v>
      </c>
      <c r="G510" s="84" t="b">
        <v>0</v>
      </c>
    </row>
    <row r="511" spans="1:7" ht="15">
      <c r="A511" s="84" t="s">
        <v>2466</v>
      </c>
      <c r="B511" s="84">
        <v>2</v>
      </c>
      <c r="C511" s="118">
        <v>0.0012051710386613652</v>
      </c>
      <c r="D511" s="84" t="s">
        <v>2505</v>
      </c>
      <c r="E511" s="84" t="b">
        <v>0</v>
      </c>
      <c r="F511" s="84" t="b">
        <v>0</v>
      </c>
      <c r="G511" s="84" t="b">
        <v>0</v>
      </c>
    </row>
    <row r="512" spans="1:7" ht="15">
      <c r="A512" s="84" t="s">
        <v>2467</v>
      </c>
      <c r="B512" s="84">
        <v>2</v>
      </c>
      <c r="C512" s="118">
        <v>0.0012051710386613652</v>
      </c>
      <c r="D512" s="84" t="s">
        <v>2505</v>
      </c>
      <c r="E512" s="84" t="b">
        <v>0</v>
      </c>
      <c r="F512" s="84" t="b">
        <v>0</v>
      </c>
      <c r="G512" s="84" t="b">
        <v>0</v>
      </c>
    </row>
    <row r="513" spans="1:7" ht="15">
      <c r="A513" s="84" t="s">
        <v>2468</v>
      </c>
      <c r="B513" s="84">
        <v>2</v>
      </c>
      <c r="C513" s="118">
        <v>0.0012051710386613652</v>
      </c>
      <c r="D513" s="84" t="s">
        <v>2505</v>
      </c>
      <c r="E513" s="84" t="b">
        <v>0</v>
      </c>
      <c r="F513" s="84" t="b">
        <v>0</v>
      </c>
      <c r="G513" s="84" t="b">
        <v>0</v>
      </c>
    </row>
    <row r="514" spans="1:7" ht="15">
      <c r="A514" s="84" t="s">
        <v>2469</v>
      </c>
      <c r="B514" s="84">
        <v>2</v>
      </c>
      <c r="C514" s="118">
        <v>0.0012051710386613652</v>
      </c>
      <c r="D514" s="84" t="s">
        <v>2505</v>
      </c>
      <c r="E514" s="84" t="b">
        <v>0</v>
      </c>
      <c r="F514" s="84" t="b">
        <v>0</v>
      </c>
      <c r="G514" s="84" t="b">
        <v>0</v>
      </c>
    </row>
    <row r="515" spans="1:7" ht="15">
      <c r="A515" s="84" t="s">
        <v>2470</v>
      </c>
      <c r="B515" s="84">
        <v>2</v>
      </c>
      <c r="C515" s="118">
        <v>0.0012051710386613652</v>
      </c>
      <c r="D515" s="84" t="s">
        <v>2505</v>
      </c>
      <c r="E515" s="84" t="b">
        <v>0</v>
      </c>
      <c r="F515" s="84" t="b">
        <v>0</v>
      </c>
      <c r="G515" s="84" t="b">
        <v>0</v>
      </c>
    </row>
    <row r="516" spans="1:7" ht="15">
      <c r="A516" s="84" t="s">
        <v>2471</v>
      </c>
      <c r="B516" s="84">
        <v>2</v>
      </c>
      <c r="C516" s="118">
        <v>0.0012051710386613652</v>
      </c>
      <c r="D516" s="84" t="s">
        <v>2505</v>
      </c>
      <c r="E516" s="84" t="b">
        <v>0</v>
      </c>
      <c r="F516" s="84" t="b">
        <v>0</v>
      </c>
      <c r="G516" s="84" t="b">
        <v>0</v>
      </c>
    </row>
    <row r="517" spans="1:7" ht="15">
      <c r="A517" s="84" t="s">
        <v>264</v>
      </c>
      <c r="B517" s="84">
        <v>2</v>
      </c>
      <c r="C517" s="118">
        <v>0.0012051710386613652</v>
      </c>
      <c r="D517" s="84" t="s">
        <v>2505</v>
      </c>
      <c r="E517" s="84" t="b">
        <v>0</v>
      </c>
      <c r="F517" s="84" t="b">
        <v>0</v>
      </c>
      <c r="G517" s="84" t="b">
        <v>0</v>
      </c>
    </row>
    <row r="518" spans="1:7" ht="15">
      <c r="A518" s="84" t="s">
        <v>2472</v>
      </c>
      <c r="B518" s="84">
        <v>2</v>
      </c>
      <c r="C518" s="118">
        <v>0.0012051710386613652</v>
      </c>
      <c r="D518" s="84" t="s">
        <v>2505</v>
      </c>
      <c r="E518" s="84" t="b">
        <v>0</v>
      </c>
      <c r="F518" s="84" t="b">
        <v>0</v>
      </c>
      <c r="G518" s="84" t="b">
        <v>0</v>
      </c>
    </row>
    <row r="519" spans="1:7" ht="15">
      <c r="A519" s="84" t="s">
        <v>2473</v>
      </c>
      <c r="B519" s="84">
        <v>2</v>
      </c>
      <c r="C519" s="118">
        <v>0.0012051710386613652</v>
      </c>
      <c r="D519" s="84" t="s">
        <v>2505</v>
      </c>
      <c r="E519" s="84" t="b">
        <v>0</v>
      </c>
      <c r="F519" s="84" t="b">
        <v>0</v>
      </c>
      <c r="G519" s="84" t="b">
        <v>0</v>
      </c>
    </row>
    <row r="520" spans="1:7" ht="15">
      <c r="A520" s="84" t="s">
        <v>2474</v>
      </c>
      <c r="B520" s="84">
        <v>2</v>
      </c>
      <c r="C520" s="118">
        <v>0.0012051710386613652</v>
      </c>
      <c r="D520" s="84" t="s">
        <v>2505</v>
      </c>
      <c r="E520" s="84" t="b">
        <v>0</v>
      </c>
      <c r="F520" s="84" t="b">
        <v>0</v>
      </c>
      <c r="G520" s="84" t="b">
        <v>0</v>
      </c>
    </row>
    <row r="521" spans="1:7" ht="15">
      <c r="A521" s="84" t="s">
        <v>2475</v>
      </c>
      <c r="B521" s="84">
        <v>2</v>
      </c>
      <c r="C521" s="118">
        <v>0.0012051710386613652</v>
      </c>
      <c r="D521" s="84" t="s">
        <v>2505</v>
      </c>
      <c r="E521" s="84" t="b">
        <v>0</v>
      </c>
      <c r="F521" s="84" t="b">
        <v>0</v>
      </c>
      <c r="G521" s="84" t="b">
        <v>0</v>
      </c>
    </row>
    <row r="522" spans="1:7" ht="15">
      <c r="A522" s="84" t="s">
        <v>2476</v>
      </c>
      <c r="B522" s="84">
        <v>2</v>
      </c>
      <c r="C522" s="118">
        <v>0.0012051710386613652</v>
      </c>
      <c r="D522" s="84" t="s">
        <v>2505</v>
      </c>
      <c r="E522" s="84" t="b">
        <v>0</v>
      </c>
      <c r="F522" s="84" t="b">
        <v>0</v>
      </c>
      <c r="G522" s="84" t="b">
        <v>0</v>
      </c>
    </row>
    <row r="523" spans="1:7" ht="15">
      <c r="A523" s="84" t="s">
        <v>253</v>
      </c>
      <c r="B523" s="84">
        <v>2</v>
      </c>
      <c r="C523" s="118">
        <v>0.0012051710386613652</v>
      </c>
      <c r="D523" s="84" t="s">
        <v>2505</v>
      </c>
      <c r="E523" s="84" t="b">
        <v>0</v>
      </c>
      <c r="F523" s="84" t="b">
        <v>0</v>
      </c>
      <c r="G523" s="84" t="b">
        <v>0</v>
      </c>
    </row>
    <row r="524" spans="1:7" ht="15">
      <c r="A524" s="84" t="s">
        <v>217</v>
      </c>
      <c r="B524" s="84">
        <v>2</v>
      </c>
      <c r="C524" s="118">
        <v>0.0012051710386613652</v>
      </c>
      <c r="D524" s="84" t="s">
        <v>2505</v>
      </c>
      <c r="E524" s="84" t="b">
        <v>0</v>
      </c>
      <c r="F524" s="84" t="b">
        <v>0</v>
      </c>
      <c r="G524" s="84" t="b">
        <v>0</v>
      </c>
    </row>
    <row r="525" spans="1:7" ht="15">
      <c r="A525" s="84" t="s">
        <v>2477</v>
      </c>
      <c r="B525" s="84">
        <v>2</v>
      </c>
      <c r="C525" s="118">
        <v>0.0012051710386613652</v>
      </c>
      <c r="D525" s="84" t="s">
        <v>2505</v>
      </c>
      <c r="E525" s="84" t="b">
        <v>0</v>
      </c>
      <c r="F525" s="84" t="b">
        <v>0</v>
      </c>
      <c r="G525" s="84" t="b">
        <v>0</v>
      </c>
    </row>
    <row r="526" spans="1:7" ht="15">
      <c r="A526" s="84" t="s">
        <v>2478</v>
      </c>
      <c r="B526" s="84">
        <v>2</v>
      </c>
      <c r="C526" s="118">
        <v>0.0012051710386613652</v>
      </c>
      <c r="D526" s="84" t="s">
        <v>2505</v>
      </c>
      <c r="E526" s="84" t="b">
        <v>0</v>
      </c>
      <c r="F526" s="84" t="b">
        <v>0</v>
      </c>
      <c r="G526" s="84" t="b">
        <v>0</v>
      </c>
    </row>
    <row r="527" spans="1:7" ht="15">
      <c r="A527" s="84" t="s">
        <v>2479</v>
      </c>
      <c r="B527" s="84">
        <v>2</v>
      </c>
      <c r="C527" s="118">
        <v>0.0012051710386613652</v>
      </c>
      <c r="D527" s="84" t="s">
        <v>2505</v>
      </c>
      <c r="E527" s="84" t="b">
        <v>0</v>
      </c>
      <c r="F527" s="84" t="b">
        <v>0</v>
      </c>
      <c r="G527" s="84" t="b">
        <v>0</v>
      </c>
    </row>
    <row r="528" spans="1:7" ht="15">
      <c r="A528" s="84" t="s">
        <v>2480</v>
      </c>
      <c r="B528" s="84">
        <v>2</v>
      </c>
      <c r="C528" s="118">
        <v>0.0012051710386613652</v>
      </c>
      <c r="D528" s="84" t="s">
        <v>2505</v>
      </c>
      <c r="E528" s="84" t="b">
        <v>0</v>
      </c>
      <c r="F528" s="84" t="b">
        <v>0</v>
      </c>
      <c r="G528" s="84" t="b">
        <v>0</v>
      </c>
    </row>
    <row r="529" spans="1:7" ht="15">
      <c r="A529" s="84" t="s">
        <v>2481</v>
      </c>
      <c r="B529" s="84">
        <v>2</v>
      </c>
      <c r="C529" s="118">
        <v>0.0012051710386613652</v>
      </c>
      <c r="D529" s="84" t="s">
        <v>2505</v>
      </c>
      <c r="E529" s="84" t="b">
        <v>0</v>
      </c>
      <c r="F529" s="84" t="b">
        <v>0</v>
      </c>
      <c r="G529" s="84" t="b">
        <v>0</v>
      </c>
    </row>
    <row r="530" spans="1:7" ht="15">
      <c r="A530" s="84" t="s">
        <v>2482</v>
      </c>
      <c r="B530" s="84">
        <v>2</v>
      </c>
      <c r="C530" s="118">
        <v>0.0012051710386613652</v>
      </c>
      <c r="D530" s="84" t="s">
        <v>2505</v>
      </c>
      <c r="E530" s="84" t="b">
        <v>0</v>
      </c>
      <c r="F530" s="84" t="b">
        <v>0</v>
      </c>
      <c r="G530" s="84" t="b">
        <v>0</v>
      </c>
    </row>
    <row r="531" spans="1:7" ht="15">
      <c r="A531" s="84" t="s">
        <v>2483</v>
      </c>
      <c r="B531" s="84">
        <v>2</v>
      </c>
      <c r="C531" s="118">
        <v>0.0012051710386613652</v>
      </c>
      <c r="D531" s="84" t="s">
        <v>2505</v>
      </c>
      <c r="E531" s="84" t="b">
        <v>0</v>
      </c>
      <c r="F531" s="84" t="b">
        <v>0</v>
      </c>
      <c r="G531" s="84" t="b">
        <v>0</v>
      </c>
    </row>
    <row r="532" spans="1:7" ht="15">
      <c r="A532" s="84" t="s">
        <v>2484</v>
      </c>
      <c r="B532" s="84">
        <v>2</v>
      </c>
      <c r="C532" s="118">
        <v>0.0012051710386613652</v>
      </c>
      <c r="D532" s="84" t="s">
        <v>2505</v>
      </c>
      <c r="E532" s="84" t="b">
        <v>0</v>
      </c>
      <c r="F532" s="84" t="b">
        <v>0</v>
      </c>
      <c r="G532" s="84" t="b">
        <v>0</v>
      </c>
    </row>
    <row r="533" spans="1:7" ht="15">
      <c r="A533" s="84" t="s">
        <v>2485</v>
      </c>
      <c r="B533" s="84">
        <v>2</v>
      </c>
      <c r="C533" s="118">
        <v>0.0012051710386613652</v>
      </c>
      <c r="D533" s="84" t="s">
        <v>2505</v>
      </c>
      <c r="E533" s="84" t="b">
        <v>0</v>
      </c>
      <c r="F533" s="84" t="b">
        <v>0</v>
      </c>
      <c r="G533" s="84" t="b">
        <v>0</v>
      </c>
    </row>
    <row r="534" spans="1:7" ht="15">
      <c r="A534" s="84" t="s">
        <v>2486</v>
      </c>
      <c r="B534" s="84">
        <v>2</v>
      </c>
      <c r="C534" s="118">
        <v>0.0012051710386613652</v>
      </c>
      <c r="D534" s="84" t="s">
        <v>2505</v>
      </c>
      <c r="E534" s="84" t="b">
        <v>0</v>
      </c>
      <c r="F534" s="84" t="b">
        <v>0</v>
      </c>
      <c r="G534" s="84" t="b">
        <v>0</v>
      </c>
    </row>
    <row r="535" spans="1:7" ht="15">
      <c r="A535" s="84" t="s">
        <v>2487</v>
      </c>
      <c r="B535" s="84">
        <v>2</v>
      </c>
      <c r="C535" s="118">
        <v>0.0012051710386613652</v>
      </c>
      <c r="D535" s="84" t="s">
        <v>2505</v>
      </c>
      <c r="E535" s="84" t="b">
        <v>0</v>
      </c>
      <c r="F535" s="84" t="b">
        <v>0</v>
      </c>
      <c r="G535" s="84" t="b">
        <v>0</v>
      </c>
    </row>
    <row r="536" spans="1:7" ht="15">
      <c r="A536" s="84" t="s">
        <v>2488</v>
      </c>
      <c r="B536" s="84">
        <v>2</v>
      </c>
      <c r="C536" s="118">
        <v>0.0012051710386613652</v>
      </c>
      <c r="D536" s="84" t="s">
        <v>2505</v>
      </c>
      <c r="E536" s="84" t="b">
        <v>0</v>
      </c>
      <c r="F536" s="84" t="b">
        <v>0</v>
      </c>
      <c r="G536" s="84" t="b">
        <v>0</v>
      </c>
    </row>
    <row r="537" spans="1:7" ht="15">
      <c r="A537" s="84" t="s">
        <v>2489</v>
      </c>
      <c r="B537" s="84">
        <v>2</v>
      </c>
      <c r="C537" s="118">
        <v>0.0012051710386613652</v>
      </c>
      <c r="D537" s="84" t="s">
        <v>2505</v>
      </c>
      <c r="E537" s="84" t="b">
        <v>0</v>
      </c>
      <c r="F537" s="84" t="b">
        <v>0</v>
      </c>
      <c r="G537" s="84" t="b">
        <v>0</v>
      </c>
    </row>
    <row r="538" spans="1:7" ht="15">
      <c r="A538" s="84" t="s">
        <v>2490</v>
      </c>
      <c r="B538" s="84">
        <v>2</v>
      </c>
      <c r="C538" s="118">
        <v>0.0012051710386613652</v>
      </c>
      <c r="D538" s="84" t="s">
        <v>2505</v>
      </c>
      <c r="E538" s="84" t="b">
        <v>0</v>
      </c>
      <c r="F538" s="84" t="b">
        <v>0</v>
      </c>
      <c r="G538" s="84" t="b">
        <v>0</v>
      </c>
    </row>
    <row r="539" spans="1:7" ht="15">
      <c r="A539" s="84" t="s">
        <v>2491</v>
      </c>
      <c r="B539" s="84">
        <v>2</v>
      </c>
      <c r="C539" s="118">
        <v>0.0012051710386613652</v>
      </c>
      <c r="D539" s="84" t="s">
        <v>2505</v>
      </c>
      <c r="E539" s="84" t="b">
        <v>0</v>
      </c>
      <c r="F539" s="84" t="b">
        <v>0</v>
      </c>
      <c r="G539" s="84" t="b">
        <v>0</v>
      </c>
    </row>
    <row r="540" spans="1:7" ht="15">
      <c r="A540" s="84" t="s">
        <v>2492</v>
      </c>
      <c r="B540" s="84">
        <v>2</v>
      </c>
      <c r="C540" s="118">
        <v>0.0012051710386613652</v>
      </c>
      <c r="D540" s="84" t="s">
        <v>2505</v>
      </c>
      <c r="E540" s="84" t="b">
        <v>0</v>
      </c>
      <c r="F540" s="84" t="b">
        <v>0</v>
      </c>
      <c r="G540" s="84" t="b">
        <v>0</v>
      </c>
    </row>
    <row r="541" spans="1:7" ht="15">
      <c r="A541" s="84" t="s">
        <v>2493</v>
      </c>
      <c r="B541" s="84">
        <v>2</v>
      </c>
      <c r="C541" s="118">
        <v>0.0012051710386613652</v>
      </c>
      <c r="D541" s="84" t="s">
        <v>2505</v>
      </c>
      <c r="E541" s="84" t="b">
        <v>0</v>
      </c>
      <c r="F541" s="84" t="b">
        <v>0</v>
      </c>
      <c r="G541" s="84" t="b">
        <v>0</v>
      </c>
    </row>
    <row r="542" spans="1:7" ht="15">
      <c r="A542" s="84" t="s">
        <v>2494</v>
      </c>
      <c r="B542" s="84">
        <v>2</v>
      </c>
      <c r="C542" s="118">
        <v>0.0012051710386613652</v>
      </c>
      <c r="D542" s="84" t="s">
        <v>2505</v>
      </c>
      <c r="E542" s="84" t="b">
        <v>0</v>
      </c>
      <c r="F542" s="84" t="b">
        <v>0</v>
      </c>
      <c r="G542" s="84" t="b">
        <v>0</v>
      </c>
    </row>
    <row r="543" spans="1:7" ht="15">
      <c r="A543" s="84" t="s">
        <v>2495</v>
      </c>
      <c r="B543" s="84">
        <v>2</v>
      </c>
      <c r="C543" s="118">
        <v>0.0012051710386613652</v>
      </c>
      <c r="D543" s="84" t="s">
        <v>2505</v>
      </c>
      <c r="E543" s="84" t="b">
        <v>0</v>
      </c>
      <c r="F543" s="84" t="b">
        <v>0</v>
      </c>
      <c r="G543" s="84" t="b">
        <v>0</v>
      </c>
    </row>
    <row r="544" spans="1:7" ht="15">
      <c r="A544" s="84" t="s">
        <v>2496</v>
      </c>
      <c r="B544" s="84">
        <v>2</v>
      </c>
      <c r="C544" s="118">
        <v>0.0012051710386613652</v>
      </c>
      <c r="D544" s="84" t="s">
        <v>2505</v>
      </c>
      <c r="E544" s="84" t="b">
        <v>0</v>
      </c>
      <c r="F544" s="84" t="b">
        <v>0</v>
      </c>
      <c r="G544" s="84" t="b">
        <v>0</v>
      </c>
    </row>
    <row r="545" spans="1:7" ht="15">
      <c r="A545" s="84" t="s">
        <v>2497</v>
      </c>
      <c r="B545" s="84">
        <v>2</v>
      </c>
      <c r="C545" s="118">
        <v>0.0012051710386613652</v>
      </c>
      <c r="D545" s="84" t="s">
        <v>2505</v>
      </c>
      <c r="E545" s="84" t="b">
        <v>1</v>
      </c>
      <c r="F545" s="84" t="b">
        <v>0</v>
      </c>
      <c r="G545" s="84" t="b">
        <v>0</v>
      </c>
    </row>
    <row r="546" spans="1:7" ht="15">
      <c r="A546" s="84" t="s">
        <v>2498</v>
      </c>
      <c r="B546" s="84">
        <v>2</v>
      </c>
      <c r="C546" s="118">
        <v>0.0012051710386613652</v>
      </c>
      <c r="D546" s="84" t="s">
        <v>2505</v>
      </c>
      <c r="E546" s="84" t="b">
        <v>0</v>
      </c>
      <c r="F546" s="84" t="b">
        <v>0</v>
      </c>
      <c r="G546" s="84" t="b">
        <v>0</v>
      </c>
    </row>
    <row r="547" spans="1:7" ht="15">
      <c r="A547" s="84" t="s">
        <v>2499</v>
      </c>
      <c r="B547" s="84">
        <v>2</v>
      </c>
      <c r="C547" s="118">
        <v>0.0012051710386613652</v>
      </c>
      <c r="D547" s="84" t="s">
        <v>2505</v>
      </c>
      <c r="E547" s="84" t="b">
        <v>0</v>
      </c>
      <c r="F547" s="84" t="b">
        <v>0</v>
      </c>
      <c r="G547" s="84" t="b">
        <v>0</v>
      </c>
    </row>
    <row r="548" spans="1:7" ht="15">
      <c r="A548" s="84" t="s">
        <v>2500</v>
      </c>
      <c r="B548" s="84">
        <v>2</v>
      </c>
      <c r="C548" s="118">
        <v>0.0012051710386613652</v>
      </c>
      <c r="D548" s="84" t="s">
        <v>2505</v>
      </c>
      <c r="E548" s="84" t="b">
        <v>0</v>
      </c>
      <c r="F548" s="84" t="b">
        <v>0</v>
      </c>
      <c r="G548" s="84" t="b">
        <v>0</v>
      </c>
    </row>
    <row r="549" spans="1:7" ht="15">
      <c r="A549" s="84" t="s">
        <v>2501</v>
      </c>
      <c r="B549" s="84">
        <v>2</v>
      </c>
      <c r="C549" s="118">
        <v>0.0012051710386613652</v>
      </c>
      <c r="D549" s="84" t="s">
        <v>2505</v>
      </c>
      <c r="E549" s="84" t="b">
        <v>0</v>
      </c>
      <c r="F549" s="84" t="b">
        <v>0</v>
      </c>
      <c r="G549" s="84" t="b">
        <v>0</v>
      </c>
    </row>
    <row r="550" spans="1:7" ht="15">
      <c r="A550" s="84" t="s">
        <v>252</v>
      </c>
      <c r="B550" s="84">
        <v>2</v>
      </c>
      <c r="C550" s="118">
        <v>0.0013809036689380618</v>
      </c>
      <c r="D550" s="84" t="s">
        <v>2505</v>
      </c>
      <c r="E550" s="84" t="b">
        <v>0</v>
      </c>
      <c r="F550" s="84" t="b">
        <v>0</v>
      </c>
      <c r="G550" s="84" t="b">
        <v>0</v>
      </c>
    </row>
    <row r="551" spans="1:7" ht="15">
      <c r="A551" s="84" t="s">
        <v>2502</v>
      </c>
      <c r="B551" s="84">
        <v>2</v>
      </c>
      <c r="C551" s="118">
        <v>0.0013809036689380618</v>
      </c>
      <c r="D551" s="84" t="s">
        <v>2505</v>
      </c>
      <c r="E551" s="84" t="b">
        <v>0</v>
      </c>
      <c r="F551" s="84" t="b">
        <v>0</v>
      </c>
      <c r="G551" s="84" t="b">
        <v>0</v>
      </c>
    </row>
    <row r="552" spans="1:7" ht="15">
      <c r="A552" s="84" t="s">
        <v>1758</v>
      </c>
      <c r="B552" s="84">
        <v>18</v>
      </c>
      <c r="C552" s="118">
        <v>0.0031628404549896008</v>
      </c>
      <c r="D552" s="84" t="s">
        <v>1659</v>
      </c>
      <c r="E552" s="84" t="b">
        <v>0</v>
      </c>
      <c r="F552" s="84" t="b">
        <v>0</v>
      </c>
      <c r="G552" s="84" t="b">
        <v>0</v>
      </c>
    </row>
    <row r="553" spans="1:7" ht="15">
      <c r="A553" s="84" t="s">
        <v>1759</v>
      </c>
      <c r="B553" s="84">
        <v>11</v>
      </c>
      <c r="C553" s="118">
        <v>0.008107854869639466</v>
      </c>
      <c r="D553" s="84" t="s">
        <v>1659</v>
      </c>
      <c r="E553" s="84" t="b">
        <v>0</v>
      </c>
      <c r="F553" s="84" t="b">
        <v>0</v>
      </c>
      <c r="G553" s="84" t="b">
        <v>0</v>
      </c>
    </row>
    <row r="554" spans="1:7" ht="15">
      <c r="A554" s="84" t="s">
        <v>1763</v>
      </c>
      <c r="B554" s="84">
        <v>9</v>
      </c>
      <c r="C554" s="118">
        <v>0.008692365006958924</v>
      </c>
      <c r="D554" s="84" t="s">
        <v>1659</v>
      </c>
      <c r="E554" s="84" t="b">
        <v>0</v>
      </c>
      <c r="F554" s="84" t="b">
        <v>0</v>
      </c>
      <c r="G554" s="84" t="b">
        <v>0</v>
      </c>
    </row>
    <row r="555" spans="1:7" ht="15">
      <c r="A555" s="84" t="s">
        <v>1764</v>
      </c>
      <c r="B555" s="84">
        <v>7</v>
      </c>
      <c r="C555" s="118">
        <v>0.01876200811939519</v>
      </c>
      <c r="D555" s="84" t="s">
        <v>1659</v>
      </c>
      <c r="E555" s="84" t="b">
        <v>0</v>
      </c>
      <c r="F555" s="84" t="b">
        <v>0</v>
      </c>
      <c r="G555" s="84" t="b">
        <v>0</v>
      </c>
    </row>
    <row r="556" spans="1:7" ht="15">
      <c r="A556" s="84" t="s">
        <v>1760</v>
      </c>
      <c r="B556" s="84">
        <v>5</v>
      </c>
      <c r="C556" s="118">
        <v>0.008179124545904205</v>
      </c>
      <c r="D556" s="84" t="s">
        <v>1659</v>
      </c>
      <c r="E556" s="84" t="b">
        <v>0</v>
      </c>
      <c r="F556" s="84" t="b">
        <v>0</v>
      </c>
      <c r="G556" s="84" t="b">
        <v>0</v>
      </c>
    </row>
    <row r="557" spans="1:7" ht="15">
      <c r="A557" s="84" t="s">
        <v>1722</v>
      </c>
      <c r="B557" s="84">
        <v>4</v>
      </c>
      <c r="C557" s="118">
        <v>0.007560727594813196</v>
      </c>
      <c r="D557" s="84" t="s">
        <v>1659</v>
      </c>
      <c r="E557" s="84" t="b">
        <v>0</v>
      </c>
      <c r="F557" s="84" t="b">
        <v>0</v>
      </c>
      <c r="G557" s="84" t="b">
        <v>0</v>
      </c>
    </row>
    <row r="558" spans="1:7" ht="15">
      <c r="A558" s="84" t="s">
        <v>1765</v>
      </c>
      <c r="B558" s="84">
        <v>4</v>
      </c>
      <c r="C558" s="118">
        <v>0.007560727594813196</v>
      </c>
      <c r="D558" s="84" t="s">
        <v>1659</v>
      </c>
      <c r="E558" s="84" t="b">
        <v>0</v>
      </c>
      <c r="F558" s="84" t="b">
        <v>0</v>
      </c>
      <c r="G558" s="84" t="b">
        <v>0</v>
      </c>
    </row>
    <row r="559" spans="1:7" ht="15">
      <c r="A559" s="84" t="s">
        <v>1766</v>
      </c>
      <c r="B559" s="84">
        <v>4</v>
      </c>
      <c r="C559" s="118">
        <v>0.007560727594813196</v>
      </c>
      <c r="D559" s="84" t="s">
        <v>1659</v>
      </c>
      <c r="E559" s="84" t="b">
        <v>0</v>
      </c>
      <c r="F559" s="84" t="b">
        <v>0</v>
      </c>
      <c r="G559" s="84" t="b">
        <v>0</v>
      </c>
    </row>
    <row r="560" spans="1:7" ht="15">
      <c r="A560" s="84" t="s">
        <v>1767</v>
      </c>
      <c r="B560" s="84">
        <v>4</v>
      </c>
      <c r="C560" s="118">
        <v>0.007560727594813196</v>
      </c>
      <c r="D560" s="84" t="s">
        <v>1659</v>
      </c>
      <c r="E560" s="84" t="b">
        <v>0</v>
      </c>
      <c r="F560" s="84" t="b">
        <v>0</v>
      </c>
      <c r="G560" s="84" t="b">
        <v>0</v>
      </c>
    </row>
    <row r="561" spans="1:7" ht="15">
      <c r="A561" s="84" t="s">
        <v>1768</v>
      </c>
      <c r="B561" s="84">
        <v>4</v>
      </c>
      <c r="C561" s="118">
        <v>0.01072114749679725</v>
      </c>
      <c r="D561" s="84" t="s">
        <v>1659</v>
      </c>
      <c r="E561" s="84" t="b">
        <v>0</v>
      </c>
      <c r="F561" s="84" t="b">
        <v>0</v>
      </c>
      <c r="G561" s="84" t="b">
        <v>0</v>
      </c>
    </row>
    <row r="562" spans="1:7" ht="15">
      <c r="A562" s="84" t="s">
        <v>2199</v>
      </c>
      <c r="B562" s="84">
        <v>4</v>
      </c>
      <c r="C562" s="118">
        <v>0.008872420367603747</v>
      </c>
      <c r="D562" s="84" t="s">
        <v>1659</v>
      </c>
      <c r="E562" s="84" t="b">
        <v>0</v>
      </c>
      <c r="F562" s="84" t="b">
        <v>0</v>
      </c>
      <c r="G562" s="84" t="b">
        <v>0</v>
      </c>
    </row>
    <row r="563" spans="1:7" ht="15">
      <c r="A563" s="84" t="s">
        <v>2034</v>
      </c>
      <c r="B563" s="84">
        <v>4</v>
      </c>
      <c r="C563" s="118">
        <v>0.007560727594813196</v>
      </c>
      <c r="D563" s="84" t="s">
        <v>1659</v>
      </c>
      <c r="E563" s="84" t="b">
        <v>0</v>
      </c>
      <c r="F563" s="84" t="b">
        <v>0</v>
      </c>
      <c r="G563" s="84" t="b">
        <v>0</v>
      </c>
    </row>
    <row r="564" spans="1:7" ht="15">
      <c r="A564" s="84" t="s">
        <v>2089</v>
      </c>
      <c r="B564" s="84">
        <v>3</v>
      </c>
      <c r="C564" s="118">
        <v>0.00665431527570281</v>
      </c>
      <c r="D564" s="84" t="s">
        <v>1659</v>
      </c>
      <c r="E564" s="84" t="b">
        <v>0</v>
      </c>
      <c r="F564" s="84" t="b">
        <v>0</v>
      </c>
      <c r="G564" s="84" t="b">
        <v>0</v>
      </c>
    </row>
    <row r="565" spans="1:7" ht="15">
      <c r="A565" s="84" t="s">
        <v>235</v>
      </c>
      <c r="B565" s="84">
        <v>3</v>
      </c>
      <c r="C565" s="118">
        <v>0.00665431527570281</v>
      </c>
      <c r="D565" s="84" t="s">
        <v>1659</v>
      </c>
      <c r="E565" s="84" t="b">
        <v>0</v>
      </c>
      <c r="F565" s="84" t="b">
        <v>0</v>
      </c>
      <c r="G565" s="84" t="b">
        <v>0</v>
      </c>
    </row>
    <row r="566" spans="1:7" ht="15">
      <c r="A566" s="84" t="s">
        <v>245</v>
      </c>
      <c r="B566" s="84">
        <v>2</v>
      </c>
      <c r="C566" s="118">
        <v>0.005360573748398625</v>
      </c>
      <c r="D566" s="84" t="s">
        <v>1659</v>
      </c>
      <c r="E566" s="84" t="b">
        <v>0</v>
      </c>
      <c r="F566" s="84" t="b">
        <v>0</v>
      </c>
      <c r="G566" s="84" t="b">
        <v>0</v>
      </c>
    </row>
    <row r="567" spans="1:7" ht="15">
      <c r="A567" s="84" t="s">
        <v>2358</v>
      </c>
      <c r="B567" s="84">
        <v>2</v>
      </c>
      <c r="C567" s="118">
        <v>0.005360573748398625</v>
      </c>
      <c r="D567" s="84" t="s">
        <v>1659</v>
      </c>
      <c r="E567" s="84" t="b">
        <v>0</v>
      </c>
      <c r="F567" s="84" t="b">
        <v>0</v>
      </c>
      <c r="G567" s="84" t="b">
        <v>0</v>
      </c>
    </row>
    <row r="568" spans="1:7" ht="15">
      <c r="A568" s="84" t="s">
        <v>2138</v>
      </c>
      <c r="B568" s="84">
        <v>2</v>
      </c>
      <c r="C568" s="118">
        <v>0.005360573748398625</v>
      </c>
      <c r="D568" s="84" t="s">
        <v>1659</v>
      </c>
      <c r="E568" s="84" t="b">
        <v>0</v>
      </c>
      <c r="F568" s="84" t="b">
        <v>0</v>
      </c>
      <c r="G568" s="84" t="b">
        <v>0</v>
      </c>
    </row>
    <row r="569" spans="1:7" ht="15">
      <c r="A569" s="84" t="s">
        <v>270</v>
      </c>
      <c r="B569" s="84">
        <v>2</v>
      </c>
      <c r="C569" s="118">
        <v>0.005360573748398625</v>
      </c>
      <c r="D569" s="84" t="s">
        <v>1659</v>
      </c>
      <c r="E569" s="84" t="b">
        <v>0</v>
      </c>
      <c r="F569" s="84" t="b">
        <v>0</v>
      </c>
      <c r="G569" s="84" t="b">
        <v>0</v>
      </c>
    </row>
    <row r="570" spans="1:7" ht="15">
      <c r="A570" s="84" t="s">
        <v>253</v>
      </c>
      <c r="B570" s="84">
        <v>2</v>
      </c>
      <c r="C570" s="118">
        <v>0.005360573748398625</v>
      </c>
      <c r="D570" s="84" t="s">
        <v>1659</v>
      </c>
      <c r="E570" s="84" t="b">
        <v>0</v>
      </c>
      <c r="F570" s="84" t="b">
        <v>0</v>
      </c>
      <c r="G570" s="84" t="b">
        <v>0</v>
      </c>
    </row>
    <row r="571" spans="1:7" ht="15">
      <c r="A571" s="84" t="s">
        <v>217</v>
      </c>
      <c r="B571" s="84">
        <v>2</v>
      </c>
      <c r="C571" s="118">
        <v>0.005360573748398625</v>
      </c>
      <c r="D571" s="84" t="s">
        <v>1659</v>
      </c>
      <c r="E571" s="84" t="b">
        <v>0</v>
      </c>
      <c r="F571" s="84" t="b">
        <v>0</v>
      </c>
      <c r="G571" s="84" t="b">
        <v>0</v>
      </c>
    </row>
    <row r="572" spans="1:7" ht="15">
      <c r="A572" s="84" t="s">
        <v>2477</v>
      </c>
      <c r="B572" s="84">
        <v>2</v>
      </c>
      <c r="C572" s="118">
        <v>0.005360573748398625</v>
      </c>
      <c r="D572" s="84" t="s">
        <v>1659</v>
      </c>
      <c r="E572" s="84" t="b">
        <v>0</v>
      </c>
      <c r="F572" s="84" t="b">
        <v>0</v>
      </c>
      <c r="G572" s="84" t="b">
        <v>0</v>
      </c>
    </row>
    <row r="573" spans="1:7" ht="15">
      <c r="A573" s="84" t="s">
        <v>2478</v>
      </c>
      <c r="B573" s="84">
        <v>2</v>
      </c>
      <c r="C573" s="118">
        <v>0.005360573748398625</v>
      </c>
      <c r="D573" s="84" t="s">
        <v>1659</v>
      </c>
      <c r="E573" s="84" t="b">
        <v>0</v>
      </c>
      <c r="F573" s="84" t="b">
        <v>0</v>
      </c>
      <c r="G573" s="84" t="b">
        <v>0</v>
      </c>
    </row>
    <row r="574" spans="1:7" ht="15">
      <c r="A574" s="84" t="s">
        <v>2479</v>
      </c>
      <c r="B574" s="84">
        <v>2</v>
      </c>
      <c r="C574" s="118">
        <v>0.005360573748398625</v>
      </c>
      <c r="D574" s="84" t="s">
        <v>1659</v>
      </c>
      <c r="E574" s="84" t="b">
        <v>0</v>
      </c>
      <c r="F574" s="84" t="b">
        <v>0</v>
      </c>
      <c r="G574" s="84" t="b">
        <v>0</v>
      </c>
    </row>
    <row r="575" spans="1:7" ht="15">
      <c r="A575" s="84" t="s">
        <v>2260</v>
      </c>
      <c r="B575" s="84">
        <v>2</v>
      </c>
      <c r="C575" s="118">
        <v>0.005360573748398625</v>
      </c>
      <c r="D575" s="84" t="s">
        <v>1659</v>
      </c>
      <c r="E575" s="84" t="b">
        <v>0</v>
      </c>
      <c r="F575" s="84" t="b">
        <v>0</v>
      </c>
      <c r="G575" s="84" t="b">
        <v>0</v>
      </c>
    </row>
    <row r="576" spans="1:7" ht="15">
      <c r="A576" s="84" t="s">
        <v>2480</v>
      </c>
      <c r="B576" s="84">
        <v>2</v>
      </c>
      <c r="C576" s="118">
        <v>0.005360573748398625</v>
      </c>
      <c r="D576" s="84" t="s">
        <v>1659</v>
      </c>
      <c r="E576" s="84" t="b">
        <v>0</v>
      </c>
      <c r="F576" s="84" t="b">
        <v>0</v>
      </c>
      <c r="G576" s="84" t="b">
        <v>0</v>
      </c>
    </row>
    <row r="577" spans="1:7" ht="15">
      <c r="A577" s="84" t="s">
        <v>2219</v>
      </c>
      <c r="B577" s="84">
        <v>2</v>
      </c>
      <c r="C577" s="118">
        <v>0.005360573748398625</v>
      </c>
      <c r="D577" s="84" t="s">
        <v>1659</v>
      </c>
      <c r="E577" s="84" t="b">
        <v>0</v>
      </c>
      <c r="F577" s="84" t="b">
        <v>0</v>
      </c>
      <c r="G577" s="84" t="b">
        <v>0</v>
      </c>
    </row>
    <row r="578" spans="1:7" ht="15">
      <c r="A578" s="84" t="s">
        <v>2475</v>
      </c>
      <c r="B578" s="84">
        <v>2</v>
      </c>
      <c r="C578" s="118">
        <v>0.005360573748398625</v>
      </c>
      <c r="D578" s="84" t="s">
        <v>1659</v>
      </c>
      <c r="E578" s="84" t="b">
        <v>0</v>
      </c>
      <c r="F578" s="84" t="b">
        <v>0</v>
      </c>
      <c r="G578" s="84" t="b">
        <v>0</v>
      </c>
    </row>
    <row r="579" spans="1:7" ht="15">
      <c r="A579" s="84" t="s">
        <v>2471</v>
      </c>
      <c r="B579" s="84">
        <v>2</v>
      </c>
      <c r="C579" s="118">
        <v>0.005360573748398625</v>
      </c>
      <c r="D579" s="84" t="s">
        <v>1659</v>
      </c>
      <c r="E579" s="84" t="b">
        <v>0</v>
      </c>
      <c r="F579" s="84" t="b">
        <v>0</v>
      </c>
      <c r="G579" s="84" t="b">
        <v>0</v>
      </c>
    </row>
    <row r="580" spans="1:7" ht="15">
      <c r="A580" s="84" t="s">
        <v>2059</v>
      </c>
      <c r="B580" s="84">
        <v>2</v>
      </c>
      <c r="C580" s="118">
        <v>0.005360573748398625</v>
      </c>
      <c r="D580" s="84" t="s">
        <v>1659</v>
      </c>
      <c r="E580" s="84" t="b">
        <v>0</v>
      </c>
      <c r="F580" s="84" t="b">
        <v>0</v>
      </c>
      <c r="G580" s="84" t="b">
        <v>0</v>
      </c>
    </row>
    <row r="581" spans="1:7" ht="15">
      <c r="A581" s="84" t="s">
        <v>1775</v>
      </c>
      <c r="B581" s="84">
        <v>2</v>
      </c>
      <c r="C581" s="118">
        <v>0.005360573748398625</v>
      </c>
      <c r="D581" s="84" t="s">
        <v>1659</v>
      </c>
      <c r="E581" s="84" t="b">
        <v>1</v>
      </c>
      <c r="F581" s="84" t="b">
        <v>0</v>
      </c>
      <c r="G581" s="84" t="b">
        <v>0</v>
      </c>
    </row>
    <row r="582" spans="1:7" ht="15">
      <c r="A582" s="84" t="s">
        <v>1772</v>
      </c>
      <c r="B582" s="84">
        <v>2</v>
      </c>
      <c r="C582" s="118">
        <v>0.005360573748398625</v>
      </c>
      <c r="D582" s="84" t="s">
        <v>1659</v>
      </c>
      <c r="E582" s="84" t="b">
        <v>0</v>
      </c>
      <c r="F582" s="84" t="b">
        <v>0</v>
      </c>
      <c r="G582" s="84" t="b">
        <v>0</v>
      </c>
    </row>
    <row r="583" spans="1:7" ht="15">
      <c r="A583" s="84" t="s">
        <v>2130</v>
      </c>
      <c r="B583" s="84">
        <v>2</v>
      </c>
      <c r="C583" s="118">
        <v>0.005360573748398625</v>
      </c>
      <c r="D583" s="84" t="s">
        <v>1659</v>
      </c>
      <c r="E583" s="84" t="b">
        <v>0</v>
      </c>
      <c r="F583" s="84" t="b">
        <v>0</v>
      </c>
      <c r="G583" s="84" t="b">
        <v>0</v>
      </c>
    </row>
    <row r="584" spans="1:7" ht="15">
      <c r="A584" s="84" t="s">
        <v>1787</v>
      </c>
      <c r="B584" s="84">
        <v>2</v>
      </c>
      <c r="C584" s="118">
        <v>0.005360573748398625</v>
      </c>
      <c r="D584" s="84" t="s">
        <v>1659</v>
      </c>
      <c r="E584" s="84" t="b">
        <v>0</v>
      </c>
      <c r="F584" s="84" t="b">
        <v>0</v>
      </c>
      <c r="G584" s="84" t="b">
        <v>0</v>
      </c>
    </row>
    <row r="585" spans="1:7" ht="15">
      <c r="A585" s="84" t="s">
        <v>2153</v>
      </c>
      <c r="B585" s="84">
        <v>2</v>
      </c>
      <c r="C585" s="118">
        <v>0.005360573748398625</v>
      </c>
      <c r="D585" s="84" t="s">
        <v>1659</v>
      </c>
      <c r="E585" s="84" t="b">
        <v>0</v>
      </c>
      <c r="F585" s="84" t="b">
        <v>0</v>
      </c>
      <c r="G585" s="84" t="b">
        <v>0</v>
      </c>
    </row>
    <row r="586" spans="1:7" ht="15">
      <c r="A586" s="84" t="s">
        <v>2024</v>
      </c>
      <c r="B586" s="84">
        <v>2</v>
      </c>
      <c r="C586" s="118">
        <v>0.005360573748398625</v>
      </c>
      <c r="D586" s="84" t="s">
        <v>1659</v>
      </c>
      <c r="E586" s="84" t="b">
        <v>0</v>
      </c>
      <c r="F586" s="84" t="b">
        <v>0</v>
      </c>
      <c r="G586" s="84" t="b">
        <v>0</v>
      </c>
    </row>
    <row r="587" spans="1:7" ht="15">
      <c r="A587" s="84" t="s">
        <v>2194</v>
      </c>
      <c r="B587" s="84">
        <v>2</v>
      </c>
      <c r="C587" s="118">
        <v>0.005360573748398625</v>
      </c>
      <c r="D587" s="84" t="s">
        <v>1659</v>
      </c>
      <c r="E587" s="84" t="b">
        <v>0</v>
      </c>
      <c r="F587" s="84" t="b">
        <v>0</v>
      </c>
      <c r="G587" s="84" t="b">
        <v>0</v>
      </c>
    </row>
    <row r="588" spans="1:7" ht="15">
      <c r="A588" s="84" t="s">
        <v>2122</v>
      </c>
      <c r="B588" s="84">
        <v>2</v>
      </c>
      <c r="C588" s="118">
        <v>0.005360573748398625</v>
      </c>
      <c r="D588" s="84" t="s">
        <v>1659</v>
      </c>
      <c r="E588" s="84" t="b">
        <v>0</v>
      </c>
      <c r="F588" s="84" t="b">
        <v>0</v>
      </c>
      <c r="G588" s="84" t="b">
        <v>0</v>
      </c>
    </row>
    <row r="589" spans="1:7" ht="15">
      <c r="A589" s="84" t="s">
        <v>2115</v>
      </c>
      <c r="B589" s="84">
        <v>2</v>
      </c>
      <c r="C589" s="118">
        <v>0.005360573748398625</v>
      </c>
      <c r="D589" s="84" t="s">
        <v>1659</v>
      </c>
      <c r="E589" s="84" t="b">
        <v>0</v>
      </c>
      <c r="F589" s="84" t="b">
        <v>0</v>
      </c>
      <c r="G589" s="84" t="b">
        <v>0</v>
      </c>
    </row>
    <row r="590" spans="1:7" ht="15">
      <c r="A590" s="84" t="s">
        <v>2171</v>
      </c>
      <c r="B590" s="84">
        <v>2</v>
      </c>
      <c r="C590" s="118">
        <v>0.005360573748398625</v>
      </c>
      <c r="D590" s="84" t="s">
        <v>1659</v>
      </c>
      <c r="E590" s="84" t="b">
        <v>1</v>
      </c>
      <c r="F590" s="84" t="b">
        <v>0</v>
      </c>
      <c r="G590" s="84" t="b">
        <v>0</v>
      </c>
    </row>
    <row r="591" spans="1:7" ht="15">
      <c r="A591" s="84" t="s">
        <v>2250</v>
      </c>
      <c r="B591" s="84">
        <v>2</v>
      </c>
      <c r="C591" s="118">
        <v>0.006940783699390652</v>
      </c>
      <c r="D591" s="84" t="s">
        <v>1659</v>
      </c>
      <c r="E591" s="84" t="b">
        <v>0</v>
      </c>
      <c r="F591" s="84" t="b">
        <v>0</v>
      </c>
      <c r="G591" s="84" t="b">
        <v>0</v>
      </c>
    </row>
    <row r="592" spans="1:7" ht="15">
      <c r="A592" s="84" t="s">
        <v>2128</v>
      </c>
      <c r="B592" s="84">
        <v>2</v>
      </c>
      <c r="C592" s="118">
        <v>0.006940783699390652</v>
      </c>
      <c r="D592" s="84" t="s">
        <v>1659</v>
      </c>
      <c r="E592" s="84" t="b">
        <v>0</v>
      </c>
      <c r="F592" s="84" t="b">
        <v>0</v>
      </c>
      <c r="G592" s="84" t="b">
        <v>0</v>
      </c>
    </row>
    <row r="593" spans="1:7" ht="15">
      <c r="A593" s="84" t="s">
        <v>238</v>
      </c>
      <c r="B593" s="84">
        <v>2</v>
      </c>
      <c r="C593" s="118">
        <v>0.005360573748398625</v>
      </c>
      <c r="D593" s="84" t="s">
        <v>1659</v>
      </c>
      <c r="E593" s="84" t="b">
        <v>0</v>
      </c>
      <c r="F593" s="84" t="b">
        <v>0</v>
      </c>
      <c r="G593" s="84" t="b">
        <v>0</v>
      </c>
    </row>
    <row r="594" spans="1:7" ht="15">
      <c r="A594" s="84" t="s">
        <v>1770</v>
      </c>
      <c r="B594" s="84">
        <v>2</v>
      </c>
      <c r="C594" s="118">
        <v>0.005360573748398625</v>
      </c>
      <c r="D594" s="84" t="s">
        <v>1659</v>
      </c>
      <c r="E594" s="84" t="b">
        <v>0</v>
      </c>
      <c r="F594" s="84" t="b">
        <v>0</v>
      </c>
      <c r="G594" s="84" t="b">
        <v>0</v>
      </c>
    </row>
    <row r="595" spans="1:7" ht="15">
      <c r="A595" s="84" t="s">
        <v>2197</v>
      </c>
      <c r="B595" s="84">
        <v>2</v>
      </c>
      <c r="C595" s="118">
        <v>0.005360573748398625</v>
      </c>
      <c r="D595" s="84" t="s">
        <v>1659</v>
      </c>
      <c r="E595" s="84" t="b">
        <v>0</v>
      </c>
      <c r="F595" s="84" t="b">
        <v>0</v>
      </c>
      <c r="G595" s="84" t="b">
        <v>0</v>
      </c>
    </row>
    <row r="596" spans="1:7" ht="15">
      <c r="A596" s="84" t="s">
        <v>264</v>
      </c>
      <c r="B596" s="84">
        <v>2</v>
      </c>
      <c r="C596" s="118">
        <v>0.005360573748398625</v>
      </c>
      <c r="D596" s="84" t="s">
        <v>1659</v>
      </c>
      <c r="E596" s="84" t="b">
        <v>0</v>
      </c>
      <c r="F596" s="84" t="b">
        <v>0</v>
      </c>
      <c r="G596" s="84" t="b">
        <v>0</v>
      </c>
    </row>
    <row r="597" spans="1:7" ht="15">
      <c r="A597" s="84" t="s">
        <v>2265</v>
      </c>
      <c r="B597" s="84">
        <v>2</v>
      </c>
      <c r="C597" s="118">
        <v>0.005360573748398625</v>
      </c>
      <c r="D597" s="84" t="s">
        <v>1659</v>
      </c>
      <c r="E597" s="84" t="b">
        <v>0</v>
      </c>
      <c r="F597" s="84" t="b">
        <v>0</v>
      </c>
      <c r="G597" s="84" t="b">
        <v>0</v>
      </c>
    </row>
    <row r="598" spans="1:7" ht="15">
      <c r="A598" s="84" t="s">
        <v>2465</v>
      </c>
      <c r="B598" s="84">
        <v>2</v>
      </c>
      <c r="C598" s="118">
        <v>0.005360573748398625</v>
      </c>
      <c r="D598" s="84" t="s">
        <v>1659</v>
      </c>
      <c r="E598" s="84" t="b">
        <v>0</v>
      </c>
      <c r="F598" s="84" t="b">
        <v>0</v>
      </c>
      <c r="G598" s="84" t="b">
        <v>0</v>
      </c>
    </row>
    <row r="599" spans="1:7" ht="15">
      <c r="A599" s="84" t="s">
        <v>2466</v>
      </c>
      <c r="B599" s="84">
        <v>2</v>
      </c>
      <c r="C599" s="118">
        <v>0.005360573748398625</v>
      </c>
      <c r="D599" s="84" t="s">
        <v>1659</v>
      </c>
      <c r="E599" s="84" t="b">
        <v>0</v>
      </c>
      <c r="F599" s="84" t="b">
        <v>0</v>
      </c>
      <c r="G599" s="84" t="b">
        <v>0</v>
      </c>
    </row>
    <row r="600" spans="1:7" ht="15">
      <c r="A600" s="84" t="s">
        <v>2230</v>
      </c>
      <c r="B600" s="84">
        <v>2</v>
      </c>
      <c r="C600" s="118">
        <v>0.005360573748398625</v>
      </c>
      <c r="D600" s="84" t="s">
        <v>1659</v>
      </c>
      <c r="E600" s="84" t="b">
        <v>0</v>
      </c>
      <c r="F600" s="84" t="b">
        <v>0</v>
      </c>
      <c r="G600" s="84" t="b">
        <v>0</v>
      </c>
    </row>
    <row r="601" spans="1:7" ht="15">
      <c r="A601" s="84" t="s">
        <v>2467</v>
      </c>
      <c r="B601" s="84">
        <v>2</v>
      </c>
      <c r="C601" s="118">
        <v>0.005360573748398625</v>
      </c>
      <c r="D601" s="84" t="s">
        <v>1659</v>
      </c>
      <c r="E601" s="84" t="b">
        <v>0</v>
      </c>
      <c r="F601" s="84" t="b">
        <v>0</v>
      </c>
      <c r="G601" s="84" t="b">
        <v>0</v>
      </c>
    </row>
    <row r="602" spans="1:7" ht="15">
      <c r="A602" s="84" t="s">
        <v>2185</v>
      </c>
      <c r="B602" s="84">
        <v>2</v>
      </c>
      <c r="C602" s="118">
        <v>0.005360573748398625</v>
      </c>
      <c r="D602" s="84" t="s">
        <v>1659</v>
      </c>
      <c r="E602" s="84" t="b">
        <v>0</v>
      </c>
      <c r="F602" s="84" t="b">
        <v>0</v>
      </c>
      <c r="G602" s="84" t="b">
        <v>0</v>
      </c>
    </row>
    <row r="603" spans="1:7" ht="15">
      <c r="A603" s="84" t="s">
        <v>2468</v>
      </c>
      <c r="B603" s="84">
        <v>2</v>
      </c>
      <c r="C603" s="118">
        <v>0.005360573748398625</v>
      </c>
      <c r="D603" s="84" t="s">
        <v>1659</v>
      </c>
      <c r="E603" s="84" t="b">
        <v>0</v>
      </c>
      <c r="F603" s="84" t="b">
        <v>0</v>
      </c>
      <c r="G603" s="84" t="b">
        <v>0</v>
      </c>
    </row>
    <row r="604" spans="1:7" ht="15">
      <c r="A604" s="84" t="s">
        <v>2469</v>
      </c>
      <c r="B604" s="84">
        <v>2</v>
      </c>
      <c r="C604" s="118">
        <v>0.005360573748398625</v>
      </c>
      <c r="D604" s="84" t="s">
        <v>1659</v>
      </c>
      <c r="E604" s="84" t="b">
        <v>0</v>
      </c>
      <c r="F604" s="84" t="b">
        <v>0</v>
      </c>
      <c r="G604" s="84" t="b">
        <v>0</v>
      </c>
    </row>
    <row r="605" spans="1:7" ht="15">
      <c r="A605" s="84" t="s">
        <v>2470</v>
      </c>
      <c r="B605" s="84">
        <v>2</v>
      </c>
      <c r="C605" s="118">
        <v>0.005360573748398625</v>
      </c>
      <c r="D605" s="84" t="s">
        <v>1659</v>
      </c>
      <c r="E605" s="84" t="b">
        <v>0</v>
      </c>
      <c r="F605" s="84" t="b">
        <v>0</v>
      </c>
      <c r="G605" s="84" t="b">
        <v>0</v>
      </c>
    </row>
    <row r="606" spans="1:7" ht="15">
      <c r="A606" s="84" t="s">
        <v>2162</v>
      </c>
      <c r="B606" s="84">
        <v>2</v>
      </c>
      <c r="C606" s="118">
        <v>0.005360573748398625</v>
      </c>
      <c r="D606" s="84" t="s">
        <v>1659</v>
      </c>
      <c r="E606" s="84" t="b">
        <v>1</v>
      </c>
      <c r="F606" s="84" t="b">
        <v>0</v>
      </c>
      <c r="G606" s="84" t="b">
        <v>0</v>
      </c>
    </row>
    <row r="607" spans="1:7" ht="15">
      <c r="A607" s="84" t="s">
        <v>2107</v>
      </c>
      <c r="B607" s="84">
        <v>2</v>
      </c>
      <c r="C607" s="118">
        <v>0.005360573748398625</v>
      </c>
      <c r="D607" s="84" t="s">
        <v>1659</v>
      </c>
      <c r="E607" s="84" t="b">
        <v>1</v>
      </c>
      <c r="F607" s="84" t="b">
        <v>0</v>
      </c>
      <c r="G607" s="84" t="b">
        <v>0</v>
      </c>
    </row>
    <row r="608" spans="1:7" ht="15">
      <c r="A608" s="84" t="s">
        <v>2255</v>
      </c>
      <c r="B608" s="84">
        <v>2</v>
      </c>
      <c r="C608" s="118">
        <v>0.005360573748398625</v>
      </c>
      <c r="D608" s="84" t="s">
        <v>1659</v>
      </c>
      <c r="E608" s="84" t="b">
        <v>0</v>
      </c>
      <c r="F608" s="84" t="b">
        <v>0</v>
      </c>
      <c r="G608" s="84" t="b">
        <v>0</v>
      </c>
    </row>
    <row r="609" spans="1:7" ht="15">
      <c r="A609" s="84" t="s">
        <v>2105</v>
      </c>
      <c r="B609" s="84">
        <v>2</v>
      </c>
      <c r="C609" s="118">
        <v>0.005360573748398625</v>
      </c>
      <c r="D609" s="84" t="s">
        <v>1659</v>
      </c>
      <c r="E609" s="84" t="b">
        <v>0</v>
      </c>
      <c r="F609" s="84" t="b">
        <v>0</v>
      </c>
      <c r="G609" s="84" t="b">
        <v>0</v>
      </c>
    </row>
    <row r="610" spans="1:7" ht="15">
      <c r="A610" s="84" t="s">
        <v>2057</v>
      </c>
      <c r="B610" s="84">
        <v>2</v>
      </c>
      <c r="C610" s="118">
        <v>0.005360573748398625</v>
      </c>
      <c r="D610" s="84" t="s">
        <v>1659</v>
      </c>
      <c r="E610" s="84" t="b">
        <v>0</v>
      </c>
      <c r="F610" s="84" t="b">
        <v>0</v>
      </c>
      <c r="G610" s="84" t="b">
        <v>0</v>
      </c>
    </row>
    <row r="611" spans="1:7" ht="15">
      <c r="A611" s="84" t="s">
        <v>2245</v>
      </c>
      <c r="B611" s="84">
        <v>2</v>
      </c>
      <c r="C611" s="118">
        <v>0.005360573748398625</v>
      </c>
      <c r="D611" s="84" t="s">
        <v>1659</v>
      </c>
      <c r="E611" s="84" t="b">
        <v>0</v>
      </c>
      <c r="F611" s="84" t="b">
        <v>0</v>
      </c>
      <c r="G611" s="84" t="b">
        <v>0</v>
      </c>
    </row>
    <row r="612" spans="1:7" ht="15">
      <c r="A612" s="84" t="s">
        <v>2232</v>
      </c>
      <c r="B612" s="84">
        <v>2</v>
      </c>
      <c r="C612" s="118">
        <v>0.005360573748398625</v>
      </c>
      <c r="D612" s="84" t="s">
        <v>1659</v>
      </c>
      <c r="E612" s="84" t="b">
        <v>0</v>
      </c>
      <c r="F612" s="84" t="b">
        <v>0</v>
      </c>
      <c r="G612" s="84" t="b">
        <v>0</v>
      </c>
    </row>
    <row r="613" spans="1:7" ht="15">
      <c r="A613" s="84" t="s">
        <v>2175</v>
      </c>
      <c r="B613" s="84">
        <v>2</v>
      </c>
      <c r="C613" s="118">
        <v>0.006940783699390652</v>
      </c>
      <c r="D613" s="84" t="s">
        <v>1659</v>
      </c>
      <c r="E613" s="84" t="b">
        <v>0</v>
      </c>
      <c r="F613" s="84" t="b">
        <v>0</v>
      </c>
      <c r="G613" s="84" t="b">
        <v>0</v>
      </c>
    </row>
    <row r="614" spans="1:7" ht="15">
      <c r="A614" s="84" t="s">
        <v>218</v>
      </c>
      <c r="B614" s="84">
        <v>2</v>
      </c>
      <c r="C614" s="118">
        <v>0.005360573748398625</v>
      </c>
      <c r="D614" s="84" t="s">
        <v>1659</v>
      </c>
      <c r="E614" s="84" t="b">
        <v>0</v>
      </c>
      <c r="F614" s="84" t="b">
        <v>0</v>
      </c>
      <c r="G614" s="84" t="b">
        <v>0</v>
      </c>
    </row>
    <row r="615" spans="1:7" ht="15">
      <c r="A615" s="84" t="s">
        <v>1758</v>
      </c>
      <c r="B615" s="84">
        <v>35</v>
      </c>
      <c r="C615" s="118">
        <v>0.00855461526174741</v>
      </c>
      <c r="D615" s="84" t="s">
        <v>1660</v>
      </c>
      <c r="E615" s="84" t="b">
        <v>0</v>
      </c>
      <c r="F615" s="84" t="b">
        <v>0</v>
      </c>
      <c r="G615" s="84" t="b">
        <v>0</v>
      </c>
    </row>
    <row r="616" spans="1:7" ht="15">
      <c r="A616" s="84" t="s">
        <v>1760</v>
      </c>
      <c r="B616" s="84">
        <v>22</v>
      </c>
      <c r="C616" s="118">
        <v>0.011298779276433163</v>
      </c>
      <c r="D616" s="84" t="s">
        <v>1660</v>
      </c>
      <c r="E616" s="84" t="b">
        <v>0</v>
      </c>
      <c r="F616" s="84" t="b">
        <v>0</v>
      </c>
      <c r="G616" s="84" t="b">
        <v>0</v>
      </c>
    </row>
    <row r="617" spans="1:7" ht="15">
      <c r="A617" s="84" t="s">
        <v>1759</v>
      </c>
      <c r="B617" s="84">
        <v>16</v>
      </c>
      <c r="C617" s="118">
        <v>0.01128465956349626</v>
      </c>
      <c r="D617" s="84" t="s">
        <v>1660</v>
      </c>
      <c r="E617" s="84" t="b">
        <v>0</v>
      </c>
      <c r="F617" s="84" t="b">
        <v>0</v>
      </c>
      <c r="G617" s="84" t="b">
        <v>0</v>
      </c>
    </row>
    <row r="618" spans="1:7" ht="15">
      <c r="A618" s="84" t="s">
        <v>238</v>
      </c>
      <c r="B618" s="84">
        <v>11</v>
      </c>
      <c r="C618" s="118">
        <v>0.009184055994111776</v>
      </c>
      <c r="D618" s="84" t="s">
        <v>1660</v>
      </c>
      <c r="E618" s="84" t="b">
        <v>0</v>
      </c>
      <c r="F618" s="84" t="b">
        <v>0</v>
      </c>
      <c r="G618" s="84" t="b">
        <v>0</v>
      </c>
    </row>
    <row r="619" spans="1:7" ht="15">
      <c r="A619" s="84" t="s">
        <v>236</v>
      </c>
      <c r="B619" s="84">
        <v>10</v>
      </c>
      <c r="C619" s="118">
        <v>0.008861427520232664</v>
      </c>
      <c r="D619" s="84" t="s">
        <v>1660</v>
      </c>
      <c r="E619" s="84" t="b">
        <v>0</v>
      </c>
      <c r="F619" s="84" t="b">
        <v>0</v>
      </c>
      <c r="G619" s="84" t="b">
        <v>0</v>
      </c>
    </row>
    <row r="620" spans="1:7" ht="15">
      <c r="A620" s="84" t="s">
        <v>245</v>
      </c>
      <c r="B620" s="84">
        <v>10</v>
      </c>
      <c r="C620" s="118">
        <v>0.008861427520232664</v>
      </c>
      <c r="D620" s="84" t="s">
        <v>1660</v>
      </c>
      <c r="E620" s="84" t="b">
        <v>0</v>
      </c>
      <c r="F620" s="84" t="b">
        <v>0</v>
      </c>
      <c r="G620" s="84" t="b">
        <v>0</v>
      </c>
    </row>
    <row r="621" spans="1:7" ht="15">
      <c r="A621" s="84" t="s">
        <v>1761</v>
      </c>
      <c r="B621" s="84">
        <v>9</v>
      </c>
      <c r="C621" s="118">
        <v>0.008484959786830778</v>
      </c>
      <c r="D621" s="84" t="s">
        <v>1660</v>
      </c>
      <c r="E621" s="84" t="b">
        <v>0</v>
      </c>
      <c r="F621" s="84" t="b">
        <v>0</v>
      </c>
      <c r="G621" s="84" t="b">
        <v>0</v>
      </c>
    </row>
    <row r="622" spans="1:7" ht="15">
      <c r="A622" s="84" t="s">
        <v>1770</v>
      </c>
      <c r="B622" s="84">
        <v>9</v>
      </c>
      <c r="C622" s="118">
        <v>0.008484959786830778</v>
      </c>
      <c r="D622" s="84" t="s">
        <v>1660</v>
      </c>
      <c r="E622" s="84" t="b">
        <v>0</v>
      </c>
      <c r="F622" s="84" t="b">
        <v>0</v>
      </c>
      <c r="G622" s="84" t="b">
        <v>0</v>
      </c>
    </row>
    <row r="623" spans="1:7" ht="15">
      <c r="A623" s="84" t="s">
        <v>1771</v>
      </c>
      <c r="B623" s="84">
        <v>8</v>
      </c>
      <c r="C623" s="118">
        <v>0.0086228247883222</v>
      </c>
      <c r="D623" s="84" t="s">
        <v>1660</v>
      </c>
      <c r="E623" s="84" t="b">
        <v>0</v>
      </c>
      <c r="F623" s="84" t="b">
        <v>0</v>
      </c>
      <c r="G623" s="84" t="b">
        <v>0</v>
      </c>
    </row>
    <row r="624" spans="1:7" ht="15">
      <c r="A624" s="84" t="s">
        <v>1772</v>
      </c>
      <c r="B624" s="84">
        <v>8</v>
      </c>
      <c r="C624" s="118">
        <v>0.008048647095473817</v>
      </c>
      <c r="D624" s="84" t="s">
        <v>1660</v>
      </c>
      <c r="E624" s="84" t="b">
        <v>0</v>
      </c>
      <c r="F624" s="84" t="b">
        <v>0</v>
      </c>
      <c r="G624" s="84" t="b">
        <v>0</v>
      </c>
    </row>
    <row r="625" spans="1:7" ht="15">
      <c r="A625" s="84" t="s">
        <v>2025</v>
      </c>
      <c r="B625" s="84">
        <v>8</v>
      </c>
      <c r="C625" s="118">
        <v>0.008048647095473817</v>
      </c>
      <c r="D625" s="84" t="s">
        <v>1660</v>
      </c>
      <c r="E625" s="84" t="b">
        <v>0</v>
      </c>
      <c r="F625" s="84" t="b">
        <v>0</v>
      </c>
      <c r="G625" s="84" t="b">
        <v>0</v>
      </c>
    </row>
    <row r="626" spans="1:7" ht="15">
      <c r="A626" s="84" t="s">
        <v>221</v>
      </c>
      <c r="B626" s="84">
        <v>8</v>
      </c>
      <c r="C626" s="118">
        <v>0.008048647095473817</v>
      </c>
      <c r="D626" s="84" t="s">
        <v>1660</v>
      </c>
      <c r="E626" s="84" t="b">
        <v>0</v>
      </c>
      <c r="F626" s="84" t="b">
        <v>0</v>
      </c>
      <c r="G626" s="84" t="b">
        <v>0</v>
      </c>
    </row>
    <row r="627" spans="1:7" ht="15">
      <c r="A627" s="84" t="s">
        <v>2024</v>
      </c>
      <c r="B627" s="84">
        <v>7</v>
      </c>
      <c r="C627" s="118">
        <v>0.007544971689781926</v>
      </c>
      <c r="D627" s="84" t="s">
        <v>1660</v>
      </c>
      <c r="E627" s="84" t="b">
        <v>0</v>
      </c>
      <c r="F627" s="84" t="b">
        <v>0</v>
      </c>
      <c r="G627" s="84" t="b">
        <v>0</v>
      </c>
    </row>
    <row r="628" spans="1:7" ht="15">
      <c r="A628" s="84" t="s">
        <v>1777</v>
      </c>
      <c r="B628" s="84">
        <v>7</v>
      </c>
      <c r="C628" s="118">
        <v>0.007544971689781926</v>
      </c>
      <c r="D628" s="84" t="s">
        <v>1660</v>
      </c>
      <c r="E628" s="84" t="b">
        <v>0</v>
      </c>
      <c r="F628" s="84" t="b">
        <v>0</v>
      </c>
      <c r="G628" s="84" t="b">
        <v>0</v>
      </c>
    </row>
    <row r="629" spans="1:7" ht="15">
      <c r="A629" s="84" t="s">
        <v>2026</v>
      </c>
      <c r="B629" s="84">
        <v>7</v>
      </c>
      <c r="C629" s="118">
        <v>0.007544971689781926</v>
      </c>
      <c r="D629" s="84" t="s">
        <v>1660</v>
      </c>
      <c r="E629" s="84" t="b">
        <v>0</v>
      </c>
      <c r="F629" s="84" t="b">
        <v>0</v>
      </c>
      <c r="G629" s="84" t="b">
        <v>0</v>
      </c>
    </row>
    <row r="630" spans="1:7" ht="15">
      <c r="A630" s="84" t="s">
        <v>2027</v>
      </c>
      <c r="B630" s="84">
        <v>7</v>
      </c>
      <c r="C630" s="118">
        <v>0.007544971689781926</v>
      </c>
      <c r="D630" s="84" t="s">
        <v>1660</v>
      </c>
      <c r="E630" s="84" t="b">
        <v>0</v>
      </c>
      <c r="F630" s="84" t="b">
        <v>1</v>
      </c>
      <c r="G630" s="84" t="b">
        <v>0</v>
      </c>
    </row>
    <row r="631" spans="1:7" ht="15">
      <c r="A631" s="84" t="s">
        <v>2028</v>
      </c>
      <c r="B631" s="84">
        <v>7</v>
      </c>
      <c r="C631" s="118">
        <v>0.007544971689781926</v>
      </c>
      <c r="D631" s="84" t="s">
        <v>1660</v>
      </c>
      <c r="E631" s="84" t="b">
        <v>0</v>
      </c>
      <c r="F631" s="84" t="b">
        <v>0</v>
      </c>
      <c r="G631" s="84" t="b">
        <v>0</v>
      </c>
    </row>
    <row r="632" spans="1:7" ht="15">
      <c r="A632" s="84" t="s">
        <v>1775</v>
      </c>
      <c r="B632" s="84">
        <v>7</v>
      </c>
      <c r="C632" s="118">
        <v>0.007544971689781926</v>
      </c>
      <c r="D632" s="84" t="s">
        <v>1660</v>
      </c>
      <c r="E632" s="84" t="b">
        <v>1</v>
      </c>
      <c r="F632" s="84" t="b">
        <v>0</v>
      </c>
      <c r="G632" s="84" t="b">
        <v>0</v>
      </c>
    </row>
    <row r="633" spans="1:7" ht="15">
      <c r="A633" s="84" t="s">
        <v>1774</v>
      </c>
      <c r="B633" s="84">
        <v>7</v>
      </c>
      <c r="C633" s="118">
        <v>0.007544971689781926</v>
      </c>
      <c r="D633" s="84" t="s">
        <v>1660</v>
      </c>
      <c r="E633" s="84" t="b">
        <v>0</v>
      </c>
      <c r="F633" s="84" t="b">
        <v>0</v>
      </c>
      <c r="G633" s="84" t="b">
        <v>0</v>
      </c>
    </row>
    <row r="634" spans="1:7" ht="15">
      <c r="A634" s="84" t="s">
        <v>2029</v>
      </c>
      <c r="B634" s="84">
        <v>7</v>
      </c>
      <c r="C634" s="118">
        <v>0.007544971689781926</v>
      </c>
      <c r="D634" s="84" t="s">
        <v>1660</v>
      </c>
      <c r="E634" s="84" t="b">
        <v>0</v>
      </c>
      <c r="F634" s="84" t="b">
        <v>0</v>
      </c>
      <c r="G634" s="84" t="b">
        <v>0</v>
      </c>
    </row>
    <row r="635" spans="1:7" ht="15">
      <c r="A635" s="84" t="s">
        <v>2030</v>
      </c>
      <c r="B635" s="84">
        <v>7</v>
      </c>
      <c r="C635" s="118">
        <v>0.007544971689781926</v>
      </c>
      <c r="D635" s="84" t="s">
        <v>1660</v>
      </c>
      <c r="E635" s="84" t="b">
        <v>0</v>
      </c>
      <c r="F635" s="84" t="b">
        <v>0</v>
      </c>
      <c r="G635" s="84" t="b">
        <v>0</v>
      </c>
    </row>
    <row r="636" spans="1:7" ht="15">
      <c r="A636" s="84" t="s">
        <v>2031</v>
      </c>
      <c r="B636" s="84">
        <v>7</v>
      </c>
      <c r="C636" s="118">
        <v>0.007544971689781926</v>
      </c>
      <c r="D636" s="84" t="s">
        <v>1660</v>
      </c>
      <c r="E636" s="84" t="b">
        <v>0</v>
      </c>
      <c r="F636" s="84" t="b">
        <v>0</v>
      </c>
      <c r="G636" s="84" t="b">
        <v>0</v>
      </c>
    </row>
    <row r="637" spans="1:7" ht="15">
      <c r="A637" s="84" t="s">
        <v>1783</v>
      </c>
      <c r="B637" s="84">
        <v>7</v>
      </c>
      <c r="C637" s="118">
        <v>0.007544971689781926</v>
      </c>
      <c r="D637" s="84" t="s">
        <v>1660</v>
      </c>
      <c r="E637" s="84" t="b">
        <v>0</v>
      </c>
      <c r="F637" s="84" t="b">
        <v>0</v>
      </c>
      <c r="G637" s="84" t="b">
        <v>0</v>
      </c>
    </row>
    <row r="638" spans="1:7" ht="15">
      <c r="A638" s="84" t="s">
        <v>230</v>
      </c>
      <c r="B638" s="84">
        <v>7</v>
      </c>
      <c r="C638" s="118">
        <v>0.007544971689781926</v>
      </c>
      <c r="D638" s="84" t="s">
        <v>1660</v>
      </c>
      <c r="E638" s="84" t="b">
        <v>0</v>
      </c>
      <c r="F638" s="84" t="b">
        <v>0</v>
      </c>
      <c r="G638" s="84" t="b">
        <v>0</v>
      </c>
    </row>
    <row r="639" spans="1:7" ht="15">
      <c r="A639" s="84" t="s">
        <v>2041</v>
      </c>
      <c r="B639" s="84">
        <v>7</v>
      </c>
      <c r="C639" s="118">
        <v>0.007544971689781926</v>
      </c>
      <c r="D639" s="84" t="s">
        <v>1660</v>
      </c>
      <c r="E639" s="84" t="b">
        <v>0</v>
      </c>
      <c r="F639" s="84" t="b">
        <v>0</v>
      </c>
      <c r="G639" s="84" t="b">
        <v>0</v>
      </c>
    </row>
    <row r="640" spans="1:7" ht="15">
      <c r="A640" s="84" t="s">
        <v>518</v>
      </c>
      <c r="B640" s="84">
        <v>6</v>
      </c>
      <c r="C640" s="118">
        <v>0.00696424821721155</v>
      </c>
      <c r="D640" s="84" t="s">
        <v>1660</v>
      </c>
      <c r="E640" s="84" t="b">
        <v>0</v>
      </c>
      <c r="F640" s="84" t="b">
        <v>0</v>
      </c>
      <c r="G640" s="84" t="b">
        <v>0</v>
      </c>
    </row>
    <row r="641" spans="1:7" ht="15">
      <c r="A641" s="84" t="s">
        <v>2045</v>
      </c>
      <c r="B641" s="84">
        <v>6</v>
      </c>
      <c r="C641" s="118">
        <v>0.00696424821721155</v>
      </c>
      <c r="D641" s="84" t="s">
        <v>1660</v>
      </c>
      <c r="E641" s="84" t="b">
        <v>0</v>
      </c>
      <c r="F641" s="84" t="b">
        <v>0</v>
      </c>
      <c r="G641" s="84" t="b">
        <v>0</v>
      </c>
    </row>
    <row r="642" spans="1:7" ht="15">
      <c r="A642" s="84" t="s">
        <v>2033</v>
      </c>
      <c r="B642" s="84">
        <v>6</v>
      </c>
      <c r="C642" s="118">
        <v>0.00755222776707015</v>
      </c>
      <c r="D642" s="84" t="s">
        <v>1660</v>
      </c>
      <c r="E642" s="84" t="b">
        <v>1</v>
      </c>
      <c r="F642" s="84" t="b">
        <v>0</v>
      </c>
      <c r="G642" s="84" t="b">
        <v>0</v>
      </c>
    </row>
    <row r="643" spans="1:7" ht="15">
      <c r="A643" s="84" t="s">
        <v>213</v>
      </c>
      <c r="B643" s="84">
        <v>6</v>
      </c>
      <c r="C643" s="118">
        <v>0.00696424821721155</v>
      </c>
      <c r="D643" s="84" t="s">
        <v>1660</v>
      </c>
      <c r="E643" s="84" t="b">
        <v>0</v>
      </c>
      <c r="F643" s="84" t="b">
        <v>0</v>
      </c>
      <c r="G643" s="84" t="b">
        <v>0</v>
      </c>
    </row>
    <row r="644" spans="1:7" ht="15">
      <c r="A644" s="84" t="s">
        <v>1763</v>
      </c>
      <c r="B644" s="84">
        <v>5</v>
      </c>
      <c r="C644" s="118">
        <v>0.006293523139225126</v>
      </c>
      <c r="D644" s="84" t="s">
        <v>1660</v>
      </c>
      <c r="E644" s="84" t="b">
        <v>0</v>
      </c>
      <c r="F644" s="84" t="b">
        <v>0</v>
      </c>
      <c r="G644" s="84" t="b">
        <v>0</v>
      </c>
    </row>
    <row r="645" spans="1:7" ht="15">
      <c r="A645" s="84" t="s">
        <v>1722</v>
      </c>
      <c r="B645" s="84">
        <v>5</v>
      </c>
      <c r="C645" s="118">
        <v>0.00689321381377993</v>
      </c>
      <c r="D645" s="84" t="s">
        <v>1660</v>
      </c>
      <c r="E645" s="84" t="b">
        <v>0</v>
      </c>
      <c r="F645" s="84" t="b">
        <v>0</v>
      </c>
      <c r="G645" s="84" t="b">
        <v>0</v>
      </c>
    </row>
    <row r="646" spans="1:7" ht="15">
      <c r="A646" s="84" t="s">
        <v>237</v>
      </c>
      <c r="B646" s="84">
        <v>5</v>
      </c>
      <c r="C646" s="118">
        <v>0.006293523139225126</v>
      </c>
      <c r="D646" s="84" t="s">
        <v>1660</v>
      </c>
      <c r="E646" s="84" t="b">
        <v>0</v>
      </c>
      <c r="F646" s="84" t="b">
        <v>0</v>
      </c>
      <c r="G646" s="84" t="b">
        <v>0</v>
      </c>
    </row>
    <row r="647" spans="1:7" ht="15">
      <c r="A647" s="84" t="s">
        <v>2126</v>
      </c>
      <c r="B647" s="84">
        <v>5</v>
      </c>
      <c r="C647" s="118">
        <v>0.00766634956011842</v>
      </c>
      <c r="D647" s="84" t="s">
        <v>1660</v>
      </c>
      <c r="E647" s="84" t="b">
        <v>0</v>
      </c>
      <c r="F647" s="84" t="b">
        <v>0</v>
      </c>
      <c r="G647" s="84" t="b">
        <v>0</v>
      </c>
    </row>
    <row r="648" spans="1:7" ht="15">
      <c r="A648" s="84" t="s">
        <v>227</v>
      </c>
      <c r="B648" s="84">
        <v>5</v>
      </c>
      <c r="C648" s="118">
        <v>0.006293523139225126</v>
      </c>
      <c r="D648" s="84" t="s">
        <v>1660</v>
      </c>
      <c r="E648" s="84" t="b">
        <v>0</v>
      </c>
      <c r="F648" s="84" t="b">
        <v>0</v>
      </c>
      <c r="G648" s="84" t="b">
        <v>0</v>
      </c>
    </row>
    <row r="649" spans="1:7" ht="15">
      <c r="A649" s="84" t="s">
        <v>231</v>
      </c>
      <c r="B649" s="84">
        <v>5</v>
      </c>
      <c r="C649" s="118">
        <v>0.006293523139225126</v>
      </c>
      <c r="D649" s="84" t="s">
        <v>1660</v>
      </c>
      <c r="E649" s="84" t="b">
        <v>0</v>
      </c>
      <c r="F649" s="84" t="b">
        <v>0</v>
      </c>
      <c r="G649" s="84" t="b">
        <v>0</v>
      </c>
    </row>
    <row r="650" spans="1:7" ht="15">
      <c r="A650" s="84" t="s">
        <v>228</v>
      </c>
      <c r="B650" s="84">
        <v>5</v>
      </c>
      <c r="C650" s="118">
        <v>0.006293523139225126</v>
      </c>
      <c r="D650" s="84" t="s">
        <v>1660</v>
      </c>
      <c r="E650" s="84" t="b">
        <v>0</v>
      </c>
      <c r="F650" s="84" t="b">
        <v>0</v>
      </c>
      <c r="G650" s="84" t="b">
        <v>0</v>
      </c>
    </row>
    <row r="651" spans="1:7" ht="15">
      <c r="A651" s="84" t="s">
        <v>229</v>
      </c>
      <c r="B651" s="84">
        <v>5</v>
      </c>
      <c r="C651" s="118">
        <v>0.006293523139225126</v>
      </c>
      <c r="D651" s="84" t="s">
        <v>1660</v>
      </c>
      <c r="E651" s="84" t="b">
        <v>0</v>
      </c>
      <c r="F651" s="84" t="b">
        <v>0</v>
      </c>
      <c r="G651" s="84" t="b">
        <v>0</v>
      </c>
    </row>
    <row r="652" spans="1:7" ht="15">
      <c r="A652" s="84" t="s">
        <v>267</v>
      </c>
      <c r="B652" s="84">
        <v>5</v>
      </c>
      <c r="C652" s="118">
        <v>0.006293523139225126</v>
      </c>
      <c r="D652" s="84" t="s">
        <v>1660</v>
      </c>
      <c r="E652" s="84" t="b">
        <v>0</v>
      </c>
      <c r="F652" s="84" t="b">
        <v>0</v>
      </c>
      <c r="G652" s="84" t="b">
        <v>0</v>
      </c>
    </row>
    <row r="653" spans="1:7" ht="15">
      <c r="A653" s="84" t="s">
        <v>233</v>
      </c>
      <c r="B653" s="84">
        <v>5</v>
      </c>
      <c r="C653" s="118">
        <v>0.006293523139225126</v>
      </c>
      <c r="D653" s="84" t="s">
        <v>1660</v>
      </c>
      <c r="E653" s="84" t="b">
        <v>0</v>
      </c>
      <c r="F653" s="84" t="b">
        <v>0</v>
      </c>
      <c r="G653" s="84" t="b">
        <v>0</v>
      </c>
    </row>
    <row r="654" spans="1:7" ht="15">
      <c r="A654" s="84" t="s">
        <v>2127</v>
      </c>
      <c r="B654" s="84">
        <v>5</v>
      </c>
      <c r="C654" s="118">
        <v>0.006293523139225126</v>
      </c>
      <c r="D654" s="84" t="s">
        <v>1660</v>
      </c>
      <c r="E654" s="84" t="b">
        <v>0</v>
      </c>
      <c r="F654" s="84" t="b">
        <v>0</v>
      </c>
      <c r="G654" s="84" t="b">
        <v>0</v>
      </c>
    </row>
    <row r="655" spans="1:7" ht="15">
      <c r="A655" s="84" t="s">
        <v>2044</v>
      </c>
      <c r="B655" s="84">
        <v>5</v>
      </c>
      <c r="C655" s="118">
        <v>0.00766634956011842</v>
      </c>
      <c r="D655" s="84" t="s">
        <v>1660</v>
      </c>
      <c r="E655" s="84" t="b">
        <v>0</v>
      </c>
      <c r="F655" s="84" t="b">
        <v>0</v>
      </c>
      <c r="G655" s="84" t="b">
        <v>0</v>
      </c>
    </row>
    <row r="656" spans="1:7" ht="15">
      <c r="A656" s="84" t="s">
        <v>2087</v>
      </c>
      <c r="B656" s="84">
        <v>4</v>
      </c>
      <c r="C656" s="118">
        <v>0.005514571051023944</v>
      </c>
      <c r="D656" s="84" t="s">
        <v>1660</v>
      </c>
      <c r="E656" s="84" t="b">
        <v>0</v>
      </c>
      <c r="F656" s="84" t="b">
        <v>0</v>
      </c>
      <c r="G656" s="84" t="b">
        <v>0</v>
      </c>
    </row>
    <row r="657" spans="1:7" ht="15">
      <c r="A657" s="84" t="s">
        <v>2124</v>
      </c>
      <c r="B657" s="84">
        <v>4</v>
      </c>
      <c r="C657" s="118">
        <v>0.005514571051023944</v>
      </c>
      <c r="D657" s="84" t="s">
        <v>1660</v>
      </c>
      <c r="E657" s="84" t="b">
        <v>0</v>
      </c>
      <c r="F657" s="84" t="b">
        <v>0</v>
      </c>
      <c r="G657" s="84" t="b">
        <v>0</v>
      </c>
    </row>
    <row r="658" spans="1:7" ht="15">
      <c r="A658" s="84" t="s">
        <v>2032</v>
      </c>
      <c r="B658" s="84">
        <v>4</v>
      </c>
      <c r="C658" s="118">
        <v>0.005514571051023944</v>
      </c>
      <c r="D658" s="84" t="s">
        <v>1660</v>
      </c>
      <c r="E658" s="84" t="b">
        <v>0</v>
      </c>
      <c r="F658" s="84" t="b">
        <v>0</v>
      </c>
      <c r="G658" s="84" t="b">
        <v>0</v>
      </c>
    </row>
    <row r="659" spans="1:7" ht="15">
      <c r="A659" s="84" t="s">
        <v>2088</v>
      </c>
      <c r="B659" s="84">
        <v>4</v>
      </c>
      <c r="C659" s="118">
        <v>0.005514571051023944</v>
      </c>
      <c r="D659" s="84" t="s">
        <v>1660</v>
      </c>
      <c r="E659" s="84" t="b">
        <v>0</v>
      </c>
      <c r="F659" s="84" t="b">
        <v>0</v>
      </c>
      <c r="G659" s="84" t="b">
        <v>0</v>
      </c>
    </row>
    <row r="660" spans="1:7" ht="15">
      <c r="A660" s="84" t="s">
        <v>2043</v>
      </c>
      <c r="B660" s="84">
        <v>4</v>
      </c>
      <c r="C660" s="118">
        <v>0.0061330796480947355</v>
      </c>
      <c r="D660" s="84" t="s">
        <v>1660</v>
      </c>
      <c r="E660" s="84" t="b">
        <v>0</v>
      </c>
      <c r="F660" s="84" t="b">
        <v>0</v>
      </c>
      <c r="G660" s="84" t="b">
        <v>0</v>
      </c>
    </row>
    <row r="661" spans="1:7" ht="15">
      <c r="A661" s="84" t="s">
        <v>235</v>
      </c>
      <c r="B661" s="84">
        <v>4</v>
      </c>
      <c r="C661" s="118">
        <v>0.005514571051023944</v>
      </c>
      <c r="D661" s="84" t="s">
        <v>1660</v>
      </c>
      <c r="E661" s="84" t="b">
        <v>0</v>
      </c>
      <c r="F661" s="84" t="b">
        <v>0</v>
      </c>
      <c r="G661" s="84" t="b">
        <v>0</v>
      </c>
    </row>
    <row r="662" spans="1:7" ht="15">
      <c r="A662" s="84" t="s">
        <v>2062</v>
      </c>
      <c r="B662" s="84">
        <v>4</v>
      </c>
      <c r="C662" s="118">
        <v>0.005514571051023944</v>
      </c>
      <c r="D662" s="84" t="s">
        <v>1660</v>
      </c>
      <c r="E662" s="84" t="b">
        <v>0</v>
      </c>
      <c r="F662" s="84" t="b">
        <v>0</v>
      </c>
      <c r="G662" s="84" t="b">
        <v>0</v>
      </c>
    </row>
    <row r="663" spans="1:7" ht="15">
      <c r="A663" s="84" t="s">
        <v>2070</v>
      </c>
      <c r="B663" s="84">
        <v>4</v>
      </c>
      <c r="C663" s="118">
        <v>0.005514571051023944</v>
      </c>
      <c r="D663" s="84" t="s">
        <v>1660</v>
      </c>
      <c r="E663" s="84" t="b">
        <v>0</v>
      </c>
      <c r="F663" s="84" t="b">
        <v>0</v>
      </c>
      <c r="G663" s="84" t="b">
        <v>0</v>
      </c>
    </row>
    <row r="664" spans="1:7" ht="15">
      <c r="A664" s="84" t="s">
        <v>2034</v>
      </c>
      <c r="B664" s="84">
        <v>3</v>
      </c>
      <c r="C664" s="118">
        <v>0.004599809736071052</v>
      </c>
      <c r="D664" s="84" t="s">
        <v>1660</v>
      </c>
      <c r="E664" s="84" t="b">
        <v>0</v>
      </c>
      <c r="F664" s="84" t="b">
        <v>0</v>
      </c>
      <c r="G664" s="84" t="b">
        <v>0</v>
      </c>
    </row>
    <row r="665" spans="1:7" ht="15">
      <c r="A665" s="84" t="s">
        <v>2061</v>
      </c>
      <c r="B665" s="84">
        <v>3</v>
      </c>
      <c r="C665" s="118">
        <v>0.004599809736071052</v>
      </c>
      <c r="D665" s="84" t="s">
        <v>1660</v>
      </c>
      <c r="E665" s="84" t="b">
        <v>0</v>
      </c>
      <c r="F665" s="84" t="b">
        <v>0</v>
      </c>
      <c r="G665" s="84" t="b">
        <v>0</v>
      </c>
    </row>
    <row r="666" spans="1:7" ht="15">
      <c r="A666" s="84" t="s">
        <v>1735</v>
      </c>
      <c r="B666" s="84">
        <v>3</v>
      </c>
      <c r="C666" s="118">
        <v>0.005253613915733235</v>
      </c>
      <c r="D666" s="84" t="s">
        <v>1660</v>
      </c>
      <c r="E666" s="84" t="b">
        <v>0</v>
      </c>
      <c r="F666" s="84" t="b">
        <v>0</v>
      </c>
      <c r="G666" s="84" t="b">
        <v>0</v>
      </c>
    </row>
    <row r="667" spans="1:7" ht="15">
      <c r="A667" s="84" t="s">
        <v>1779</v>
      </c>
      <c r="B667" s="84">
        <v>3</v>
      </c>
      <c r="C667" s="118">
        <v>0.004599809736071052</v>
      </c>
      <c r="D667" s="84" t="s">
        <v>1660</v>
      </c>
      <c r="E667" s="84" t="b">
        <v>0</v>
      </c>
      <c r="F667" s="84" t="b">
        <v>0</v>
      </c>
      <c r="G667" s="84" t="b">
        <v>0</v>
      </c>
    </row>
    <row r="668" spans="1:7" ht="15">
      <c r="A668" s="84" t="s">
        <v>218</v>
      </c>
      <c r="B668" s="84">
        <v>3</v>
      </c>
      <c r="C668" s="118">
        <v>0.004599809736071052</v>
      </c>
      <c r="D668" s="84" t="s">
        <v>1660</v>
      </c>
      <c r="E668" s="84" t="b">
        <v>0</v>
      </c>
      <c r="F668" s="84" t="b">
        <v>0</v>
      </c>
      <c r="G668" s="84" t="b">
        <v>0</v>
      </c>
    </row>
    <row r="669" spans="1:7" ht="15">
      <c r="A669" s="84" t="s">
        <v>2065</v>
      </c>
      <c r="B669" s="84">
        <v>3</v>
      </c>
      <c r="C669" s="118">
        <v>0.004599809736071052</v>
      </c>
      <c r="D669" s="84" t="s">
        <v>1660</v>
      </c>
      <c r="E669" s="84" t="b">
        <v>1</v>
      </c>
      <c r="F669" s="84" t="b">
        <v>0</v>
      </c>
      <c r="G669" s="84" t="b">
        <v>0</v>
      </c>
    </row>
    <row r="670" spans="1:7" ht="15">
      <c r="A670" s="84" t="s">
        <v>2051</v>
      </c>
      <c r="B670" s="84">
        <v>3</v>
      </c>
      <c r="C670" s="118">
        <v>0.004599809736071052</v>
      </c>
      <c r="D670" s="84" t="s">
        <v>1660</v>
      </c>
      <c r="E670" s="84" t="b">
        <v>0</v>
      </c>
      <c r="F670" s="84" t="b">
        <v>0</v>
      </c>
      <c r="G670" s="84" t="b">
        <v>0</v>
      </c>
    </row>
    <row r="671" spans="1:7" ht="15">
      <c r="A671" s="84" t="s">
        <v>2036</v>
      </c>
      <c r="B671" s="84">
        <v>3</v>
      </c>
      <c r="C671" s="118">
        <v>0.004599809736071052</v>
      </c>
      <c r="D671" s="84" t="s">
        <v>1660</v>
      </c>
      <c r="E671" s="84" t="b">
        <v>0</v>
      </c>
      <c r="F671" s="84" t="b">
        <v>0</v>
      </c>
      <c r="G671" s="84" t="b">
        <v>0</v>
      </c>
    </row>
    <row r="672" spans="1:7" ht="15">
      <c r="A672" s="84" t="s">
        <v>2081</v>
      </c>
      <c r="B672" s="84">
        <v>3</v>
      </c>
      <c r="C672" s="118">
        <v>0.005253613915733235</v>
      </c>
      <c r="D672" s="84" t="s">
        <v>1660</v>
      </c>
      <c r="E672" s="84" t="b">
        <v>0</v>
      </c>
      <c r="F672" s="84" t="b">
        <v>0</v>
      </c>
      <c r="G672" s="84" t="b">
        <v>0</v>
      </c>
    </row>
    <row r="673" spans="1:7" ht="15">
      <c r="A673" s="84" t="s">
        <v>2190</v>
      </c>
      <c r="B673" s="84">
        <v>3</v>
      </c>
      <c r="C673" s="118">
        <v>0.004599809736071052</v>
      </c>
      <c r="D673" s="84" t="s">
        <v>1660</v>
      </c>
      <c r="E673" s="84" t="b">
        <v>0</v>
      </c>
      <c r="F673" s="84" t="b">
        <v>0</v>
      </c>
      <c r="G673" s="84" t="b">
        <v>0</v>
      </c>
    </row>
    <row r="674" spans="1:7" ht="15">
      <c r="A674" s="84" t="s">
        <v>1767</v>
      </c>
      <c r="B674" s="84">
        <v>3</v>
      </c>
      <c r="C674" s="118">
        <v>0.004599809736071052</v>
      </c>
      <c r="D674" s="84" t="s">
        <v>1660</v>
      </c>
      <c r="E674" s="84" t="b">
        <v>0</v>
      </c>
      <c r="F674" s="84" t="b">
        <v>0</v>
      </c>
      <c r="G674" s="84" t="b">
        <v>0</v>
      </c>
    </row>
    <row r="675" spans="1:7" ht="15">
      <c r="A675" s="84" t="s">
        <v>2078</v>
      </c>
      <c r="B675" s="84">
        <v>3</v>
      </c>
      <c r="C675" s="118">
        <v>0.004599809736071052</v>
      </c>
      <c r="D675" s="84" t="s">
        <v>1660</v>
      </c>
      <c r="E675" s="84" t="b">
        <v>0</v>
      </c>
      <c r="F675" s="84" t="b">
        <v>0</v>
      </c>
      <c r="G675" s="84" t="b">
        <v>0</v>
      </c>
    </row>
    <row r="676" spans="1:7" ht="15">
      <c r="A676" s="84" t="s">
        <v>2035</v>
      </c>
      <c r="B676" s="84">
        <v>3</v>
      </c>
      <c r="C676" s="118">
        <v>0.004599809736071052</v>
      </c>
      <c r="D676" s="84" t="s">
        <v>1660</v>
      </c>
      <c r="E676" s="84" t="b">
        <v>0</v>
      </c>
      <c r="F676" s="84" t="b">
        <v>0</v>
      </c>
      <c r="G676" s="84" t="b">
        <v>0</v>
      </c>
    </row>
    <row r="677" spans="1:7" ht="15">
      <c r="A677" s="84" t="s">
        <v>2192</v>
      </c>
      <c r="B677" s="84">
        <v>3</v>
      </c>
      <c r="C677" s="118">
        <v>0.005253613915733235</v>
      </c>
      <c r="D677" s="84" t="s">
        <v>1660</v>
      </c>
      <c r="E677" s="84" t="b">
        <v>0</v>
      </c>
      <c r="F677" s="84" t="b">
        <v>0</v>
      </c>
      <c r="G677" s="84" t="b">
        <v>0</v>
      </c>
    </row>
    <row r="678" spans="1:7" ht="15">
      <c r="A678" s="84" t="s">
        <v>2040</v>
      </c>
      <c r="B678" s="84">
        <v>3</v>
      </c>
      <c r="C678" s="118">
        <v>0.004599809736071052</v>
      </c>
      <c r="D678" s="84" t="s">
        <v>1660</v>
      </c>
      <c r="E678" s="84" t="b">
        <v>0</v>
      </c>
      <c r="F678" s="84" t="b">
        <v>0</v>
      </c>
      <c r="G678" s="84" t="b">
        <v>0</v>
      </c>
    </row>
    <row r="679" spans="1:7" ht="15">
      <c r="A679" s="84" t="s">
        <v>2117</v>
      </c>
      <c r="B679" s="84">
        <v>3</v>
      </c>
      <c r="C679" s="118">
        <v>0.004599809736071052</v>
      </c>
      <c r="D679" s="84" t="s">
        <v>1660</v>
      </c>
      <c r="E679" s="84" t="b">
        <v>0</v>
      </c>
      <c r="F679" s="84" t="b">
        <v>0</v>
      </c>
      <c r="G679" s="84" t="b">
        <v>0</v>
      </c>
    </row>
    <row r="680" spans="1:7" ht="15">
      <c r="A680" s="84" t="s">
        <v>2118</v>
      </c>
      <c r="B680" s="84">
        <v>3</v>
      </c>
      <c r="C680" s="118">
        <v>0.004599809736071052</v>
      </c>
      <c r="D680" s="84" t="s">
        <v>1660</v>
      </c>
      <c r="E680" s="84" t="b">
        <v>0</v>
      </c>
      <c r="F680" s="84" t="b">
        <v>0</v>
      </c>
      <c r="G680" s="84" t="b">
        <v>0</v>
      </c>
    </row>
    <row r="681" spans="1:7" ht="15">
      <c r="A681" s="84" t="s">
        <v>2119</v>
      </c>
      <c r="B681" s="84">
        <v>3</v>
      </c>
      <c r="C681" s="118">
        <v>0.004599809736071052</v>
      </c>
      <c r="D681" s="84" t="s">
        <v>1660</v>
      </c>
      <c r="E681" s="84" t="b">
        <v>1</v>
      </c>
      <c r="F681" s="84" t="b">
        <v>0</v>
      </c>
      <c r="G681" s="84" t="b">
        <v>0</v>
      </c>
    </row>
    <row r="682" spans="1:7" ht="15">
      <c r="A682" s="84" t="s">
        <v>2080</v>
      </c>
      <c r="B682" s="84">
        <v>3</v>
      </c>
      <c r="C682" s="118">
        <v>0.004599809736071052</v>
      </c>
      <c r="D682" s="84" t="s">
        <v>1660</v>
      </c>
      <c r="E682" s="84" t="b">
        <v>0</v>
      </c>
      <c r="F682" s="84" t="b">
        <v>0</v>
      </c>
      <c r="G682" s="84" t="b">
        <v>0</v>
      </c>
    </row>
    <row r="683" spans="1:7" ht="15">
      <c r="A683" s="84" t="s">
        <v>2042</v>
      </c>
      <c r="B683" s="84">
        <v>3</v>
      </c>
      <c r="C683" s="118">
        <v>0.004599809736071052</v>
      </c>
      <c r="D683" s="84" t="s">
        <v>1660</v>
      </c>
      <c r="E683" s="84" t="b">
        <v>0</v>
      </c>
      <c r="F683" s="84" t="b">
        <v>0</v>
      </c>
      <c r="G683" s="84" t="b">
        <v>0</v>
      </c>
    </row>
    <row r="684" spans="1:7" ht="15">
      <c r="A684" s="84" t="s">
        <v>2120</v>
      </c>
      <c r="B684" s="84">
        <v>3</v>
      </c>
      <c r="C684" s="118">
        <v>0.004599809736071052</v>
      </c>
      <c r="D684" s="84" t="s">
        <v>1660</v>
      </c>
      <c r="E684" s="84" t="b">
        <v>1</v>
      </c>
      <c r="F684" s="84" t="b">
        <v>0</v>
      </c>
      <c r="G684" s="84" t="b">
        <v>0</v>
      </c>
    </row>
    <row r="685" spans="1:7" ht="15">
      <c r="A685" s="84" t="s">
        <v>2121</v>
      </c>
      <c r="B685" s="84">
        <v>3</v>
      </c>
      <c r="C685" s="118">
        <v>0.004599809736071052</v>
      </c>
      <c r="D685" s="84" t="s">
        <v>1660</v>
      </c>
      <c r="E685" s="84" t="b">
        <v>0</v>
      </c>
      <c r="F685" s="84" t="b">
        <v>0</v>
      </c>
      <c r="G685" s="84" t="b">
        <v>0</v>
      </c>
    </row>
    <row r="686" spans="1:7" ht="15">
      <c r="A686" s="84" t="s">
        <v>1787</v>
      </c>
      <c r="B686" s="84">
        <v>3</v>
      </c>
      <c r="C686" s="118">
        <v>0.004599809736071052</v>
      </c>
      <c r="D686" s="84" t="s">
        <v>1660</v>
      </c>
      <c r="E686" s="84" t="b">
        <v>0</v>
      </c>
      <c r="F686" s="84" t="b">
        <v>0</v>
      </c>
      <c r="G686" s="84" t="b">
        <v>0</v>
      </c>
    </row>
    <row r="687" spans="1:7" ht="15">
      <c r="A687" s="84" t="s">
        <v>2191</v>
      </c>
      <c r="B687" s="84">
        <v>3</v>
      </c>
      <c r="C687" s="118">
        <v>0.004599809736071052</v>
      </c>
      <c r="D687" s="84" t="s">
        <v>1660</v>
      </c>
      <c r="E687" s="84" t="b">
        <v>1</v>
      </c>
      <c r="F687" s="84" t="b">
        <v>0</v>
      </c>
      <c r="G687" s="84" t="b">
        <v>0</v>
      </c>
    </row>
    <row r="688" spans="1:7" ht="15">
      <c r="A688" s="84" t="s">
        <v>2129</v>
      </c>
      <c r="B688" s="84">
        <v>3</v>
      </c>
      <c r="C688" s="118">
        <v>0.004599809736071052</v>
      </c>
      <c r="D688" s="84" t="s">
        <v>1660</v>
      </c>
      <c r="E688" s="84" t="b">
        <v>0</v>
      </c>
      <c r="F688" s="84" t="b">
        <v>0</v>
      </c>
      <c r="G688" s="84" t="b">
        <v>0</v>
      </c>
    </row>
    <row r="689" spans="1:7" ht="15">
      <c r="A689" s="84" t="s">
        <v>2049</v>
      </c>
      <c r="B689" s="84">
        <v>3</v>
      </c>
      <c r="C689" s="118">
        <v>0.004599809736071052</v>
      </c>
      <c r="D689" s="84" t="s">
        <v>1660</v>
      </c>
      <c r="E689" s="84" t="b">
        <v>0</v>
      </c>
      <c r="F689" s="84" t="b">
        <v>0</v>
      </c>
      <c r="G689" s="84" t="b">
        <v>0</v>
      </c>
    </row>
    <row r="690" spans="1:7" ht="15">
      <c r="A690" s="84" t="s">
        <v>2093</v>
      </c>
      <c r="B690" s="84">
        <v>3</v>
      </c>
      <c r="C690" s="118">
        <v>0.004599809736071052</v>
      </c>
      <c r="D690" s="84" t="s">
        <v>1660</v>
      </c>
      <c r="E690" s="84" t="b">
        <v>0</v>
      </c>
      <c r="F690" s="84" t="b">
        <v>0</v>
      </c>
      <c r="G690" s="84" t="b">
        <v>0</v>
      </c>
    </row>
    <row r="691" spans="1:7" ht="15">
      <c r="A691" s="84" t="s">
        <v>2052</v>
      </c>
      <c r="B691" s="84">
        <v>2</v>
      </c>
      <c r="C691" s="118">
        <v>0.00350240927715549</v>
      </c>
      <c r="D691" s="84" t="s">
        <v>1660</v>
      </c>
      <c r="E691" s="84" t="b">
        <v>0</v>
      </c>
      <c r="F691" s="84" t="b">
        <v>0</v>
      </c>
      <c r="G691" s="84" t="b">
        <v>0</v>
      </c>
    </row>
    <row r="692" spans="1:7" ht="15">
      <c r="A692" s="84" t="s">
        <v>2095</v>
      </c>
      <c r="B692" s="84">
        <v>2</v>
      </c>
      <c r="C692" s="118">
        <v>0.00350240927715549</v>
      </c>
      <c r="D692" s="84" t="s">
        <v>1660</v>
      </c>
      <c r="E692" s="84" t="b">
        <v>0</v>
      </c>
      <c r="F692" s="84" t="b">
        <v>0</v>
      </c>
      <c r="G692" s="84" t="b">
        <v>0</v>
      </c>
    </row>
    <row r="693" spans="1:7" ht="15">
      <c r="A693" s="84" t="s">
        <v>2060</v>
      </c>
      <c r="B693" s="84">
        <v>2</v>
      </c>
      <c r="C693" s="118">
        <v>0.00350240927715549</v>
      </c>
      <c r="D693" s="84" t="s">
        <v>1660</v>
      </c>
      <c r="E693" s="84" t="b">
        <v>0</v>
      </c>
      <c r="F693" s="84" t="b">
        <v>0</v>
      </c>
      <c r="G693" s="84" t="b">
        <v>0</v>
      </c>
    </row>
    <row r="694" spans="1:7" ht="15">
      <c r="A694" s="84" t="s">
        <v>2071</v>
      </c>
      <c r="B694" s="84">
        <v>2</v>
      </c>
      <c r="C694" s="118">
        <v>0.00350240927715549</v>
      </c>
      <c r="D694" s="84" t="s">
        <v>1660</v>
      </c>
      <c r="E694" s="84" t="b">
        <v>0</v>
      </c>
      <c r="F694" s="84" t="b">
        <v>0</v>
      </c>
      <c r="G694" s="84" t="b">
        <v>0</v>
      </c>
    </row>
    <row r="695" spans="1:7" ht="15">
      <c r="A695" s="84" t="s">
        <v>2096</v>
      </c>
      <c r="B695" s="84">
        <v>2</v>
      </c>
      <c r="C695" s="118">
        <v>0.00350240927715549</v>
      </c>
      <c r="D695" s="84" t="s">
        <v>1660</v>
      </c>
      <c r="E695" s="84" t="b">
        <v>0</v>
      </c>
      <c r="F695" s="84" t="b">
        <v>0</v>
      </c>
      <c r="G695" s="84" t="b">
        <v>0</v>
      </c>
    </row>
    <row r="696" spans="1:7" ht="15">
      <c r="A696" s="84" t="s">
        <v>2097</v>
      </c>
      <c r="B696" s="84">
        <v>2</v>
      </c>
      <c r="C696" s="118">
        <v>0.00350240927715549</v>
      </c>
      <c r="D696" s="84" t="s">
        <v>1660</v>
      </c>
      <c r="E696" s="84" t="b">
        <v>0</v>
      </c>
      <c r="F696" s="84" t="b">
        <v>0</v>
      </c>
      <c r="G696" s="84" t="b">
        <v>0</v>
      </c>
    </row>
    <row r="697" spans="1:7" ht="15">
      <c r="A697" s="84" t="s">
        <v>2098</v>
      </c>
      <c r="B697" s="84">
        <v>2</v>
      </c>
      <c r="C697" s="118">
        <v>0.00350240927715549</v>
      </c>
      <c r="D697" s="84" t="s">
        <v>1660</v>
      </c>
      <c r="E697" s="84" t="b">
        <v>1</v>
      </c>
      <c r="F697" s="84" t="b">
        <v>0</v>
      </c>
      <c r="G697" s="84" t="b">
        <v>0</v>
      </c>
    </row>
    <row r="698" spans="1:7" ht="15">
      <c r="A698" s="84" t="s">
        <v>2099</v>
      </c>
      <c r="B698" s="84">
        <v>2</v>
      </c>
      <c r="C698" s="118">
        <v>0.00350240927715549</v>
      </c>
      <c r="D698" s="84" t="s">
        <v>1660</v>
      </c>
      <c r="E698" s="84" t="b">
        <v>0</v>
      </c>
      <c r="F698" s="84" t="b">
        <v>0</v>
      </c>
      <c r="G698" s="84" t="b">
        <v>0</v>
      </c>
    </row>
    <row r="699" spans="1:7" ht="15">
      <c r="A699" s="84" t="s">
        <v>1780</v>
      </c>
      <c r="B699" s="84">
        <v>2</v>
      </c>
      <c r="C699" s="118">
        <v>0.00350240927715549</v>
      </c>
      <c r="D699" s="84" t="s">
        <v>1660</v>
      </c>
      <c r="E699" s="84" t="b">
        <v>0</v>
      </c>
      <c r="F699" s="84" t="b">
        <v>0</v>
      </c>
      <c r="G699" s="84" t="b">
        <v>0</v>
      </c>
    </row>
    <row r="700" spans="1:7" ht="15">
      <c r="A700" s="84" t="s">
        <v>2100</v>
      </c>
      <c r="B700" s="84">
        <v>2</v>
      </c>
      <c r="C700" s="118">
        <v>0.00350240927715549</v>
      </c>
      <c r="D700" s="84" t="s">
        <v>1660</v>
      </c>
      <c r="E700" s="84" t="b">
        <v>0</v>
      </c>
      <c r="F700" s="84" t="b">
        <v>0</v>
      </c>
      <c r="G700" s="84" t="b">
        <v>0</v>
      </c>
    </row>
    <row r="701" spans="1:7" ht="15">
      <c r="A701" s="84" t="s">
        <v>2362</v>
      </c>
      <c r="B701" s="84">
        <v>2</v>
      </c>
      <c r="C701" s="118">
        <v>0.00350240927715549</v>
      </c>
      <c r="D701" s="84" t="s">
        <v>1660</v>
      </c>
      <c r="E701" s="84" t="b">
        <v>1</v>
      </c>
      <c r="F701" s="84" t="b">
        <v>0</v>
      </c>
      <c r="G701" s="84" t="b">
        <v>0</v>
      </c>
    </row>
    <row r="702" spans="1:7" ht="15">
      <c r="A702" s="84" t="s">
        <v>2086</v>
      </c>
      <c r="B702" s="84">
        <v>2</v>
      </c>
      <c r="C702" s="118">
        <v>0.00350240927715549</v>
      </c>
      <c r="D702" s="84" t="s">
        <v>1660</v>
      </c>
      <c r="E702" s="84" t="b">
        <v>0</v>
      </c>
      <c r="F702" s="84" t="b">
        <v>0</v>
      </c>
      <c r="G702" s="84" t="b">
        <v>0</v>
      </c>
    </row>
    <row r="703" spans="1:7" ht="15">
      <c r="A703" s="84" t="s">
        <v>1788</v>
      </c>
      <c r="B703" s="84">
        <v>2</v>
      </c>
      <c r="C703" s="118">
        <v>0.00350240927715549</v>
      </c>
      <c r="D703" s="84" t="s">
        <v>1660</v>
      </c>
      <c r="E703" s="84" t="b">
        <v>0</v>
      </c>
      <c r="F703" s="84" t="b">
        <v>0</v>
      </c>
      <c r="G703" s="84" t="b">
        <v>0</v>
      </c>
    </row>
    <row r="704" spans="1:7" ht="15">
      <c r="A704" s="84" t="s">
        <v>2165</v>
      </c>
      <c r="B704" s="84">
        <v>2</v>
      </c>
      <c r="C704" s="118">
        <v>0.00350240927715549</v>
      </c>
      <c r="D704" s="84" t="s">
        <v>1660</v>
      </c>
      <c r="E704" s="84" t="b">
        <v>0</v>
      </c>
      <c r="F704" s="84" t="b">
        <v>0</v>
      </c>
      <c r="G704" s="84" t="b">
        <v>0</v>
      </c>
    </row>
    <row r="705" spans="1:7" ht="15">
      <c r="A705" s="84" t="s">
        <v>2166</v>
      </c>
      <c r="B705" s="84">
        <v>2</v>
      </c>
      <c r="C705" s="118">
        <v>0.00350240927715549</v>
      </c>
      <c r="D705" s="84" t="s">
        <v>1660</v>
      </c>
      <c r="E705" s="84" t="b">
        <v>0</v>
      </c>
      <c r="F705" s="84" t="b">
        <v>0</v>
      </c>
      <c r="G705" s="84" t="b">
        <v>0</v>
      </c>
    </row>
    <row r="706" spans="1:7" ht="15">
      <c r="A706" s="84" t="s">
        <v>2167</v>
      </c>
      <c r="B706" s="84">
        <v>2</v>
      </c>
      <c r="C706" s="118">
        <v>0.00350240927715549</v>
      </c>
      <c r="D706" s="84" t="s">
        <v>1660</v>
      </c>
      <c r="E706" s="84" t="b">
        <v>0</v>
      </c>
      <c r="F706" s="84" t="b">
        <v>0</v>
      </c>
      <c r="G706" s="84" t="b">
        <v>0</v>
      </c>
    </row>
    <row r="707" spans="1:7" ht="15">
      <c r="A707" s="84" t="s">
        <v>2168</v>
      </c>
      <c r="B707" s="84">
        <v>2</v>
      </c>
      <c r="C707" s="118">
        <v>0.00350240927715549</v>
      </c>
      <c r="D707" s="84" t="s">
        <v>1660</v>
      </c>
      <c r="E707" s="84" t="b">
        <v>0</v>
      </c>
      <c r="F707" s="84" t="b">
        <v>0</v>
      </c>
      <c r="G707" s="84" t="b">
        <v>0</v>
      </c>
    </row>
    <row r="708" spans="1:7" ht="15">
      <c r="A708" s="84" t="s">
        <v>2169</v>
      </c>
      <c r="B708" s="84">
        <v>2</v>
      </c>
      <c r="C708" s="118">
        <v>0.00350240927715549</v>
      </c>
      <c r="D708" s="84" t="s">
        <v>1660</v>
      </c>
      <c r="E708" s="84" t="b">
        <v>0</v>
      </c>
      <c r="F708" s="84" t="b">
        <v>0</v>
      </c>
      <c r="G708" s="84" t="b">
        <v>0</v>
      </c>
    </row>
    <row r="709" spans="1:7" ht="15">
      <c r="A709" s="84" t="s">
        <v>2084</v>
      </c>
      <c r="B709" s="84">
        <v>2</v>
      </c>
      <c r="C709" s="118">
        <v>0.00350240927715549</v>
      </c>
      <c r="D709" s="84" t="s">
        <v>1660</v>
      </c>
      <c r="E709" s="84" t="b">
        <v>0</v>
      </c>
      <c r="F709" s="84" t="b">
        <v>0</v>
      </c>
      <c r="G709" s="84" t="b">
        <v>0</v>
      </c>
    </row>
    <row r="710" spans="1:7" ht="15">
      <c r="A710" s="84" t="s">
        <v>2258</v>
      </c>
      <c r="B710" s="84">
        <v>2</v>
      </c>
      <c r="C710" s="118">
        <v>0.00350240927715549</v>
      </c>
      <c r="D710" s="84" t="s">
        <v>1660</v>
      </c>
      <c r="E710" s="84" t="b">
        <v>0</v>
      </c>
      <c r="F710" s="84" t="b">
        <v>0</v>
      </c>
      <c r="G710" s="84" t="b">
        <v>0</v>
      </c>
    </row>
    <row r="711" spans="1:7" ht="15">
      <c r="A711" s="84" t="s">
        <v>2179</v>
      </c>
      <c r="B711" s="84">
        <v>2</v>
      </c>
      <c r="C711" s="118">
        <v>0.00350240927715549</v>
      </c>
      <c r="D711" s="84" t="s">
        <v>1660</v>
      </c>
      <c r="E711" s="84" t="b">
        <v>0</v>
      </c>
      <c r="F711" s="84" t="b">
        <v>0</v>
      </c>
      <c r="G711" s="84" t="b">
        <v>0</v>
      </c>
    </row>
    <row r="712" spans="1:7" ht="15">
      <c r="A712" s="84" t="s">
        <v>2037</v>
      </c>
      <c r="B712" s="84">
        <v>2</v>
      </c>
      <c r="C712" s="118">
        <v>0.00350240927715549</v>
      </c>
      <c r="D712" s="84" t="s">
        <v>1660</v>
      </c>
      <c r="E712" s="84" t="b">
        <v>0</v>
      </c>
      <c r="F712" s="84" t="b">
        <v>0</v>
      </c>
      <c r="G712" s="84" t="b">
        <v>0</v>
      </c>
    </row>
    <row r="713" spans="1:7" ht="15">
      <c r="A713" s="84" t="s">
        <v>2240</v>
      </c>
      <c r="B713" s="84">
        <v>2</v>
      </c>
      <c r="C713" s="118">
        <v>0.00350240927715549</v>
      </c>
      <c r="D713" s="84" t="s">
        <v>1660</v>
      </c>
      <c r="E713" s="84" t="b">
        <v>0</v>
      </c>
      <c r="F713" s="84" t="b">
        <v>0</v>
      </c>
      <c r="G713" s="84" t="b">
        <v>0</v>
      </c>
    </row>
    <row r="714" spans="1:7" ht="15">
      <c r="A714" s="84" t="s">
        <v>2429</v>
      </c>
      <c r="B714" s="84">
        <v>2</v>
      </c>
      <c r="C714" s="118">
        <v>0.00350240927715549</v>
      </c>
      <c r="D714" s="84" t="s">
        <v>1660</v>
      </c>
      <c r="E714" s="84" t="b">
        <v>0</v>
      </c>
      <c r="F714" s="84" t="b">
        <v>0</v>
      </c>
      <c r="G714" s="84" t="b">
        <v>0</v>
      </c>
    </row>
    <row r="715" spans="1:7" ht="15">
      <c r="A715" s="84" t="s">
        <v>2423</v>
      </c>
      <c r="B715" s="84">
        <v>2</v>
      </c>
      <c r="C715" s="118">
        <v>0.00350240927715549</v>
      </c>
      <c r="D715" s="84" t="s">
        <v>1660</v>
      </c>
      <c r="E715" s="84" t="b">
        <v>0</v>
      </c>
      <c r="F715" s="84" t="b">
        <v>0</v>
      </c>
      <c r="G715" s="84" t="b">
        <v>0</v>
      </c>
    </row>
    <row r="716" spans="1:7" ht="15">
      <c r="A716" s="84" t="s">
        <v>2130</v>
      </c>
      <c r="B716" s="84">
        <v>2</v>
      </c>
      <c r="C716" s="118">
        <v>0.00350240927715549</v>
      </c>
      <c r="D716" s="84" t="s">
        <v>1660</v>
      </c>
      <c r="E716" s="84" t="b">
        <v>0</v>
      </c>
      <c r="F716" s="84" t="b">
        <v>0</v>
      </c>
      <c r="G716" s="84" t="b">
        <v>0</v>
      </c>
    </row>
    <row r="717" spans="1:7" ht="15">
      <c r="A717" s="84" t="s">
        <v>2502</v>
      </c>
      <c r="B717" s="84">
        <v>2</v>
      </c>
      <c r="C717" s="118">
        <v>0.004247533028799008</v>
      </c>
      <c r="D717" s="84" t="s">
        <v>1660</v>
      </c>
      <c r="E717" s="84" t="b">
        <v>0</v>
      </c>
      <c r="F717" s="84" t="b">
        <v>0</v>
      </c>
      <c r="G717" s="84" t="b">
        <v>0</v>
      </c>
    </row>
    <row r="718" spans="1:7" ht="15">
      <c r="A718" s="84" t="s">
        <v>2143</v>
      </c>
      <c r="B718" s="84">
        <v>2</v>
      </c>
      <c r="C718" s="118">
        <v>0.00350240927715549</v>
      </c>
      <c r="D718" s="84" t="s">
        <v>1660</v>
      </c>
      <c r="E718" s="84" t="b">
        <v>1</v>
      </c>
      <c r="F718" s="84" t="b">
        <v>0</v>
      </c>
      <c r="G718" s="84" t="b">
        <v>0</v>
      </c>
    </row>
    <row r="719" spans="1:7" ht="15">
      <c r="A719" s="84" t="s">
        <v>2123</v>
      </c>
      <c r="B719" s="84">
        <v>2</v>
      </c>
      <c r="C719" s="118">
        <v>0.00350240927715549</v>
      </c>
      <c r="D719" s="84" t="s">
        <v>1660</v>
      </c>
      <c r="E719" s="84" t="b">
        <v>0</v>
      </c>
      <c r="F719" s="84" t="b">
        <v>0</v>
      </c>
      <c r="G719" s="84" t="b">
        <v>0</v>
      </c>
    </row>
    <row r="720" spans="1:7" ht="15">
      <c r="A720" s="84" t="s">
        <v>2131</v>
      </c>
      <c r="B720" s="84">
        <v>2</v>
      </c>
      <c r="C720" s="118">
        <v>0.00350240927715549</v>
      </c>
      <c r="D720" s="84" t="s">
        <v>1660</v>
      </c>
      <c r="E720" s="84" t="b">
        <v>0</v>
      </c>
      <c r="F720" s="84" t="b">
        <v>0</v>
      </c>
      <c r="G720" s="84" t="b">
        <v>0</v>
      </c>
    </row>
    <row r="721" spans="1:7" ht="15">
      <c r="A721" s="84" t="s">
        <v>2241</v>
      </c>
      <c r="B721" s="84">
        <v>2</v>
      </c>
      <c r="C721" s="118">
        <v>0.004247533028799008</v>
      </c>
      <c r="D721" s="84" t="s">
        <v>1660</v>
      </c>
      <c r="E721" s="84" t="b">
        <v>0</v>
      </c>
      <c r="F721" s="84" t="b">
        <v>0</v>
      </c>
      <c r="G721" s="84" t="b">
        <v>0</v>
      </c>
    </row>
    <row r="722" spans="1:7" ht="15">
      <c r="A722" s="84" t="s">
        <v>2038</v>
      </c>
      <c r="B722" s="84">
        <v>2</v>
      </c>
      <c r="C722" s="118">
        <v>0.00350240927715549</v>
      </c>
      <c r="D722" s="84" t="s">
        <v>1660</v>
      </c>
      <c r="E722" s="84" t="b">
        <v>0</v>
      </c>
      <c r="F722" s="84" t="b">
        <v>0</v>
      </c>
      <c r="G722" s="84" t="b">
        <v>0</v>
      </c>
    </row>
    <row r="723" spans="1:7" ht="15">
      <c r="A723" s="84" t="s">
        <v>2266</v>
      </c>
      <c r="B723" s="84">
        <v>2</v>
      </c>
      <c r="C723" s="118">
        <v>0.00350240927715549</v>
      </c>
      <c r="D723" s="84" t="s">
        <v>1660</v>
      </c>
      <c r="E723" s="84" t="b">
        <v>0</v>
      </c>
      <c r="F723" s="84" t="b">
        <v>0</v>
      </c>
      <c r="G723" s="84" t="b">
        <v>0</v>
      </c>
    </row>
    <row r="724" spans="1:7" ht="15">
      <c r="A724" s="84" t="s">
        <v>2267</v>
      </c>
      <c r="B724" s="84">
        <v>2</v>
      </c>
      <c r="C724" s="118">
        <v>0.00350240927715549</v>
      </c>
      <c r="D724" s="84" t="s">
        <v>1660</v>
      </c>
      <c r="E724" s="84" t="b">
        <v>0</v>
      </c>
      <c r="F724" s="84" t="b">
        <v>0</v>
      </c>
      <c r="G724" s="84" t="b">
        <v>0</v>
      </c>
    </row>
    <row r="725" spans="1:7" ht="15">
      <c r="A725" s="84" t="s">
        <v>2268</v>
      </c>
      <c r="B725" s="84">
        <v>2</v>
      </c>
      <c r="C725" s="118">
        <v>0.00350240927715549</v>
      </c>
      <c r="D725" s="84" t="s">
        <v>1660</v>
      </c>
      <c r="E725" s="84" t="b">
        <v>0</v>
      </c>
      <c r="F725" s="84" t="b">
        <v>0</v>
      </c>
      <c r="G725" s="84" t="b">
        <v>0</v>
      </c>
    </row>
    <row r="726" spans="1:7" ht="15">
      <c r="A726" s="84" t="s">
        <v>2186</v>
      </c>
      <c r="B726" s="84">
        <v>2</v>
      </c>
      <c r="C726" s="118">
        <v>0.00350240927715549</v>
      </c>
      <c r="D726" s="84" t="s">
        <v>1660</v>
      </c>
      <c r="E726" s="84" t="b">
        <v>0</v>
      </c>
      <c r="F726" s="84" t="b">
        <v>0</v>
      </c>
      <c r="G726" s="84" t="b">
        <v>0</v>
      </c>
    </row>
    <row r="727" spans="1:7" ht="15">
      <c r="A727" s="84" t="s">
        <v>2269</v>
      </c>
      <c r="B727" s="84">
        <v>2</v>
      </c>
      <c r="C727" s="118">
        <v>0.00350240927715549</v>
      </c>
      <c r="D727" s="84" t="s">
        <v>1660</v>
      </c>
      <c r="E727" s="84" t="b">
        <v>0</v>
      </c>
      <c r="F727" s="84" t="b">
        <v>0</v>
      </c>
      <c r="G727" s="84" t="b">
        <v>0</v>
      </c>
    </row>
    <row r="728" spans="1:7" ht="15">
      <c r="A728" s="84" t="s">
        <v>2270</v>
      </c>
      <c r="B728" s="84">
        <v>2</v>
      </c>
      <c r="C728" s="118">
        <v>0.00350240927715549</v>
      </c>
      <c r="D728" s="84" t="s">
        <v>1660</v>
      </c>
      <c r="E728" s="84" t="b">
        <v>0</v>
      </c>
      <c r="F728" s="84" t="b">
        <v>0</v>
      </c>
      <c r="G728" s="84" t="b">
        <v>0</v>
      </c>
    </row>
    <row r="729" spans="1:7" ht="15">
      <c r="A729" s="84" t="s">
        <v>2063</v>
      </c>
      <c r="B729" s="84">
        <v>2</v>
      </c>
      <c r="C729" s="118">
        <v>0.00350240927715549</v>
      </c>
      <c r="D729" s="84" t="s">
        <v>1660</v>
      </c>
      <c r="E729" s="84" t="b">
        <v>0</v>
      </c>
      <c r="F729" s="84" t="b">
        <v>0</v>
      </c>
      <c r="G729" s="84" t="b">
        <v>0</v>
      </c>
    </row>
    <row r="730" spans="1:7" ht="15">
      <c r="A730" s="84" t="s">
        <v>2271</v>
      </c>
      <c r="B730" s="84">
        <v>2</v>
      </c>
      <c r="C730" s="118">
        <v>0.00350240927715549</v>
      </c>
      <c r="D730" s="84" t="s">
        <v>1660</v>
      </c>
      <c r="E730" s="84" t="b">
        <v>0</v>
      </c>
      <c r="F730" s="84" t="b">
        <v>0</v>
      </c>
      <c r="G730" s="84" t="b">
        <v>0</v>
      </c>
    </row>
    <row r="731" spans="1:7" ht="15">
      <c r="A731" s="84" t="s">
        <v>2066</v>
      </c>
      <c r="B731" s="84">
        <v>2</v>
      </c>
      <c r="C731" s="118">
        <v>0.00350240927715549</v>
      </c>
      <c r="D731" s="84" t="s">
        <v>1660</v>
      </c>
      <c r="E731" s="84" t="b">
        <v>0</v>
      </c>
      <c r="F731" s="84" t="b">
        <v>0</v>
      </c>
      <c r="G731" s="84" t="b">
        <v>0</v>
      </c>
    </row>
    <row r="732" spans="1:7" ht="15">
      <c r="A732" s="84" t="s">
        <v>2047</v>
      </c>
      <c r="B732" s="84">
        <v>2</v>
      </c>
      <c r="C732" s="118">
        <v>0.00350240927715549</v>
      </c>
      <c r="D732" s="84" t="s">
        <v>1660</v>
      </c>
      <c r="E732" s="84" t="b">
        <v>1</v>
      </c>
      <c r="F732" s="84" t="b">
        <v>0</v>
      </c>
      <c r="G732" s="84" t="b">
        <v>0</v>
      </c>
    </row>
    <row r="733" spans="1:7" ht="15">
      <c r="A733" s="84" t="s">
        <v>2073</v>
      </c>
      <c r="B733" s="84">
        <v>2</v>
      </c>
      <c r="C733" s="118">
        <v>0.00350240927715549</v>
      </c>
      <c r="D733" s="84" t="s">
        <v>1660</v>
      </c>
      <c r="E733" s="84" t="b">
        <v>0</v>
      </c>
      <c r="F733" s="84" t="b">
        <v>0</v>
      </c>
      <c r="G733" s="84" t="b">
        <v>0</v>
      </c>
    </row>
    <row r="734" spans="1:7" ht="15">
      <c r="A734" s="84" t="s">
        <v>2216</v>
      </c>
      <c r="B734" s="84">
        <v>2</v>
      </c>
      <c r="C734" s="118">
        <v>0.00350240927715549</v>
      </c>
      <c r="D734" s="84" t="s">
        <v>1660</v>
      </c>
      <c r="E734" s="84" t="b">
        <v>0</v>
      </c>
      <c r="F734" s="84" t="b">
        <v>0</v>
      </c>
      <c r="G734" s="84" t="b">
        <v>0</v>
      </c>
    </row>
    <row r="735" spans="1:7" ht="15">
      <c r="A735" s="84" t="s">
        <v>2410</v>
      </c>
      <c r="B735" s="84">
        <v>2</v>
      </c>
      <c r="C735" s="118">
        <v>0.00350240927715549</v>
      </c>
      <c r="D735" s="84" t="s">
        <v>1660</v>
      </c>
      <c r="E735" s="84" t="b">
        <v>0</v>
      </c>
      <c r="F735" s="84" t="b">
        <v>0</v>
      </c>
      <c r="G735" s="84" t="b">
        <v>0</v>
      </c>
    </row>
    <row r="736" spans="1:7" ht="15">
      <c r="A736" s="84" t="s">
        <v>2164</v>
      </c>
      <c r="B736" s="84">
        <v>2</v>
      </c>
      <c r="C736" s="118">
        <v>0.00350240927715549</v>
      </c>
      <c r="D736" s="84" t="s">
        <v>1660</v>
      </c>
      <c r="E736" s="84" t="b">
        <v>0</v>
      </c>
      <c r="F736" s="84" t="b">
        <v>0</v>
      </c>
      <c r="G736" s="84" t="b">
        <v>0</v>
      </c>
    </row>
    <row r="737" spans="1:7" ht="15">
      <c r="A737" s="84" t="s">
        <v>2172</v>
      </c>
      <c r="B737" s="84">
        <v>2</v>
      </c>
      <c r="C737" s="118">
        <v>0.00350240927715549</v>
      </c>
      <c r="D737" s="84" t="s">
        <v>1660</v>
      </c>
      <c r="E737" s="84" t="b">
        <v>0</v>
      </c>
      <c r="F737" s="84" t="b">
        <v>0</v>
      </c>
      <c r="G737" s="84" t="b">
        <v>0</v>
      </c>
    </row>
    <row r="738" spans="1:7" ht="15">
      <c r="A738" s="84" t="s">
        <v>2412</v>
      </c>
      <c r="B738" s="84">
        <v>2</v>
      </c>
      <c r="C738" s="118">
        <v>0.00350240927715549</v>
      </c>
      <c r="D738" s="84" t="s">
        <v>1660</v>
      </c>
      <c r="E738" s="84" t="b">
        <v>0</v>
      </c>
      <c r="F738" s="84" t="b">
        <v>0</v>
      </c>
      <c r="G738" s="84" t="b">
        <v>0</v>
      </c>
    </row>
    <row r="739" spans="1:7" ht="15">
      <c r="A739" s="84" t="s">
        <v>2170</v>
      </c>
      <c r="B739" s="84">
        <v>2</v>
      </c>
      <c r="C739" s="118">
        <v>0.00350240927715549</v>
      </c>
      <c r="D739" s="84" t="s">
        <v>1660</v>
      </c>
      <c r="E739" s="84" t="b">
        <v>0</v>
      </c>
      <c r="F739" s="84" t="b">
        <v>0</v>
      </c>
      <c r="G739" s="84" t="b">
        <v>0</v>
      </c>
    </row>
    <row r="740" spans="1:7" ht="15">
      <c r="A740" s="84" t="s">
        <v>226</v>
      </c>
      <c r="B740" s="84">
        <v>2</v>
      </c>
      <c r="C740" s="118">
        <v>0.00350240927715549</v>
      </c>
      <c r="D740" s="84" t="s">
        <v>1660</v>
      </c>
      <c r="E740" s="84" t="b">
        <v>0</v>
      </c>
      <c r="F740" s="84" t="b">
        <v>0</v>
      </c>
      <c r="G740" s="84" t="b">
        <v>0</v>
      </c>
    </row>
    <row r="741" spans="1:7" ht="15">
      <c r="A741" s="84" t="s">
        <v>239</v>
      </c>
      <c r="B741" s="84">
        <v>2</v>
      </c>
      <c r="C741" s="118">
        <v>0.00350240927715549</v>
      </c>
      <c r="D741" s="84" t="s">
        <v>1660</v>
      </c>
      <c r="E741" s="84" t="b">
        <v>0</v>
      </c>
      <c r="F741" s="84" t="b">
        <v>0</v>
      </c>
      <c r="G741" s="84" t="b">
        <v>0</v>
      </c>
    </row>
    <row r="742" spans="1:7" ht="15">
      <c r="A742" s="84" t="s">
        <v>2406</v>
      </c>
      <c r="B742" s="84">
        <v>2</v>
      </c>
      <c r="C742" s="118">
        <v>0.00350240927715549</v>
      </c>
      <c r="D742" s="84" t="s">
        <v>1660</v>
      </c>
      <c r="E742" s="84" t="b">
        <v>0</v>
      </c>
      <c r="F742" s="84" t="b">
        <v>0</v>
      </c>
      <c r="G742" s="84" t="b">
        <v>0</v>
      </c>
    </row>
    <row r="743" spans="1:7" ht="15">
      <c r="A743" s="84" t="s">
        <v>2188</v>
      </c>
      <c r="B743" s="84">
        <v>2</v>
      </c>
      <c r="C743" s="118">
        <v>0.00350240927715549</v>
      </c>
      <c r="D743" s="84" t="s">
        <v>1660</v>
      </c>
      <c r="E743" s="84" t="b">
        <v>0</v>
      </c>
      <c r="F743" s="84" t="b">
        <v>0</v>
      </c>
      <c r="G743" s="84" t="b">
        <v>0</v>
      </c>
    </row>
    <row r="744" spans="1:7" ht="15">
      <c r="A744" s="84" t="s">
        <v>2189</v>
      </c>
      <c r="B744" s="84">
        <v>2</v>
      </c>
      <c r="C744" s="118">
        <v>0.00350240927715549</v>
      </c>
      <c r="D744" s="84" t="s">
        <v>1660</v>
      </c>
      <c r="E744" s="84" t="b">
        <v>0</v>
      </c>
      <c r="F744" s="84" t="b">
        <v>0</v>
      </c>
      <c r="G744" s="84" t="b">
        <v>0</v>
      </c>
    </row>
    <row r="745" spans="1:7" ht="15">
      <c r="A745" s="84" t="s">
        <v>252</v>
      </c>
      <c r="B745" s="84">
        <v>2</v>
      </c>
      <c r="C745" s="118">
        <v>0.004247533028799008</v>
      </c>
      <c r="D745" s="84" t="s">
        <v>1660</v>
      </c>
      <c r="E745" s="84" t="b">
        <v>0</v>
      </c>
      <c r="F745" s="84" t="b">
        <v>0</v>
      </c>
      <c r="G745" s="84" t="b">
        <v>0</v>
      </c>
    </row>
    <row r="746" spans="1:7" ht="15">
      <c r="A746" s="84" t="s">
        <v>2257</v>
      </c>
      <c r="B746" s="84">
        <v>2</v>
      </c>
      <c r="C746" s="118">
        <v>0.00350240927715549</v>
      </c>
      <c r="D746" s="84" t="s">
        <v>1660</v>
      </c>
      <c r="E746" s="84" t="b">
        <v>0</v>
      </c>
      <c r="F746" s="84" t="b">
        <v>0</v>
      </c>
      <c r="G746" s="84" t="b">
        <v>0</v>
      </c>
    </row>
    <row r="747" spans="1:7" ht="15">
      <c r="A747" s="84" t="s">
        <v>2101</v>
      </c>
      <c r="B747" s="84">
        <v>2</v>
      </c>
      <c r="C747" s="118">
        <v>0.00350240927715549</v>
      </c>
      <c r="D747" s="84" t="s">
        <v>1660</v>
      </c>
      <c r="E747" s="84" t="b">
        <v>0</v>
      </c>
      <c r="F747" s="84" t="b">
        <v>0</v>
      </c>
      <c r="G747" s="84" t="b">
        <v>0</v>
      </c>
    </row>
    <row r="748" spans="1:7" ht="15">
      <c r="A748" s="84" t="s">
        <v>2094</v>
      </c>
      <c r="B748" s="84">
        <v>2</v>
      </c>
      <c r="C748" s="118">
        <v>0.00350240927715549</v>
      </c>
      <c r="D748" s="84" t="s">
        <v>1660</v>
      </c>
      <c r="E748" s="84" t="b">
        <v>0</v>
      </c>
      <c r="F748" s="84" t="b">
        <v>0</v>
      </c>
      <c r="G748" s="84" t="b">
        <v>0</v>
      </c>
    </row>
    <row r="749" spans="1:7" ht="15">
      <c r="A749" s="84" t="s">
        <v>2428</v>
      </c>
      <c r="B749" s="84">
        <v>2</v>
      </c>
      <c r="C749" s="118">
        <v>0.00350240927715549</v>
      </c>
      <c r="D749" s="84" t="s">
        <v>1660</v>
      </c>
      <c r="E749" s="84" t="b">
        <v>0</v>
      </c>
      <c r="F749" s="84" t="b">
        <v>0</v>
      </c>
      <c r="G749" s="84" t="b">
        <v>0</v>
      </c>
    </row>
    <row r="750" spans="1:7" ht="15">
      <c r="A750" s="84" t="s">
        <v>2110</v>
      </c>
      <c r="B750" s="84">
        <v>2</v>
      </c>
      <c r="C750" s="118">
        <v>0.00350240927715549</v>
      </c>
      <c r="D750" s="84" t="s">
        <v>1660</v>
      </c>
      <c r="E750" s="84" t="b">
        <v>0</v>
      </c>
      <c r="F750" s="84" t="b">
        <v>0</v>
      </c>
      <c r="G750" s="84" t="b">
        <v>0</v>
      </c>
    </row>
    <row r="751" spans="1:7" ht="15">
      <c r="A751" s="84" t="s">
        <v>2064</v>
      </c>
      <c r="B751" s="84">
        <v>2</v>
      </c>
      <c r="C751" s="118">
        <v>0.00350240927715549</v>
      </c>
      <c r="D751" s="84" t="s">
        <v>1660</v>
      </c>
      <c r="E751" s="84" t="b">
        <v>0</v>
      </c>
      <c r="F751" s="84" t="b">
        <v>0</v>
      </c>
      <c r="G751" s="84" t="b">
        <v>0</v>
      </c>
    </row>
    <row r="752" spans="1:7" ht="15">
      <c r="A752" s="84" t="s">
        <v>2182</v>
      </c>
      <c r="B752" s="84">
        <v>2</v>
      </c>
      <c r="C752" s="118">
        <v>0.00350240927715549</v>
      </c>
      <c r="D752" s="84" t="s">
        <v>1660</v>
      </c>
      <c r="E752" s="84" t="b">
        <v>0</v>
      </c>
      <c r="F752" s="84" t="b">
        <v>0</v>
      </c>
      <c r="G752" s="84" t="b">
        <v>0</v>
      </c>
    </row>
    <row r="753" spans="1:7" ht="15">
      <c r="A753" s="84" t="s">
        <v>2196</v>
      </c>
      <c r="B753" s="84">
        <v>2</v>
      </c>
      <c r="C753" s="118">
        <v>0.00350240927715549</v>
      </c>
      <c r="D753" s="84" t="s">
        <v>1660</v>
      </c>
      <c r="E753" s="84" t="b">
        <v>0</v>
      </c>
      <c r="F753" s="84" t="b">
        <v>0</v>
      </c>
      <c r="G753" s="84" t="b">
        <v>0</v>
      </c>
    </row>
    <row r="754" spans="1:7" ht="15">
      <c r="A754" s="84" t="s">
        <v>2435</v>
      </c>
      <c r="B754" s="84">
        <v>2</v>
      </c>
      <c r="C754" s="118">
        <v>0.00350240927715549</v>
      </c>
      <c r="D754" s="84" t="s">
        <v>1660</v>
      </c>
      <c r="E754" s="84" t="b">
        <v>0</v>
      </c>
      <c r="F754" s="84" t="b">
        <v>0</v>
      </c>
      <c r="G754" s="84" t="b">
        <v>0</v>
      </c>
    </row>
    <row r="755" spans="1:7" ht="15">
      <c r="A755" s="84" t="s">
        <v>1758</v>
      </c>
      <c r="B755" s="84">
        <v>97</v>
      </c>
      <c r="C755" s="118">
        <v>0.005104828937008355</v>
      </c>
      <c r="D755" s="84" t="s">
        <v>1661</v>
      </c>
      <c r="E755" s="84" t="b">
        <v>0</v>
      </c>
      <c r="F755" s="84" t="b">
        <v>0</v>
      </c>
      <c r="G755" s="84" t="b">
        <v>0</v>
      </c>
    </row>
    <row r="756" spans="1:7" ht="15">
      <c r="A756" s="84" t="s">
        <v>238</v>
      </c>
      <c r="B756" s="84">
        <v>39</v>
      </c>
      <c r="C756" s="118">
        <v>0.012028266925705775</v>
      </c>
      <c r="D756" s="84" t="s">
        <v>1661</v>
      </c>
      <c r="E756" s="84" t="b">
        <v>0</v>
      </c>
      <c r="F756" s="84" t="b">
        <v>0</v>
      </c>
      <c r="G756" s="84" t="b">
        <v>0</v>
      </c>
    </row>
    <row r="757" spans="1:7" ht="15">
      <c r="A757" s="84" t="s">
        <v>1759</v>
      </c>
      <c r="B757" s="84">
        <v>31</v>
      </c>
      <c r="C757" s="118">
        <v>0.012139252604565852</v>
      </c>
      <c r="D757" s="84" t="s">
        <v>1661</v>
      </c>
      <c r="E757" s="84" t="b">
        <v>0</v>
      </c>
      <c r="F757" s="84" t="b">
        <v>0</v>
      </c>
      <c r="G757" s="84" t="b">
        <v>0</v>
      </c>
    </row>
    <row r="758" spans="1:7" ht="15">
      <c r="A758" s="84" t="s">
        <v>1761</v>
      </c>
      <c r="B758" s="84">
        <v>25</v>
      </c>
      <c r="C758" s="118">
        <v>0.01083138094819205</v>
      </c>
      <c r="D758" s="84" t="s">
        <v>1661</v>
      </c>
      <c r="E758" s="84" t="b">
        <v>0</v>
      </c>
      <c r="F758" s="84" t="b">
        <v>0</v>
      </c>
      <c r="G758" s="84" t="b">
        <v>0</v>
      </c>
    </row>
    <row r="759" spans="1:7" ht="15">
      <c r="A759" s="84" t="s">
        <v>1774</v>
      </c>
      <c r="B759" s="84">
        <v>22</v>
      </c>
      <c r="C759" s="118">
        <v>0.010608445038312432</v>
      </c>
      <c r="D759" s="84" t="s">
        <v>1661</v>
      </c>
      <c r="E759" s="84" t="b">
        <v>0</v>
      </c>
      <c r="F759" s="84" t="b">
        <v>0</v>
      </c>
      <c r="G759" s="84" t="b">
        <v>0</v>
      </c>
    </row>
    <row r="760" spans="1:7" ht="15">
      <c r="A760" s="84" t="s">
        <v>1721</v>
      </c>
      <c r="B760" s="84">
        <v>21</v>
      </c>
      <c r="C760" s="118">
        <v>0.011729401073623125</v>
      </c>
      <c r="D760" s="84" t="s">
        <v>1661</v>
      </c>
      <c r="E760" s="84" t="b">
        <v>1</v>
      </c>
      <c r="F760" s="84" t="b">
        <v>0</v>
      </c>
      <c r="G760" s="84" t="b">
        <v>0</v>
      </c>
    </row>
    <row r="761" spans="1:7" ht="15">
      <c r="A761" s="84" t="s">
        <v>1775</v>
      </c>
      <c r="B761" s="84">
        <v>14</v>
      </c>
      <c r="C761" s="118">
        <v>0.008344414715546821</v>
      </c>
      <c r="D761" s="84" t="s">
        <v>1661</v>
      </c>
      <c r="E761" s="84" t="b">
        <v>1</v>
      </c>
      <c r="F761" s="84" t="b">
        <v>0</v>
      </c>
      <c r="G761" s="84" t="b">
        <v>0</v>
      </c>
    </row>
    <row r="762" spans="1:7" ht="15">
      <c r="A762" s="84" t="s">
        <v>1776</v>
      </c>
      <c r="B762" s="84">
        <v>14</v>
      </c>
      <c r="C762" s="118">
        <v>0.00863567881845543</v>
      </c>
      <c r="D762" s="84" t="s">
        <v>1661</v>
      </c>
      <c r="E762" s="84" t="b">
        <v>0</v>
      </c>
      <c r="F762" s="84" t="b">
        <v>0</v>
      </c>
      <c r="G762" s="84" t="b">
        <v>0</v>
      </c>
    </row>
    <row r="763" spans="1:7" ht="15">
      <c r="A763" s="84" t="s">
        <v>1777</v>
      </c>
      <c r="B763" s="84">
        <v>12</v>
      </c>
      <c r="C763" s="118">
        <v>0.007671658298889749</v>
      </c>
      <c r="D763" s="84" t="s">
        <v>1661</v>
      </c>
      <c r="E763" s="84" t="b">
        <v>0</v>
      </c>
      <c r="F763" s="84" t="b">
        <v>0</v>
      </c>
      <c r="G763" s="84" t="b">
        <v>0</v>
      </c>
    </row>
    <row r="764" spans="1:7" ht="15">
      <c r="A764" s="84" t="s">
        <v>1770</v>
      </c>
      <c r="B764" s="84">
        <v>11</v>
      </c>
      <c r="C764" s="118">
        <v>0.007301050382978218</v>
      </c>
      <c r="D764" s="84" t="s">
        <v>1661</v>
      </c>
      <c r="E764" s="84" t="b">
        <v>0</v>
      </c>
      <c r="F764" s="84" t="b">
        <v>0</v>
      </c>
      <c r="G764" s="84" t="b">
        <v>0</v>
      </c>
    </row>
    <row r="765" spans="1:7" ht="15">
      <c r="A765" s="84" t="s">
        <v>2032</v>
      </c>
      <c r="B765" s="84">
        <v>11</v>
      </c>
      <c r="C765" s="118">
        <v>0.007301050382978218</v>
      </c>
      <c r="D765" s="84" t="s">
        <v>1661</v>
      </c>
      <c r="E765" s="84" t="b">
        <v>0</v>
      </c>
      <c r="F765" s="84" t="b">
        <v>0</v>
      </c>
      <c r="G765" s="84" t="b">
        <v>0</v>
      </c>
    </row>
    <row r="766" spans="1:7" ht="15">
      <c r="A766" s="84" t="s">
        <v>1760</v>
      </c>
      <c r="B766" s="84">
        <v>11</v>
      </c>
      <c r="C766" s="118">
        <v>0.007301050382978218</v>
      </c>
      <c r="D766" s="84" t="s">
        <v>1661</v>
      </c>
      <c r="E766" s="84" t="b">
        <v>0</v>
      </c>
      <c r="F766" s="84" t="b">
        <v>0</v>
      </c>
      <c r="G766" s="84" t="b">
        <v>0</v>
      </c>
    </row>
    <row r="767" spans="1:7" ht="15">
      <c r="A767" s="84" t="s">
        <v>1772</v>
      </c>
      <c r="B767" s="84">
        <v>10</v>
      </c>
      <c r="C767" s="118">
        <v>0.006904885984138084</v>
      </c>
      <c r="D767" s="84" t="s">
        <v>1661</v>
      </c>
      <c r="E767" s="84" t="b">
        <v>0</v>
      </c>
      <c r="F767" s="84" t="b">
        <v>0</v>
      </c>
      <c r="G767" s="84" t="b">
        <v>0</v>
      </c>
    </row>
    <row r="768" spans="1:7" ht="15">
      <c r="A768" s="84" t="s">
        <v>2025</v>
      </c>
      <c r="B768" s="84">
        <v>10</v>
      </c>
      <c r="C768" s="118">
        <v>0.006904885984138084</v>
      </c>
      <c r="D768" s="84" t="s">
        <v>1661</v>
      </c>
      <c r="E768" s="84" t="b">
        <v>0</v>
      </c>
      <c r="F768" s="84" t="b">
        <v>0</v>
      </c>
      <c r="G768" s="84" t="b">
        <v>0</v>
      </c>
    </row>
    <row r="769" spans="1:7" ht="15">
      <c r="A769" s="84" t="s">
        <v>233</v>
      </c>
      <c r="B769" s="84">
        <v>10</v>
      </c>
      <c r="C769" s="118">
        <v>0.007200668082138569</v>
      </c>
      <c r="D769" s="84" t="s">
        <v>1661</v>
      </c>
      <c r="E769" s="84" t="b">
        <v>0</v>
      </c>
      <c r="F769" s="84" t="b">
        <v>0</v>
      </c>
      <c r="G769" s="84" t="b">
        <v>0</v>
      </c>
    </row>
    <row r="770" spans="1:7" ht="15">
      <c r="A770" s="84" t="s">
        <v>234</v>
      </c>
      <c r="B770" s="84">
        <v>10</v>
      </c>
      <c r="C770" s="118">
        <v>0.006904885984138084</v>
      </c>
      <c r="D770" s="84" t="s">
        <v>1661</v>
      </c>
      <c r="E770" s="84" t="b">
        <v>0</v>
      </c>
      <c r="F770" s="84" t="b">
        <v>0</v>
      </c>
      <c r="G770" s="84" t="b">
        <v>0</v>
      </c>
    </row>
    <row r="771" spans="1:7" ht="15">
      <c r="A771" s="84" t="s">
        <v>2024</v>
      </c>
      <c r="B771" s="84">
        <v>9</v>
      </c>
      <c r="C771" s="118">
        <v>0.006480601273924713</v>
      </c>
      <c r="D771" s="84" t="s">
        <v>1661</v>
      </c>
      <c r="E771" s="84" t="b">
        <v>0</v>
      </c>
      <c r="F771" s="84" t="b">
        <v>0</v>
      </c>
      <c r="G771" s="84" t="b">
        <v>0</v>
      </c>
    </row>
    <row r="772" spans="1:7" ht="15">
      <c r="A772" s="84" t="s">
        <v>1763</v>
      </c>
      <c r="B772" s="84">
        <v>9</v>
      </c>
      <c r="C772" s="118">
        <v>0.006480601273924713</v>
      </c>
      <c r="D772" s="84" t="s">
        <v>1661</v>
      </c>
      <c r="E772" s="84" t="b">
        <v>0</v>
      </c>
      <c r="F772" s="84" t="b">
        <v>0</v>
      </c>
      <c r="G772" s="84" t="b">
        <v>0</v>
      </c>
    </row>
    <row r="773" spans="1:7" ht="15">
      <c r="A773" s="84" t="s">
        <v>2038</v>
      </c>
      <c r="B773" s="84">
        <v>9</v>
      </c>
      <c r="C773" s="118">
        <v>0.006480601273924713</v>
      </c>
      <c r="D773" s="84" t="s">
        <v>1661</v>
      </c>
      <c r="E773" s="84" t="b">
        <v>0</v>
      </c>
      <c r="F773" s="84" t="b">
        <v>0</v>
      </c>
      <c r="G773" s="84" t="b">
        <v>0</v>
      </c>
    </row>
    <row r="774" spans="1:7" ht="15">
      <c r="A774" s="84" t="s">
        <v>2026</v>
      </c>
      <c r="B774" s="84">
        <v>8</v>
      </c>
      <c r="C774" s="118">
        <v>0.0060250594686708115</v>
      </c>
      <c r="D774" s="84" t="s">
        <v>1661</v>
      </c>
      <c r="E774" s="84" t="b">
        <v>0</v>
      </c>
      <c r="F774" s="84" t="b">
        <v>0</v>
      </c>
      <c r="G774" s="84" t="b">
        <v>0</v>
      </c>
    </row>
    <row r="775" spans="1:7" ht="15">
      <c r="A775" s="84" t="s">
        <v>2027</v>
      </c>
      <c r="B775" s="84">
        <v>8</v>
      </c>
      <c r="C775" s="118">
        <v>0.0060250594686708115</v>
      </c>
      <c r="D775" s="84" t="s">
        <v>1661</v>
      </c>
      <c r="E775" s="84" t="b">
        <v>0</v>
      </c>
      <c r="F775" s="84" t="b">
        <v>1</v>
      </c>
      <c r="G775" s="84" t="b">
        <v>0</v>
      </c>
    </row>
    <row r="776" spans="1:7" ht="15">
      <c r="A776" s="84" t="s">
        <v>2028</v>
      </c>
      <c r="B776" s="84">
        <v>8</v>
      </c>
      <c r="C776" s="118">
        <v>0.0060250594686708115</v>
      </c>
      <c r="D776" s="84" t="s">
        <v>1661</v>
      </c>
      <c r="E776" s="84" t="b">
        <v>0</v>
      </c>
      <c r="F776" s="84" t="b">
        <v>0</v>
      </c>
      <c r="G776" s="84" t="b">
        <v>0</v>
      </c>
    </row>
    <row r="777" spans="1:7" ht="15">
      <c r="A777" s="84" t="s">
        <v>2029</v>
      </c>
      <c r="B777" s="84">
        <v>8</v>
      </c>
      <c r="C777" s="118">
        <v>0.0060250594686708115</v>
      </c>
      <c r="D777" s="84" t="s">
        <v>1661</v>
      </c>
      <c r="E777" s="84" t="b">
        <v>0</v>
      </c>
      <c r="F777" s="84" t="b">
        <v>0</v>
      </c>
      <c r="G777" s="84" t="b">
        <v>0</v>
      </c>
    </row>
    <row r="778" spans="1:7" ht="15">
      <c r="A778" s="84" t="s">
        <v>2030</v>
      </c>
      <c r="B778" s="84">
        <v>8</v>
      </c>
      <c r="C778" s="118">
        <v>0.0060250594686708115</v>
      </c>
      <c r="D778" s="84" t="s">
        <v>1661</v>
      </c>
      <c r="E778" s="84" t="b">
        <v>0</v>
      </c>
      <c r="F778" s="84" t="b">
        <v>0</v>
      </c>
      <c r="G778" s="84" t="b">
        <v>0</v>
      </c>
    </row>
    <row r="779" spans="1:7" ht="15">
      <c r="A779" s="84" t="s">
        <v>2031</v>
      </c>
      <c r="B779" s="84">
        <v>8</v>
      </c>
      <c r="C779" s="118">
        <v>0.0060250594686708115</v>
      </c>
      <c r="D779" s="84" t="s">
        <v>1661</v>
      </c>
      <c r="E779" s="84" t="b">
        <v>0</v>
      </c>
      <c r="F779" s="84" t="b">
        <v>0</v>
      </c>
      <c r="G779" s="84" t="b">
        <v>0</v>
      </c>
    </row>
    <row r="780" spans="1:7" ht="15">
      <c r="A780" s="84" t="s">
        <v>2033</v>
      </c>
      <c r="B780" s="84">
        <v>8</v>
      </c>
      <c r="C780" s="118">
        <v>0.0060250594686708115</v>
      </c>
      <c r="D780" s="84" t="s">
        <v>1661</v>
      </c>
      <c r="E780" s="84" t="b">
        <v>1</v>
      </c>
      <c r="F780" s="84" t="b">
        <v>0</v>
      </c>
      <c r="G780" s="84" t="b">
        <v>0</v>
      </c>
    </row>
    <row r="781" spans="1:7" ht="15">
      <c r="A781" s="84" t="s">
        <v>1788</v>
      </c>
      <c r="B781" s="84">
        <v>8</v>
      </c>
      <c r="C781" s="118">
        <v>0.0060250594686708115</v>
      </c>
      <c r="D781" s="84" t="s">
        <v>1661</v>
      </c>
      <c r="E781" s="84" t="b">
        <v>0</v>
      </c>
      <c r="F781" s="84" t="b">
        <v>0</v>
      </c>
      <c r="G781" s="84" t="b">
        <v>0</v>
      </c>
    </row>
    <row r="782" spans="1:7" ht="15">
      <c r="A782" s="84" t="s">
        <v>2037</v>
      </c>
      <c r="B782" s="84">
        <v>8</v>
      </c>
      <c r="C782" s="118">
        <v>0.0060250594686708115</v>
      </c>
      <c r="D782" s="84" t="s">
        <v>1661</v>
      </c>
      <c r="E782" s="84" t="b">
        <v>0</v>
      </c>
      <c r="F782" s="84" t="b">
        <v>0</v>
      </c>
      <c r="G782" s="84" t="b">
        <v>0</v>
      </c>
    </row>
    <row r="783" spans="1:7" ht="15">
      <c r="A783" s="84" t="s">
        <v>2055</v>
      </c>
      <c r="B783" s="84">
        <v>8</v>
      </c>
      <c r="C783" s="118">
        <v>0.0066711550684551675</v>
      </c>
      <c r="D783" s="84" t="s">
        <v>1661</v>
      </c>
      <c r="E783" s="84" t="b">
        <v>1</v>
      </c>
      <c r="F783" s="84" t="b">
        <v>0</v>
      </c>
      <c r="G783" s="84" t="b">
        <v>0</v>
      </c>
    </row>
    <row r="784" spans="1:7" ht="15">
      <c r="A784" s="84" t="s">
        <v>2056</v>
      </c>
      <c r="B784" s="84">
        <v>8</v>
      </c>
      <c r="C784" s="118">
        <v>0.0066711550684551675</v>
      </c>
      <c r="D784" s="84" t="s">
        <v>1661</v>
      </c>
      <c r="E784" s="84" t="b">
        <v>0</v>
      </c>
      <c r="F784" s="84" t="b">
        <v>0</v>
      </c>
      <c r="G784" s="84" t="b">
        <v>0</v>
      </c>
    </row>
    <row r="785" spans="1:7" ht="15">
      <c r="A785" s="84" t="s">
        <v>2068</v>
      </c>
      <c r="B785" s="84">
        <v>7</v>
      </c>
      <c r="C785" s="118">
        <v>0.005534334034985995</v>
      </c>
      <c r="D785" s="84" t="s">
        <v>1661</v>
      </c>
      <c r="E785" s="84" t="b">
        <v>0</v>
      </c>
      <c r="F785" s="84" t="b">
        <v>0</v>
      </c>
      <c r="G785" s="84" t="b">
        <v>0</v>
      </c>
    </row>
    <row r="786" spans="1:7" ht="15">
      <c r="A786" s="84" t="s">
        <v>2058</v>
      </c>
      <c r="B786" s="84">
        <v>7</v>
      </c>
      <c r="C786" s="118">
        <v>0.005534334034985995</v>
      </c>
      <c r="D786" s="84" t="s">
        <v>1661</v>
      </c>
      <c r="E786" s="84" t="b">
        <v>0</v>
      </c>
      <c r="F786" s="84" t="b">
        <v>0</v>
      </c>
      <c r="G786" s="84" t="b">
        <v>0</v>
      </c>
    </row>
    <row r="787" spans="1:7" ht="15">
      <c r="A787" s="84" t="s">
        <v>2048</v>
      </c>
      <c r="B787" s="84">
        <v>7</v>
      </c>
      <c r="C787" s="118">
        <v>0.005534334034985995</v>
      </c>
      <c r="D787" s="84" t="s">
        <v>1661</v>
      </c>
      <c r="E787" s="84" t="b">
        <v>0</v>
      </c>
      <c r="F787" s="84" t="b">
        <v>0</v>
      </c>
      <c r="G787" s="84" t="b">
        <v>0</v>
      </c>
    </row>
    <row r="788" spans="1:7" ht="15">
      <c r="A788" s="84" t="s">
        <v>2050</v>
      </c>
      <c r="B788" s="84">
        <v>7</v>
      </c>
      <c r="C788" s="118">
        <v>0.005837260684898272</v>
      </c>
      <c r="D788" s="84" t="s">
        <v>1661</v>
      </c>
      <c r="E788" s="84" t="b">
        <v>1</v>
      </c>
      <c r="F788" s="84" t="b">
        <v>0</v>
      </c>
      <c r="G788" s="84" t="b">
        <v>0</v>
      </c>
    </row>
    <row r="789" spans="1:7" ht="15">
      <c r="A789" s="84" t="s">
        <v>2036</v>
      </c>
      <c r="B789" s="84">
        <v>7</v>
      </c>
      <c r="C789" s="118">
        <v>0.005534334034985995</v>
      </c>
      <c r="D789" s="84" t="s">
        <v>1661</v>
      </c>
      <c r="E789" s="84" t="b">
        <v>0</v>
      </c>
      <c r="F789" s="84" t="b">
        <v>0</v>
      </c>
      <c r="G789" s="84" t="b">
        <v>0</v>
      </c>
    </row>
    <row r="790" spans="1:7" ht="15">
      <c r="A790" s="84" t="s">
        <v>2067</v>
      </c>
      <c r="B790" s="84">
        <v>7</v>
      </c>
      <c r="C790" s="118">
        <v>0.005534334034985995</v>
      </c>
      <c r="D790" s="84" t="s">
        <v>1661</v>
      </c>
      <c r="E790" s="84" t="b">
        <v>0</v>
      </c>
      <c r="F790" s="84" t="b">
        <v>0</v>
      </c>
      <c r="G790" s="84" t="b">
        <v>0</v>
      </c>
    </row>
    <row r="791" spans="1:7" ht="15">
      <c r="A791" s="84" t="s">
        <v>2047</v>
      </c>
      <c r="B791" s="84">
        <v>7</v>
      </c>
      <c r="C791" s="118">
        <v>0.005534334034985995</v>
      </c>
      <c r="D791" s="84" t="s">
        <v>1661</v>
      </c>
      <c r="E791" s="84" t="b">
        <v>1</v>
      </c>
      <c r="F791" s="84" t="b">
        <v>0</v>
      </c>
      <c r="G791" s="84" t="b">
        <v>0</v>
      </c>
    </row>
    <row r="792" spans="1:7" ht="15">
      <c r="A792" s="84" t="s">
        <v>518</v>
      </c>
      <c r="B792" s="84">
        <v>7</v>
      </c>
      <c r="C792" s="118">
        <v>0.005534334034985995</v>
      </c>
      <c r="D792" s="84" t="s">
        <v>1661</v>
      </c>
      <c r="E792" s="84" t="b">
        <v>0</v>
      </c>
      <c r="F792" s="84" t="b">
        <v>0</v>
      </c>
      <c r="G792" s="84" t="b">
        <v>0</v>
      </c>
    </row>
    <row r="793" spans="1:7" ht="15">
      <c r="A793" s="84" t="s">
        <v>2049</v>
      </c>
      <c r="B793" s="84">
        <v>6</v>
      </c>
      <c r="C793" s="118">
        <v>0.005003366301341376</v>
      </c>
      <c r="D793" s="84" t="s">
        <v>1661</v>
      </c>
      <c r="E793" s="84" t="b">
        <v>0</v>
      </c>
      <c r="F793" s="84" t="b">
        <v>0</v>
      </c>
      <c r="G793" s="84" t="b">
        <v>0</v>
      </c>
    </row>
    <row r="794" spans="1:7" ht="15">
      <c r="A794" s="84" t="s">
        <v>2090</v>
      </c>
      <c r="B794" s="84">
        <v>6</v>
      </c>
      <c r="C794" s="118">
        <v>0.005686331753399609</v>
      </c>
      <c r="D794" s="84" t="s">
        <v>1661</v>
      </c>
      <c r="E794" s="84" t="b">
        <v>0</v>
      </c>
      <c r="F794" s="84" t="b">
        <v>0</v>
      </c>
      <c r="G794" s="84" t="b">
        <v>0</v>
      </c>
    </row>
    <row r="795" spans="1:7" ht="15">
      <c r="A795" s="84" t="s">
        <v>2082</v>
      </c>
      <c r="B795" s="84">
        <v>6</v>
      </c>
      <c r="C795" s="118">
        <v>0.005686331753399609</v>
      </c>
      <c r="D795" s="84" t="s">
        <v>1661</v>
      </c>
      <c r="E795" s="84" t="b">
        <v>0</v>
      </c>
      <c r="F795" s="84" t="b">
        <v>0</v>
      </c>
      <c r="G795" s="84" t="b">
        <v>0</v>
      </c>
    </row>
    <row r="796" spans="1:7" ht="15">
      <c r="A796" s="84" t="s">
        <v>2069</v>
      </c>
      <c r="B796" s="84">
        <v>6</v>
      </c>
      <c r="C796" s="118">
        <v>0.005310468742379351</v>
      </c>
      <c r="D796" s="84" t="s">
        <v>1661</v>
      </c>
      <c r="E796" s="84" t="b">
        <v>0</v>
      </c>
      <c r="F796" s="84" t="b">
        <v>0</v>
      </c>
      <c r="G796" s="84" t="b">
        <v>0</v>
      </c>
    </row>
    <row r="797" spans="1:7" ht="15">
      <c r="A797" s="84" t="s">
        <v>2039</v>
      </c>
      <c r="B797" s="84">
        <v>6</v>
      </c>
      <c r="C797" s="118">
        <v>0.005003366301341376</v>
      </c>
      <c r="D797" s="84" t="s">
        <v>1661</v>
      </c>
      <c r="E797" s="84" t="b">
        <v>0</v>
      </c>
      <c r="F797" s="84" t="b">
        <v>0</v>
      </c>
      <c r="G797" s="84" t="b">
        <v>0</v>
      </c>
    </row>
    <row r="798" spans="1:7" ht="15">
      <c r="A798" s="84" t="s">
        <v>2083</v>
      </c>
      <c r="B798" s="84">
        <v>6</v>
      </c>
      <c r="C798" s="118">
        <v>0.005003366301341376</v>
      </c>
      <c r="D798" s="84" t="s">
        <v>1661</v>
      </c>
      <c r="E798" s="84" t="b">
        <v>0</v>
      </c>
      <c r="F798" s="84" t="b">
        <v>0</v>
      </c>
      <c r="G798" s="84" t="b">
        <v>0</v>
      </c>
    </row>
    <row r="799" spans="1:7" ht="15">
      <c r="A799" s="84" t="s">
        <v>2053</v>
      </c>
      <c r="B799" s="84">
        <v>6</v>
      </c>
      <c r="C799" s="118">
        <v>0.005003366301341376</v>
      </c>
      <c r="D799" s="84" t="s">
        <v>1661</v>
      </c>
      <c r="E799" s="84" t="b">
        <v>1</v>
      </c>
      <c r="F799" s="84" t="b">
        <v>0</v>
      </c>
      <c r="G799" s="84" t="b">
        <v>0</v>
      </c>
    </row>
    <row r="800" spans="1:7" ht="15">
      <c r="A800" s="84" t="s">
        <v>2075</v>
      </c>
      <c r="B800" s="84">
        <v>6</v>
      </c>
      <c r="C800" s="118">
        <v>0.005686331753399609</v>
      </c>
      <c r="D800" s="84" t="s">
        <v>1661</v>
      </c>
      <c r="E800" s="84" t="b">
        <v>0</v>
      </c>
      <c r="F800" s="84" t="b">
        <v>0</v>
      </c>
      <c r="G800" s="84" t="b">
        <v>0</v>
      </c>
    </row>
    <row r="801" spans="1:7" ht="15">
      <c r="A801" s="84" t="s">
        <v>2035</v>
      </c>
      <c r="B801" s="84">
        <v>6</v>
      </c>
      <c r="C801" s="118">
        <v>0.005003366301341376</v>
      </c>
      <c r="D801" s="84" t="s">
        <v>1661</v>
      </c>
      <c r="E801" s="84" t="b">
        <v>0</v>
      </c>
      <c r="F801" s="84" t="b">
        <v>0</v>
      </c>
      <c r="G801" s="84" t="b">
        <v>0</v>
      </c>
    </row>
    <row r="802" spans="1:7" ht="15">
      <c r="A802" s="84" t="s">
        <v>2046</v>
      </c>
      <c r="B802" s="84">
        <v>6</v>
      </c>
      <c r="C802" s="118">
        <v>0.005003366301341376</v>
      </c>
      <c r="D802" s="84" t="s">
        <v>1661</v>
      </c>
      <c r="E802" s="84" t="b">
        <v>0</v>
      </c>
      <c r="F802" s="84" t="b">
        <v>0</v>
      </c>
      <c r="G802" s="84" t="b">
        <v>0</v>
      </c>
    </row>
    <row r="803" spans="1:7" ht="15">
      <c r="A803" s="84" t="s">
        <v>237</v>
      </c>
      <c r="B803" s="84">
        <v>5</v>
      </c>
      <c r="C803" s="118">
        <v>0.004425390618649459</v>
      </c>
      <c r="D803" s="84" t="s">
        <v>1661</v>
      </c>
      <c r="E803" s="84" t="b">
        <v>0</v>
      </c>
      <c r="F803" s="84" t="b">
        <v>0</v>
      </c>
      <c r="G803" s="84" t="b">
        <v>0</v>
      </c>
    </row>
    <row r="804" spans="1:7" ht="15">
      <c r="A804" s="84" t="s">
        <v>2114</v>
      </c>
      <c r="B804" s="84">
        <v>5</v>
      </c>
      <c r="C804" s="118">
        <v>0.004425390618649459</v>
      </c>
      <c r="D804" s="84" t="s">
        <v>1661</v>
      </c>
      <c r="E804" s="84" t="b">
        <v>0</v>
      </c>
      <c r="F804" s="84" t="b">
        <v>0</v>
      </c>
      <c r="G804" s="84" t="b">
        <v>0</v>
      </c>
    </row>
    <row r="805" spans="1:7" ht="15">
      <c r="A805" s="84" t="s">
        <v>2044</v>
      </c>
      <c r="B805" s="84">
        <v>5</v>
      </c>
      <c r="C805" s="118">
        <v>0.004425390618649459</v>
      </c>
      <c r="D805" s="84" t="s">
        <v>1661</v>
      </c>
      <c r="E805" s="84" t="b">
        <v>0</v>
      </c>
      <c r="F805" s="84" t="b">
        <v>0</v>
      </c>
      <c r="G805" s="84" t="b">
        <v>0</v>
      </c>
    </row>
    <row r="806" spans="1:7" ht="15">
      <c r="A806" s="84" t="s">
        <v>1783</v>
      </c>
      <c r="B806" s="84">
        <v>5</v>
      </c>
      <c r="C806" s="118">
        <v>0.004425390618649459</v>
      </c>
      <c r="D806" s="84" t="s">
        <v>1661</v>
      </c>
      <c r="E806" s="84" t="b">
        <v>0</v>
      </c>
      <c r="F806" s="84" t="b">
        <v>0</v>
      </c>
      <c r="G806" s="84" t="b">
        <v>0</v>
      </c>
    </row>
    <row r="807" spans="1:7" ht="15">
      <c r="A807" s="84" t="s">
        <v>2109</v>
      </c>
      <c r="B807" s="84">
        <v>5</v>
      </c>
      <c r="C807" s="118">
        <v>0.004425390618649459</v>
      </c>
      <c r="D807" s="84" t="s">
        <v>1661</v>
      </c>
      <c r="E807" s="84" t="b">
        <v>0</v>
      </c>
      <c r="F807" s="84" t="b">
        <v>0</v>
      </c>
      <c r="G807" s="84" t="b">
        <v>0</v>
      </c>
    </row>
    <row r="808" spans="1:7" ht="15">
      <c r="A808" s="84" t="s">
        <v>2076</v>
      </c>
      <c r="B808" s="84">
        <v>5</v>
      </c>
      <c r="C808" s="118">
        <v>0.004425390618649459</v>
      </c>
      <c r="D808" s="84" t="s">
        <v>1661</v>
      </c>
      <c r="E808" s="84" t="b">
        <v>0</v>
      </c>
      <c r="F808" s="84" t="b">
        <v>0</v>
      </c>
      <c r="G808" s="84" t="b">
        <v>0</v>
      </c>
    </row>
    <row r="809" spans="1:7" ht="15">
      <c r="A809" s="84" t="s">
        <v>2108</v>
      </c>
      <c r="B809" s="84">
        <v>5</v>
      </c>
      <c r="C809" s="118">
        <v>0.004425390618649459</v>
      </c>
      <c r="D809" s="84" t="s">
        <v>1661</v>
      </c>
      <c r="E809" s="84" t="b">
        <v>0</v>
      </c>
      <c r="F809" s="84" t="b">
        <v>0</v>
      </c>
      <c r="G809" s="84" t="b">
        <v>0</v>
      </c>
    </row>
    <row r="810" spans="1:7" ht="15">
      <c r="A810" s="84" t="s">
        <v>1722</v>
      </c>
      <c r="B810" s="84">
        <v>5</v>
      </c>
      <c r="C810" s="118">
        <v>0.004425390618649459</v>
      </c>
      <c r="D810" s="84" t="s">
        <v>1661</v>
      </c>
      <c r="E810" s="84" t="b">
        <v>0</v>
      </c>
      <c r="F810" s="84" t="b">
        <v>0</v>
      </c>
      <c r="G810" s="84" t="b">
        <v>0</v>
      </c>
    </row>
    <row r="811" spans="1:7" ht="15">
      <c r="A811" s="84" t="s">
        <v>2079</v>
      </c>
      <c r="B811" s="84">
        <v>5</v>
      </c>
      <c r="C811" s="118">
        <v>0.004738609794499674</v>
      </c>
      <c r="D811" s="84" t="s">
        <v>1661</v>
      </c>
      <c r="E811" s="84" t="b">
        <v>0</v>
      </c>
      <c r="F811" s="84" t="b">
        <v>0</v>
      </c>
      <c r="G811" s="84" t="b">
        <v>0</v>
      </c>
    </row>
    <row r="812" spans="1:7" ht="15">
      <c r="A812" s="84" t="s">
        <v>2116</v>
      </c>
      <c r="B812" s="84">
        <v>5</v>
      </c>
      <c r="C812" s="118">
        <v>0.0051424195443648965</v>
      </c>
      <c r="D812" s="84" t="s">
        <v>1661</v>
      </c>
      <c r="E812" s="84" t="b">
        <v>0</v>
      </c>
      <c r="F812" s="84" t="b">
        <v>0</v>
      </c>
      <c r="G812" s="84" t="b">
        <v>0</v>
      </c>
    </row>
    <row r="813" spans="1:7" ht="15">
      <c r="A813" s="84" t="s">
        <v>2104</v>
      </c>
      <c r="B813" s="84">
        <v>5</v>
      </c>
      <c r="C813" s="118">
        <v>0.004425390618649459</v>
      </c>
      <c r="D813" s="84" t="s">
        <v>1661</v>
      </c>
      <c r="E813" s="84" t="b">
        <v>0</v>
      </c>
      <c r="F813" s="84" t="b">
        <v>0</v>
      </c>
      <c r="G813" s="84" t="b">
        <v>0</v>
      </c>
    </row>
    <row r="814" spans="1:7" ht="15">
      <c r="A814" s="84" t="s">
        <v>2057</v>
      </c>
      <c r="B814" s="84">
        <v>5</v>
      </c>
      <c r="C814" s="118">
        <v>0.004425390618649459</v>
      </c>
      <c r="D814" s="84" t="s">
        <v>1661</v>
      </c>
      <c r="E814" s="84" t="b">
        <v>0</v>
      </c>
      <c r="F814" s="84" t="b">
        <v>0</v>
      </c>
      <c r="G814" s="84" t="b">
        <v>0</v>
      </c>
    </row>
    <row r="815" spans="1:7" ht="15">
      <c r="A815" s="84" t="s">
        <v>2074</v>
      </c>
      <c r="B815" s="84">
        <v>5</v>
      </c>
      <c r="C815" s="118">
        <v>0.004425390618649459</v>
      </c>
      <c r="D815" s="84" t="s">
        <v>1661</v>
      </c>
      <c r="E815" s="84" t="b">
        <v>0</v>
      </c>
      <c r="F815" s="84" t="b">
        <v>0</v>
      </c>
      <c r="G815" s="84" t="b">
        <v>0</v>
      </c>
    </row>
    <row r="816" spans="1:7" ht="15">
      <c r="A816" s="84" t="s">
        <v>2051</v>
      </c>
      <c r="B816" s="84">
        <v>5</v>
      </c>
      <c r="C816" s="118">
        <v>0.004425390618649459</v>
      </c>
      <c r="D816" s="84" t="s">
        <v>1661</v>
      </c>
      <c r="E816" s="84" t="b">
        <v>0</v>
      </c>
      <c r="F816" s="84" t="b">
        <v>0</v>
      </c>
      <c r="G816" s="84" t="b">
        <v>0</v>
      </c>
    </row>
    <row r="817" spans="1:7" ht="15">
      <c r="A817" s="84" t="s">
        <v>2160</v>
      </c>
      <c r="B817" s="84">
        <v>4</v>
      </c>
      <c r="C817" s="118">
        <v>0.0037908878355997393</v>
      </c>
      <c r="D817" s="84" t="s">
        <v>1661</v>
      </c>
      <c r="E817" s="84" t="b">
        <v>0</v>
      </c>
      <c r="F817" s="84" t="b">
        <v>0</v>
      </c>
      <c r="G817" s="84" t="b">
        <v>0</v>
      </c>
    </row>
    <row r="818" spans="1:7" ht="15">
      <c r="A818" s="84" t="s">
        <v>2161</v>
      </c>
      <c r="B818" s="84">
        <v>4</v>
      </c>
      <c r="C818" s="118">
        <v>0.0037908878355997393</v>
      </c>
      <c r="D818" s="84" t="s">
        <v>1661</v>
      </c>
      <c r="E818" s="84" t="b">
        <v>0</v>
      </c>
      <c r="F818" s="84" t="b">
        <v>0</v>
      </c>
      <c r="G818" s="84" t="b">
        <v>0</v>
      </c>
    </row>
    <row r="819" spans="1:7" ht="15">
      <c r="A819" s="84" t="s">
        <v>2045</v>
      </c>
      <c r="B819" s="84">
        <v>4</v>
      </c>
      <c r="C819" s="118">
        <v>0.0037908878355997393</v>
      </c>
      <c r="D819" s="84" t="s">
        <v>1661</v>
      </c>
      <c r="E819" s="84" t="b">
        <v>0</v>
      </c>
      <c r="F819" s="84" t="b">
        <v>0</v>
      </c>
      <c r="G819" s="84" t="b">
        <v>0</v>
      </c>
    </row>
    <row r="820" spans="1:7" ht="15">
      <c r="A820" s="84" t="s">
        <v>2159</v>
      </c>
      <c r="B820" s="84">
        <v>4</v>
      </c>
      <c r="C820" s="118">
        <v>0.0037908878355997393</v>
      </c>
      <c r="D820" s="84" t="s">
        <v>1661</v>
      </c>
      <c r="E820" s="84" t="b">
        <v>1</v>
      </c>
      <c r="F820" s="84" t="b">
        <v>0</v>
      </c>
      <c r="G820" s="84" t="b">
        <v>0</v>
      </c>
    </row>
    <row r="821" spans="1:7" ht="15">
      <c r="A821" s="84" t="s">
        <v>2064</v>
      </c>
      <c r="B821" s="84">
        <v>4</v>
      </c>
      <c r="C821" s="118">
        <v>0.0037908878355997393</v>
      </c>
      <c r="D821" s="84" t="s">
        <v>1661</v>
      </c>
      <c r="E821" s="84" t="b">
        <v>0</v>
      </c>
      <c r="F821" s="84" t="b">
        <v>0</v>
      </c>
      <c r="G821" s="84" t="b">
        <v>0</v>
      </c>
    </row>
    <row r="822" spans="1:7" ht="15">
      <c r="A822" s="84" t="s">
        <v>2200</v>
      </c>
      <c r="B822" s="84">
        <v>4</v>
      </c>
      <c r="C822" s="118">
        <v>0.0037908878355997393</v>
      </c>
      <c r="D822" s="84" t="s">
        <v>1661</v>
      </c>
      <c r="E822" s="84" t="b">
        <v>0</v>
      </c>
      <c r="F822" s="84" t="b">
        <v>0</v>
      </c>
      <c r="G822" s="84" t="b">
        <v>0</v>
      </c>
    </row>
    <row r="823" spans="1:7" ht="15">
      <c r="A823" s="84" t="s">
        <v>2111</v>
      </c>
      <c r="B823" s="84">
        <v>4</v>
      </c>
      <c r="C823" s="118">
        <v>0.0037908878355997393</v>
      </c>
      <c r="D823" s="84" t="s">
        <v>1661</v>
      </c>
      <c r="E823" s="84" t="b">
        <v>1</v>
      </c>
      <c r="F823" s="84" t="b">
        <v>0</v>
      </c>
      <c r="G823" s="84" t="b">
        <v>0</v>
      </c>
    </row>
    <row r="824" spans="1:7" ht="15">
      <c r="A824" s="84" t="s">
        <v>2146</v>
      </c>
      <c r="B824" s="84">
        <v>4</v>
      </c>
      <c r="C824" s="118">
        <v>0.0037908878355997393</v>
      </c>
      <c r="D824" s="84" t="s">
        <v>1661</v>
      </c>
      <c r="E824" s="84" t="b">
        <v>0</v>
      </c>
      <c r="F824" s="84" t="b">
        <v>0</v>
      </c>
      <c r="G824" s="84" t="b">
        <v>0</v>
      </c>
    </row>
    <row r="825" spans="1:7" ht="15">
      <c r="A825" s="84" t="s">
        <v>2054</v>
      </c>
      <c r="B825" s="84">
        <v>4</v>
      </c>
      <c r="C825" s="118">
        <v>0.0037908878355997393</v>
      </c>
      <c r="D825" s="84" t="s">
        <v>1661</v>
      </c>
      <c r="E825" s="84" t="b">
        <v>0</v>
      </c>
      <c r="F825" s="84" t="b">
        <v>0</v>
      </c>
      <c r="G825" s="84" t="b">
        <v>0</v>
      </c>
    </row>
    <row r="826" spans="1:7" ht="15">
      <c r="A826" s="84" t="s">
        <v>2155</v>
      </c>
      <c r="B826" s="84">
        <v>4</v>
      </c>
      <c r="C826" s="118">
        <v>0.0037908878355997393</v>
      </c>
      <c r="D826" s="84" t="s">
        <v>1661</v>
      </c>
      <c r="E826" s="84" t="b">
        <v>0</v>
      </c>
      <c r="F826" s="84" t="b">
        <v>0</v>
      </c>
      <c r="G826" s="84" t="b">
        <v>0</v>
      </c>
    </row>
    <row r="827" spans="1:7" ht="15">
      <c r="A827" s="84" t="s">
        <v>245</v>
      </c>
      <c r="B827" s="84">
        <v>4</v>
      </c>
      <c r="C827" s="118">
        <v>0.004113935635491918</v>
      </c>
      <c r="D827" s="84" t="s">
        <v>1661</v>
      </c>
      <c r="E827" s="84" t="b">
        <v>0</v>
      </c>
      <c r="F827" s="84" t="b">
        <v>0</v>
      </c>
      <c r="G827" s="84" t="b">
        <v>0</v>
      </c>
    </row>
    <row r="828" spans="1:7" ht="15">
      <c r="A828" s="84" t="s">
        <v>2034</v>
      </c>
      <c r="B828" s="84">
        <v>4</v>
      </c>
      <c r="C828" s="118">
        <v>0.0037908878355997393</v>
      </c>
      <c r="D828" s="84" t="s">
        <v>1661</v>
      </c>
      <c r="E828" s="84" t="b">
        <v>0</v>
      </c>
      <c r="F828" s="84" t="b">
        <v>0</v>
      </c>
      <c r="G828" s="84" t="b">
        <v>0</v>
      </c>
    </row>
    <row r="829" spans="1:7" ht="15">
      <c r="A829" s="84" t="s">
        <v>2043</v>
      </c>
      <c r="B829" s="84">
        <v>4</v>
      </c>
      <c r="C829" s="118">
        <v>0.0037908878355997393</v>
      </c>
      <c r="D829" s="84" t="s">
        <v>1661</v>
      </c>
      <c r="E829" s="84" t="b">
        <v>0</v>
      </c>
      <c r="F829" s="84" t="b">
        <v>0</v>
      </c>
      <c r="G829" s="84" t="b">
        <v>0</v>
      </c>
    </row>
    <row r="830" spans="1:7" ht="15">
      <c r="A830" s="84" t="s">
        <v>1787</v>
      </c>
      <c r="B830" s="84">
        <v>4</v>
      </c>
      <c r="C830" s="118">
        <v>0.004113935635491918</v>
      </c>
      <c r="D830" s="84" t="s">
        <v>1661</v>
      </c>
      <c r="E830" s="84" t="b">
        <v>0</v>
      </c>
      <c r="F830" s="84" t="b">
        <v>0</v>
      </c>
      <c r="G830" s="84" t="b">
        <v>0</v>
      </c>
    </row>
    <row r="831" spans="1:7" ht="15">
      <c r="A831" s="84" t="s">
        <v>2040</v>
      </c>
      <c r="B831" s="84">
        <v>4</v>
      </c>
      <c r="C831" s="118">
        <v>0.0037908878355997393</v>
      </c>
      <c r="D831" s="84" t="s">
        <v>1661</v>
      </c>
      <c r="E831" s="84" t="b">
        <v>0</v>
      </c>
      <c r="F831" s="84" t="b">
        <v>0</v>
      </c>
      <c r="G831" s="84" t="b">
        <v>0</v>
      </c>
    </row>
    <row r="832" spans="1:7" ht="15">
      <c r="A832" s="84" t="s">
        <v>1780</v>
      </c>
      <c r="B832" s="84">
        <v>4</v>
      </c>
      <c r="C832" s="118">
        <v>0.004113935635491918</v>
      </c>
      <c r="D832" s="84" t="s">
        <v>1661</v>
      </c>
      <c r="E832" s="84" t="b">
        <v>0</v>
      </c>
      <c r="F832" s="84" t="b">
        <v>0</v>
      </c>
      <c r="G832" s="84" t="b">
        <v>0</v>
      </c>
    </row>
    <row r="833" spans="1:7" ht="15">
      <c r="A833" s="84" t="s">
        <v>1779</v>
      </c>
      <c r="B833" s="84">
        <v>4</v>
      </c>
      <c r="C833" s="118">
        <v>0.0037908878355997393</v>
      </c>
      <c r="D833" s="84" t="s">
        <v>1661</v>
      </c>
      <c r="E833" s="84" t="b">
        <v>0</v>
      </c>
      <c r="F833" s="84" t="b">
        <v>0</v>
      </c>
      <c r="G833" s="84" t="b">
        <v>0</v>
      </c>
    </row>
    <row r="834" spans="1:7" ht="15">
      <c r="A834" s="84" t="s">
        <v>2077</v>
      </c>
      <c r="B834" s="84">
        <v>4</v>
      </c>
      <c r="C834" s="118">
        <v>0.0037908878355997393</v>
      </c>
      <c r="D834" s="84" t="s">
        <v>1661</v>
      </c>
      <c r="E834" s="84" t="b">
        <v>0</v>
      </c>
      <c r="F834" s="84" t="b">
        <v>0</v>
      </c>
      <c r="G834" s="84" t="b">
        <v>0</v>
      </c>
    </row>
    <row r="835" spans="1:7" ht="15">
      <c r="A835" s="84" t="s">
        <v>244</v>
      </c>
      <c r="B835" s="84">
        <v>4</v>
      </c>
      <c r="C835" s="118">
        <v>0.0037908878355997393</v>
      </c>
      <c r="D835" s="84" t="s">
        <v>1661</v>
      </c>
      <c r="E835" s="84" t="b">
        <v>0</v>
      </c>
      <c r="F835" s="84" t="b">
        <v>0</v>
      </c>
      <c r="G835" s="84" t="b">
        <v>0</v>
      </c>
    </row>
    <row r="836" spans="1:7" ht="15">
      <c r="A836" s="84" t="s">
        <v>2141</v>
      </c>
      <c r="B836" s="84">
        <v>4</v>
      </c>
      <c r="C836" s="118">
        <v>0.0037908878355997393</v>
      </c>
      <c r="D836" s="84" t="s">
        <v>1661</v>
      </c>
      <c r="E836" s="84" t="b">
        <v>0</v>
      </c>
      <c r="F836" s="84" t="b">
        <v>0</v>
      </c>
      <c r="G836" s="84" t="b">
        <v>0</v>
      </c>
    </row>
    <row r="837" spans="1:7" ht="15">
      <c r="A837" s="84" t="s">
        <v>2156</v>
      </c>
      <c r="B837" s="84">
        <v>4</v>
      </c>
      <c r="C837" s="118">
        <v>0.0037908878355997393</v>
      </c>
      <c r="D837" s="84" t="s">
        <v>1661</v>
      </c>
      <c r="E837" s="84" t="b">
        <v>0</v>
      </c>
      <c r="F837" s="84" t="b">
        <v>0</v>
      </c>
      <c r="G837" s="84" t="b">
        <v>0</v>
      </c>
    </row>
    <row r="838" spans="1:7" ht="15">
      <c r="A838" s="84" t="s">
        <v>2066</v>
      </c>
      <c r="B838" s="84">
        <v>4</v>
      </c>
      <c r="C838" s="118">
        <v>0.0037908878355997393</v>
      </c>
      <c r="D838" s="84" t="s">
        <v>1661</v>
      </c>
      <c r="E838" s="84" t="b">
        <v>0</v>
      </c>
      <c r="F838" s="84" t="b">
        <v>0</v>
      </c>
      <c r="G838" s="84" t="b">
        <v>0</v>
      </c>
    </row>
    <row r="839" spans="1:7" ht="15">
      <c r="A839" s="84" t="s">
        <v>2142</v>
      </c>
      <c r="B839" s="84">
        <v>4</v>
      </c>
      <c r="C839" s="118">
        <v>0.004113935635491918</v>
      </c>
      <c r="D839" s="84" t="s">
        <v>1661</v>
      </c>
      <c r="E839" s="84" t="b">
        <v>0</v>
      </c>
      <c r="F839" s="84" t="b">
        <v>0</v>
      </c>
      <c r="G839" s="84" t="b">
        <v>0</v>
      </c>
    </row>
    <row r="840" spans="1:7" ht="15">
      <c r="A840" s="84" t="s">
        <v>232</v>
      </c>
      <c r="B840" s="84">
        <v>4</v>
      </c>
      <c r="C840" s="118">
        <v>0.0037908878355997393</v>
      </c>
      <c r="D840" s="84" t="s">
        <v>1661</v>
      </c>
      <c r="E840" s="84" t="b">
        <v>0</v>
      </c>
      <c r="F840" s="84" t="b">
        <v>0</v>
      </c>
      <c r="G840" s="84" t="b">
        <v>0</v>
      </c>
    </row>
    <row r="841" spans="1:7" ht="15">
      <c r="A841" s="84" t="s">
        <v>570</v>
      </c>
      <c r="B841" s="84">
        <v>4</v>
      </c>
      <c r="C841" s="118">
        <v>0.0037908878355997393</v>
      </c>
      <c r="D841" s="84" t="s">
        <v>1661</v>
      </c>
      <c r="E841" s="84" t="b">
        <v>0</v>
      </c>
      <c r="F841" s="84" t="b">
        <v>0</v>
      </c>
      <c r="G841" s="84" t="b">
        <v>0</v>
      </c>
    </row>
    <row r="842" spans="1:7" ht="15">
      <c r="A842" s="84" t="s">
        <v>1781</v>
      </c>
      <c r="B842" s="84">
        <v>4</v>
      </c>
      <c r="C842" s="118">
        <v>0.004113935635491918</v>
      </c>
      <c r="D842" s="84" t="s">
        <v>1661</v>
      </c>
      <c r="E842" s="84" t="b">
        <v>0</v>
      </c>
      <c r="F842" s="84" t="b">
        <v>0</v>
      </c>
      <c r="G842" s="84" t="b">
        <v>0</v>
      </c>
    </row>
    <row r="843" spans="1:7" ht="15">
      <c r="A843" s="84" t="s">
        <v>235</v>
      </c>
      <c r="B843" s="84">
        <v>3</v>
      </c>
      <c r="C843" s="118">
        <v>0.003085451726618938</v>
      </c>
      <c r="D843" s="84" t="s">
        <v>1661</v>
      </c>
      <c r="E843" s="84" t="b">
        <v>0</v>
      </c>
      <c r="F843" s="84" t="b">
        <v>0</v>
      </c>
      <c r="G843" s="84" t="b">
        <v>0</v>
      </c>
    </row>
    <row r="844" spans="1:7" ht="15">
      <c r="A844" s="84" t="s">
        <v>2224</v>
      </c>
      <c r="B844" s="84">
        <v>3</v>
      </c>
      <c r="C844" s="118">
        <v>0.003085451726618938</v>
      </c>
      <c r="D844" s="84" t="s">
        <v>1661</v>
      </c>
      <c r="E844" s="84" t="b">
        <v>0</v>
      </c>
      <c r="F844" s="84" t="b">
        <v>0</v>
      </c>
      <c r="G844" s="84" t="b">
        <v>0</v>
      </c>
    </row>
    <row r="845" spans="1:7" ht="15">
      <c r="A845" s="84" t="s">
        <v>2225</v>
      </c>
      <c r="B845" s="84">
        <v>3</v>
      </c>
      <c r="C845" s="118">
        <v>0.003085451726618938</v>
      </c>
      <c r="D845" s="84" t="s">
        <v>1661</v>
      </c>
      <c r="E845" s="84" t="b">
        <v>0</v>
      </c>
      <c r="F845" s="84" t="b">
        <v>0</v>
      </c>
      <c r="G845" s="84" t="b">
        <v>0</v>
      </c>
    </row>
    <row r="846" spans="1:7" ht="15">
      <c r="A846" s="84" t="s">
        <v>2198</v>
      </c>
      <c r="B846" s="84">
        <v>3</v>
      </c>
      <c r="C846" s="118">
        <v>0.003085451726618938</v>
      </c>
      <c r="D846" s="84" t="s">
        <v>1661</v>
      </c>
      <c r="E846" s="84" t="b">
        <v>0</v>
      </c>
      <c r="F846" s="84" t="b">
        <v>0</v>
      </c>
      <c r="G846" s="84" t="b">
        <v>0</v>
      </c>
    </row>
    <row r="847" spans="1:7" ht="15">
      <c r="A847" s="84" t="s">
        <v>2242</v>
      </c>
      <c r="B847" s="84">
        <v>3</v>
      </c>
      <c r="C847" s="118">
        <v>0.003085451726618938</v>
      </c>
      <c r="D847" s="84" t="s">
        <v>1661</v>
      </c>
      <c r="E847" s="84" t="b">
        <v>0</v>
      </c>
      <c r="F847" s="84" t="b">
        <v>0</v>
      </c>
      <c r="G847" s="84" t="b">
        <v>0</v>
      </c>
    </row>
    <row r="848" spans="1:7" ht="15">
      <c r="A848" s="84" t="s">
        <v>2208</v>
      </c>
      <c r="B848" s="84">
        <v>3</v>
      </c>
      <c r="C848" s="118">
        <v>0.003085451726618938</v>
      </c>
      <c r="D848" s="84" t="s">
        <v>1661</v>
      </c>
      <c r="E848" s="84" t="b">
        <v>0</v>
      </c>
      <c r="F848" s="84" t="b">
        <v>0</v>
      </c>
      <c r="G848" s="84" t="b">
        <v>0</v>
      </c>
    </row>
    <row r="849" spans="1:7" ht="15">
      <c r="A849" s="84" t="s">
        <v>2113</v>
      </c>
      <c r="B849" s="84">
        <v>3</v>
      </c>
      <c r="C849" s="118">
        <v>0.003085451726618938</v>
      </c>
      <c r="D849" s="84" t="s">
        <v>1661</v>
      </c>
      <c r="E849" s="84" t="b">
        <v>0</v>
      </c>
      <c r="F849" s="84" t="b">
        <v>0</v>
      </c>
      <c r="G849" s="84" t="b">
        <v>0</v>
      </c>
    </row>
    <row r="850" spans="1:7" ht="15">
      <c r="A850" s="84" t="s">
        <v>1764</v>
      </c>
      <c r="B850" s="84">
        <v>3</v>
      </c>
      <c r="C850" s="118">
        <v>0.003085451726618938</v>
      </c>
      <c r="D850" s="84" t="s">
        <v>1661</v>
      </c>
      <c r="E850" s="84" t="b">
        <v>0</v>
      </c>
      <c r="F850" s="84" t="b">
        <v>0</v>
      </c>
      <c r="G850" s="84" t="b">
        <v>0</v>
      </c>
    </row>
    <row r="851" spans="1:7" ht="15">
      <c r="A851" s="84" t="s">
        <v>2239</v>
      </c>
      <c r="B851" s="84">
        <v>3</v>
      </c>
      <c r="C851" s="118">
        <v>0.003085451726618938</v>
      </c>
      <c r="D851" s="84" t="s">
        <v>1661</v>
      </c>
      <c r="E851" s="84" t="b">
        <v>0</v>
      </c>
      <c r="F851" s="84" t="b">
        <v>0</v>
      </c>
      <c r="G851" s="84" t="b">
        <v>0</v>
      </c>
    </row>
    <row r="852" spans="1:7" ht="15">
      <c r="A852" s="84" t="s">
        <v>2248</v>
      </c>
      <c r="B852" s="84">
        <v>3</v>
      </c>
      <c r="C852" s="118">
        <v>0.003085451726618938</v>
      </c>
      <c r="D852" s="84" t="s">
        <v>1661</v>
      </c>
      <c r="E852" s="84" t="b">
        <v>0</v>
      </c>
      <c r="F852" s="84" t="b">
        <v>0</v>
      </c>
      <c r="G852" s="84" t="b">
        <v>0</v>
      </c>
    </row>
    <row r="853" spans="1:7" ht="15">
      <c r="A853" s="84" t="s">
        <v>2244</v>
      </c>
      <c r="B853" s="84">
        <v>3</v>
      </c>
      <c r="C853" s="118">
        <v>0.003085451726618938</v>
      </c>
      <c r="D853" s="84" t="s">
        <v>1661</v>
      </c>
      <c r="E853" s="84" t="b">
        <v>0</v>
      </c>
      <c r="F853" s="84" t="b">
        <v>0</v>
      </c>
      <c r="G853" s="84" t="b">
        <v>0</v>
      </c>
    </row>
    <row r="854" spans="1:7" ht="15">
      <c r="A854" s="84" t="s">
        <v>2085</v>
      </c>
      <c r="B854" s="84">
        <v>3</v>
      </c>
      <c r="C854" s="118">
        <v>0.003085451726618938</v>
      </c>
      <c r="D854" s="84" t="s">
        <v>1661</v>
      </c>
      <c r="E854" s="84" t="b">
        <v>0</v>
      </c>
      <c r="F854" s="84" t="b">
        <v>0</v>
      </c>
      <c r="G854" s="84" t="b">
        <v>0</v>
      </c>
    </row>
    <row r="855" spans="1:7" ht="15">
      <c r="A855" s="84" t="s">
        <v>2238</v>
      </c>
      <c r="B855" s="84">
        <v>3</v>
      </c>
      <c r="C855" s="118">
        <v>0.003085451726618938</v>
      </c>
      <c r="D855" s="84" t="s">
        <v>1661</v>
      </c>
      <c r="E855" s="84" t="b">
        <v>0</v>
      </c>
      <c r="F855" s="84" t="b">
        <v>0</v>
      </c>
      <c r="G855" s="84" t="b">
        <v>0</v>
      </c>
    </row>
    <row r="856" spans="1:7" ht="15">
      <c r="A856" s="84" t="s">
        <v>2207</v>
      </c>
      <c r="B856" s="84">
        <v>3</v>
      </c>
      <c r="C856" s="118">
        <v>0.003085451726618938</v>
      </c>
      <c r="D856" s="84" t="s">
        <v>1661</v>
      </c>
      <c r="E856" s="84" t="b">
        <v>0</v>
      </c>
      <c r="F856" s="84" t="b">
        <v>0</v>
      </c>
      <c r="G856" s="84" t="b">
        <v>0</v>
      </c>
    </row>
    <row r="857" spans="1:7" ht="15">
      <c r="A857" s="84" t="s">
        <v>2072</v>
      </c>
      <c r="B857" s="84">
        <v>3</v>
      </c>
      <c r="C857" s="118">
        <v>0.003085451726618938</v>
      </c>
      <c r="D857" s="84" t="s">
        <v>1661</v>
      </c>
      <c r="E857" s="84" t="b">
        <v>0</v>
      </c>
      <c r="F857" s="84" t="b">
        <v>0</v>
      </c>
      <c r="G857" s="84" t="b">
        <v>0</v>
      </c>
    </row>
    <row r="858" spans="1:7" ht="15">
      <c r="A858" s="84" t="s">
        <v>2204</v>
      </c>
      <c r="B858" s="84">
        <v>3</v>
      </c>
      <c r="C858" s="118">
        <v>0.003085451726618938</v>
      </c>
      <c r="D858" s="84" t="s">
        <v>1661</v>
      </c>
      <c r="E858" s="84" t="b">
        <v>0</v>
      </c>
      <c r="F858" s="84" t="b">
        <v>0</v>
      </c>
      <c r="G858" s="84" t="b">
        <v>0</v>
      </c>
    </row>
    <row r="859" spans="1:7" ht="15">
      <c r="A859" s="84" t="s">
        <v>2205</v>
      </c>
      <c r="B859" s="84">
        <v>3</v>
      </c>
      <c r="C859" s="118">
        <v>0.003085451726618938</v>
      </c>
      <c r="D859" s="84" t="s">
        <v>1661</v>
      </c>
      <c r="E859" s="84" t="b">
        <v>0</v>
      </c>
      <c r="F859" s="84" t="b">
        <v>0</v>
      </c>
      <c r="G859" s="84" t="b">
        <v>0</v>
      </c>
    </row>
    <row r="860" spans="1:7" ht="15">
      <c r="A860" s="84" t="s">
        <v>2144</v>
      </c>
      <c r="B860" s="84">
        <v>3</v>
      </c>
      <c r="C860" s="118">
        <v>0.003085451726618938</v>
      </c>
      <c r="D860" s="84" t="s">
        <v>1661</v>
      </c>
      <c r="E860" s="84" t="b">
        <v>0</v>
      </c>
      <c r="F860" s="84" t="b">
        <v>0</v>
      </c>
      <c r="G860" s="84" t="b">
        <v>0</v>
      </c>
    </row>
    <row r="861" spans="1:7" ht="15">
      <c r="A861" s="84" t="s">
        <v>2145</v>
      </c>
      <c r="B861" s="84">
        <v>3</v>
      </c>
      <c r="C861" s="118">
        <v>0.003085451726618938</v>
      </c>
      <c r="D861" s="84" t="s">
        <v>1661</v>
      </c>
      <c r="E861" s="84" t="b">
        <v>1</v>
      </c>
      <c r="F861" s="84" t="b">
        <v>0</v>
      </c>
      <c r="G861" s="84" t="b">
        <v>0</v>
      </c>
    </row>
    <row r="862" spans="1:7" ht="15">
      <c r="A862" s="84" t="s">
        <v>2147</v>
      </c>
      <c r="B862" s="84">
        <v>3</v>
      </c>
      <c r="C862" s="118">
        <v>0.003085451726618938</v>
      </c>
      <c r="D862" s="84" t="s">
        <v>1661</v>
      </c>
      <c r="E862" s="84" t="b">
        <v>0</v>
      </c>
      <c r="F862" s="84" t="b">
        <v>0</v>
      </c>
      <c r="G862" s="84" t="b">
        <v>0</v>
      </c>
    </row>
    <row r="863" spans="1:7" ht="15">
      <c r="A863" s="84" t="s">
        <v>2206</v>
      </c>
      <c r="B863" s="84">
        <v>3</v>
      </c>
      <c r="C863" s="118">
        <v>0.003085451726618938</v>
      </c>
      <c r="D863" s="84" t="s">
        <v>1661</v>
      </c>
      <c r="E863" s="84" t="b">
        <v>0</v>
      </c>
      <c r="F863" s="84" t="b">
        <v>0</v>
      </c>
      <c r="G863" s="84" t="b">
        <v>0</v>
      </c>
    </row>
    <row r="864" spans="1:7" ht="15">
      <c r="A864" s="84" t="s">
        <v>2102</v>
      </c>
      <c r="B864" s="84">
        <v>3</v>
      </c>
      <c r="C864" s="118">
        <v>0.003085451726618938</v>
      </c>
      <c r="D864" s="84" t="s">
        <v>1661</v>
      </c>
      <c r="E864" s="84" t="b">
        <v>0</v>
      </c>
      <c r="F864" s="84" t="b">
        <v>0</v>
      </c>
      <c r="G864" s="84" t="b">
        <v>0</v>
      </c>
    </row>
    <row r="865" spans="1:7" ht="15">
      <c r="A865" s="84" t="s">
        <v>2246</v>
      </c>
      <c r="B865" s="84">
        <v>3</v>
      </c>
      <c r="C865" s="118">
        <v>0.003085451726618938</v>
      </c>
      <c r="D865" s="84" t="s">
        <v>1661</v>
      </c>
      <c r="E865" s="84" t="b">
        <v>0</v>
      </c>
      <c r="F865" s="84" t="b">
        <v>0</v>
      </c>
      <c r="G865" s="84" t="b">
        <v>0</v>
      </c>
    </row>
    <row r="866" spans="1:7" ht="15">
      <c r="A866" s="84" t="s">
        <v>2151</v>
      </c>
      <c r="B866" s="84">
        <v>3</v>
      </c>
      <c r="C866" s="118">
        <v>0.003085451726618938</v>
      </c>
      <c r="D866" s="84" t="s">
        <v>1661</v>
      </c>
      <c r="E866" s="84" t="b">
        <v>0</v>
      </c>
      <c r="F866" s="84" t="b">
        <v>0</v>
      </c>
      <c r="G866" s="84" t="b">
        <v>0</v>
      </c>
    </row>
    <row r="867" spans="1:7" ht="15">
      <c r="A867" s="84" t="s">
        <v>2217</v>
      </c>
      <c r="B867" s="84">
        <v>3</v>
      </c>
      <c r="C867" s="118">
        <v>0.003085451726618938</v>
      </c>
      <c r="D867" s="84" t="s">
        <v>1661</v>
      </c>
      <c r="E867" s="84" t="b">
        <v>0</v>
      </c>
      <c r="F867" s="84" t="b">
        <v>0</v>
      </c>
      <c r="G867" s="84" t="b">
        <v>0</v>
      </c>
    </row>
    <row r="868" spans="1:7" ht="15">
      <c r="A868" s="84" t="s">
        <v>2152</v>
      </c>
      <c r="B868" s="84">
        <v>3</v>
      </c>
      <c r="C868" s="118">
        <v>0.003085451726618938</v>
      </c>
      <c r="D868" s="84" t="s">
        <v>1661</v>
      </c>
      <c r="E868" s="84" t="b">
        <v>0</v>
      </c>
      <c r="F868" s="84" t="b">
        <v>0</v>
      </c>
      <c r="G868" s="84" t="b">
        <v>0</v>
      </c>
    </row>
    <row r="869" spans="1:7" ht="15">
      <c r="A869" s="84" t="s">
        <v>2226</v>
      </c>
      <c r="B869" s="84">
        <v>3</v>
      </c>
      <c r="C869" s="118">
        <v>0.0034269344526480553</v>
      </c>
      <c r="D869" s="84" t="s">
        <v>1661</v>
      </c>
      <c r="E869" s="84" t="b">
        <v>0</v>
      </c>
      <c r="F869" s="84" t="b">
        <v>0</v>
      </c>
      <c r="G869" s="84" t="b">
        <v>0</v>
      </c>
    </row>
    <row r="870" spans="1:7" ht="15">
      <c r="A870" s="84" t="s">
        <v>2227</v>
      </c>
      <c r="B870" s="84">
        <v>3</v>
      </c>
      <c r="C870" s="118">
        <v>0.0034269344526480553</v>
      </c>
      <c r="D870" s="84" t="s">
        <v>1661</v>
      </c>
      <c r="E870" s="84" t="b">
        <v>0</v>
      </c>
      <c r="F870" s="84" t="b">
        <v>0</v>
      </c>
      <c r="G870" s="84" t="b">
        <v>0</v>
      </c>
    </row>
    <row r="871" spans="1:7" ht="15">
      <c r="A871" s="84" t="s">
        <v>2042</v>
      </c>
      <c r="B871" s="84">
        <v>3</v>
      </c>
      <c r="C871" s="118">
        <v>0.003085451726618938</v>
      </c>
      <c r="D871" s="84" t="s">
        <v>1661</v>
      </c>
      <c r="E871" s="84" t="b">
        <v>0</v>
      </c>
      <c r="F871" s="84" t="b">
        <v>0</v>
      </c>
      <c r="G871" s="84" t="b">
        <v>0</v>
      </c>
    </row>
    <row r="872" spans="1:7" ht="15">
      <c r="A872" s="84" t="s">
        <v>2163</v>
      </c>
      <c r="B872" s="84">
        <v>3</v>
      </c>
      <c r="C872" s="118">
        <v>0.003085451726618938</v>
      </c>
      <c r="D872" s="84" t="s">
        <v>1661</v>
      </c>
      <c r="E872" s="84" t="b">
        <v>0</v>
      </c>
      <c r="F872" s="84" t="b">
        <v>0</v>
      </c>
      <c r="G872" s="84" t="b">
        <v>0</v>
      </c>
    </row>
    <row r="873" spans="1:7" ht="15">
      <c r="A873" s="84" t="s">
        <v>2105</v>
      </c>
      <c r="B873" s="84">
        <v>3</v>
      </c>
      <c r="C873" s="118">
        <v>0.003085451726618938</v>
      </c>
      <c r="D873" s="84" t="s">
        <v>1661</v>
      </c>
      <c r="E873" s="84" t="b">
        <v>0</v>
      </c>
      <c r="F873" s="84" t="b">
        <v>0</v>
      </c>
      <c r="G873" s="84" t="b">
        <v>0</v>
      </c>
    </row>
    <row r="874" spans="1:7" ht="15">
      <c r="A874" s="84" t="s">
        <v>2149</v>
      </c>
      <c r="B874" s="84">
        <v>3</v>
      </c>
      <c r="C874" s="118">
        <v>0.003085451726618938</v>
      </c>
      <c r="D874" s="84" t="s">
        <v>1661</v>
      </c>
      <c r="E874" s="84" t="b">
        <v>0</v>
      </c>
      <c r="F874" s="84" t="b">
        <v>0</v>
      </c>
      <c r="G874" s="84" t="b">
        <v>0</v>
      </c>
    </row>
    <row r="875" spans="1:7" ht="15">
      <c r="A875" s="84" t="s">
        <v>2115</v>
      </c>
      <c r="B875" s="84">
        <v>3</v>
      </c>
      <c r="C875" s="118">
        <v>0.003085451726618938</v>
      </c>
      <c r="D875" s="84" t="s">
        <v>1661</v>
      </c>
      <c r="E875" s="84" t="b">
        <v>0</v>
      </c>
      <c r="F875" s="84" t="b">
        <v>0</v>
      </c>
      <c r="G875" s="84" t="b">
        <v>0</v>
      </c>
    </row>
    <row r="876" spans="1:7" ht="15">
      <c r="A876" s="84" t="s">
        <v>2202</v>
      </c>
      <c r="B876" s="84">
        <v>3</v>
      </c>
      <c r="C876" s="118">
        <v>0.003085451726618938</v>
      </c>
      <c r="D876" s="84" t="s">
        <v>1661</v>
      </c>
      <c r="E876" s="84" t="b">
        <v>0</v>
      </c>
      <c r="F876" s="84" t="b">
        <v>0</v>
      </c>
      <c r="G876" s="84" t="b">
        <v>0</v>
      </c>
    </row>
    <row r="877" spans="1:7" ht="15">
      <c r="A877" s="84" t="s">
        <v>2210</v>
      </c>
      <c r="B877" s="84">
        <v>3</v>
      </c>
      <c r="C877" s="118">
        <v>0.003085451726618938</v>
      </c>
      <c r="D877" s="84" t="s">
        <v>1661</v>
      </c>
      <c r="E877" s="84" t="b">
        <v>0</v>
      </c>
      <c r="F877" s="84" t="b">
        <v>0</v>
      </c>
      <c r="G877" s="84" t="b">
        <v>0</v>
      </c>
    </row>
    <row r="878" spans="1:7" ht="15">
      <c r="A878" s="84" t="s">
        <v>2041</v>
      </c>
      <c r="B878" s="84">
        <v>3</v>
      </c>
      <c r="C878" s="118">
        <v>0.0034269344526480553</v>
      </c>
      <c r="D878" s="84" t="s">
        <v>1661</v>
      </c>
      <c r="E878" s="84" t="b">
        <v>0</v>
      </c>
      <c r="F878" s="84" t="b">
        <v>0</v>
      </c>
      <c r="G878" s="84" t="b">
        <v>0</v>
      </c>
    </row>
    <row r="879" spans="1:7" ht="15">
      <c r="A879" s="84" t="s">
        <v>2063</v>
      </c>
      <c r="B879" s="84">
        <v>3</v>
      </c>
      <c r="C879" s="118">
        <v>0.003085451726618938</v>
      </c>
      <c r="D879" s="84" t="s">
        <v>1661</v>
      </c>
      <c r="E879" s="84" t="b">
        <v>0</v>
      </c>
      <c r="F879" s="84" t="b">
        <v>0</v>
      </c>
      <c r="G879" s="84" t="b">
        <v>0</v>
      </c>
    </row>
    <row r="880" spans="1:7" ht="15">
      <c r="A880" s="84" t="s">
        <v>2213</v>
      </c>
      <c r="B880" s="84">
        <v>3</v>
      </c>
      <c r="C880" s="118">
        <v>0.003085451726618938</v>
      </c>
      <c r="D880" s="84" t="s">
        <v>1661</v>
      </c>
      <c r="E880" s="84" t="b">
        <v>0</v>
      </c>
      <c r="F880" s="84" t="b">
        <v>0</v>
      </c>
      <c r="G880" s="84" t="b">
        <v>0</v>
      </c>
    </row>
    <row r="881" spans="1:7" ht="15">
      <c r="A881" s="84" t="s">
        <v>2209</v>
      </c>
      <c r="B881" s="84">
        <v>3</v>
      </c>
      <c r="C881" s="118">
        <v>0.003085451726618938</v>
      </c>
      <c r="D881" s="84" t="s">
        <v>1661</v>
      </c>
      <c r="E881" s="84" t="b">
        <v>0</v>
      </c>
      <c r="F881" s="84" t="b">
        <v>0</v>
      </c>
      <c r="G881" s="84" t="b">
        <v>0</v>
      </c>
    </row>
    <row r="882" spans="1:7" ht="15">
      <c r="A882" s="84" t="s">
        <v>2177</v>
      </c>
      <c r="B882" s="84">
        <v>3</v>
      </c>
      <c r="C882" s="118">
        <v>0.0034269344526480553</v>
      </c>
      <c r="D882" s="84" t="s">
        <v>1661</v>
      </c>
      <c r="E882" s="84" t="b">
        <v>0</v>
      </c>
      <c r="F882" s="84" t="b">
        <v>0</v>
      </c>
      <c r="G882" s="84" t="b">
        <v>0</v>
      </c>
    </row>
    <row r="883" spans="1:7" ht="15">
      <c r="A883" s="84" t="s">
        <v>2176</v>
      </c>
      <c r="B883" s="84">
        <v>3</v>
      </c>
      <c r="C883" s="118">
        <v>0.003085451726618938</v>
      </c>
      <c r="D883" s="84" t="s">
        <v>1661</v>
      </c>
      <c r="E883" s="84" t="b">
        <v>0</v>
      </c>
      <c r="F883" s="84" t="b">
        <v>0</v>
      </c>
      <c r="G883" s="84" t="b">
        <v>0</v>
      </c>
    </row>
    <row r="884" spans="1:7" ht="15">
      <c r="A884" s="84" t="s">
        <v>2073</v>
      </c>
      <c r="B884" s="84">
        <v>3</v>
      </c>
      <c r="C884" s="118">
        <v>0.003085451726618938</v>
      </c>
      <c r="D884" s="84" t="s">
        <v>1661</v>
      </c>
      <c r="E884" s="84" t="b">
        <v>0</v>
      </c>
      <c r="F884" s="84" t="b">
        <v>0</v>
      </c>
      <c r="G884" s="84" t="b">
        <v>0</v>
      </c>
    </row>
    <row r="885" spans="1:7" ht="15">
      <c r="A885" s="84" t="s">
        <v>2180</v>
      </c>
      <c r="B885" s="84">
        <v>3</v>
      </c>
      <c r="C885" s="118">
        <v>0.003085451726618938</v>
      </c>
      <c r="D885" s="84" t="s">
        <v>1661</v>
      </c>
      <c r="E885" s="84" t="b">
        <v>0</v>
      </c>
      <c r="F885" s="84" t="b">
        <v>0</v>
      </c>
      <c r="G885" s="84" t="b">
        <v>0</v>
      </c>
    </row>
    <row r="886" spans="1:7" ht="15">
      <c r="A886" s="84" t="s">
        <v>2247</v>
      </c>
      <c r="B886" s="84">
        <v>3</v>
      </c>
      <c r="C886" s="118">
        <v>0.003085451726618938</v>
      </c>
      <c r="D886" s="84" t="s">
        <v>1661</v>
      </c>
      <c r="E886" s="84" t="b">
        <v>0</v>
      </c>
      <c r="F886" s="84" t="b">
        <v>0</v>
      </c>
      <c r="G886" s="84" t="b">
        <v>0</v>
      </c>
    </row>
    <row r="887" spans="1:7" ht="15">
      <c r="A887" s="84" t="s">
        <v>2178</v>
      </c>
      <c r="B887" s="84">
        <v>3</v>
      </c>
      <c r="C887" s="118">
        <v>0.0034269344526480553</v>
      </c>
      <c r="D887" s="84" t="s">
        <v>1661</v>
      </c>
      <c r="E887" s="84" t="b">
        <v>0</v>
      </c>
      <c r="F887" s="84" t="b">
        <v>0</v>
      </c>
      <c r="G887" s="84" t="b">
        <v>0</v>
      </c>
    </row>
    <row r="888" spans="1:7" ht="15">
      <c r="A888" s="84" t="s">
        <v>2084</v>
      </c>
      <c r="B888" s="84">
        <v>3</v>
      </c>
      <c r="C888" s="118">
        <v>0.003085451726618938</v>
      </c>
      <c r="D888" s="84" t="s">
        <v>1661</v>
      </c>
      <c r="E888" s="84" t="b">
        <v>0</v>
      </c>
      <c r="F888" s="84" t="b">
        <v>0</v>
      </c>
      <c r="G888" s="84" t="b">
        <v>0</v>
      </c>
    </row>
    <row r="889" spans="1:7" ht="15">
      <c r="A889" s="84" t="s">
        <v>2254</v>
      </c>
      <c r="B889" s="84">
        <v>2</v>
      </c>
      <c r="C889" s="118">
        <v>0.002284622968432037</v>
      </c>
      <c r="D889" s="84" t="s">
        <v>1661</v>
      </c>
      <c r="E889" s="84" t="b">
        <v>0</v>
      </c>
      <c r="F889" s="84" t="b">
        <v>0</v>
      </c>
      <c r="G889" s="84" t="b">
        <v>0</v>
      </c>
    </row>
    <row r="890" spans="1:7" ht="15">
      <c r="A890" s="84" t="s">
        <v>221</v>
      </c>
      <c r="B890" s="84">
        <v>2</v>
      </c>
      <c r="C890" s="118">
        <v>0.002284622968432037</v>
      </c>
      <c r="D890" s="84" t="s">
        <v>1661</v>
      </c>
      <c r="E890" s="84" t="b">
        <v>0</v>
      </c>
      <c r="F890" s="84" t="b">
        <v>0</v>
      </c>
      <c r="G890" s="84" t="b">
        <v>0</v>
      </c>
    </row>
    <row r="891" spans="1:7" ht="15">
      <c r="A891" s="84" t="s">
        <v>2276</v>
      </c>
      <c r="B891" s="84">
        <v>2</v>
      </c>
      <c r="C891" s="118">
        <v>0.002284622968432037</v>
      </c>
      <c r="D891" s="84" t="s">
        <v>1661</v>
      </c>
      <c r="E891" s="84" t="b">
        <v>0</v>
      </c>
      <c r="F891" s="84" t="b">
        <v>0</v>
      </c>
      <c r="G891" s="84" t="b">
        <v>0</v>
      </c>
    </row>
    <row r="892" spans="1:7" ht="15">
      <c r="A892" s="84" t="s">
        <v>2501</v>
      </c>
      <c r="B892" s="84">
        <v>2</v>
      </c>
      <c r="C892" s="118">
        <v>0.002284622968432037</v>
      </c>
      <c r="D892" s="84" t="s">
        <v>1661</v>
      </c>
      <c r="E892" s="84" t="b">
        <v>0</v>
      </c>
      <c r="F892" s="84" t="b">
        <v>0</v>
      </c>
      <c r="G892" s="84" t="b">
        <v>0</v>
      </c>
    </row>
    <row r="893" spans="1:7" ht="15">
      <c r="A893" s="84" t="s">
        <v>2059</v>
      </c>
      <c r="B893" s="84">
        <v>2</v>
      </c>
      <c r="C893" s="118">
        <v>0.002284622968432037</v>
      </c>
      <c r="D893" s="84" t="s">
        <v>1661</v>
      </c>
      <c r="E893" s="84" t="b">
        <v>0</v>
      </c>
      <c r="F893" s="84" t="b">
        <v>0</v>
      </c>
      <c r="G893" s="84" t="b">
        <v>0</v>
      </c>
    </row>
    <row r="894" spans="1:7" ht="15">
      <c r="A894" s="84" t="s">
        <v>2132</v>
      </c>
      <c r="B894" s="84">
        <v>2</v>
      </c>
      <c r="C894" s="118">
        <v>0.002284622968432037</v>
      </c>
      <c r="D894" s="84" t="s">
        <v>1661</v>
      </c>
      <c r="E894" s="84" t="b">
        <v>0</v>
      </c>
      <c r="F894" s="84" t="b">
        <v>0</v>
      </c>
      <c r="G894" s="84" t="b">
        <v>0</v>
      </c>
    </row>
    <row r="895" spans="1:7" ht="15">
      <c r="A895" s="84" t="s">
        <v>2070</v>
      </c>
      <c r="B895" s="84">
        <v>2</v>
      </c>
      <c r="C895" s="118">
        <v>0.002284622968432037</v>
      </c>
      <c r="D895" s="84" t="s">
        <v>1661</v>
      </c>
      <c r="E895" s="84" t="b">
        <v>0</v>
      </c>
      <c r="F895" s="84" t="b">
        <v>0</v>
      </c>
      <c r="G895" s="84" t="b">
        <v>0</v>
      </c>
    </row>
    <row r="896" spans="1:7" ht="15">
      <c r="A896" s="84" t="s">
        <v>2188</v>
      </c>
      <c r="B896" s="84">
        <v>2</v>
      </c>
      <c r="C896" s="118">
        <v>0.002284622968432037</v>
      </c>
      <c r="D896" s="84" t="s">
        <v>1661</v>
      </c>
      <c r="E896" s="84" t="b">
        <v>0</v>
      </c>
      <c r="F896" s="84" t="b">
        <v>0</v>
      </c>
      <c r="G896" s="84" t="b">
        <v>0</v>
      </c>
    </row>
    <row r="897" spans="1:7" ht="15">
      <c r="A897" s="84" t="s">
        <v>2189</v>
      </c>
      <c r="B897" s="84">
        <v>2</v>
      </c>
      <c r="C897" s="118">
        <v>0.002284622968432037</v>
      </c>
      <c r="D897" s="84" t="s">
        <v>1661</v>
      </c>
      <c r="E897" s="84" t="b">
        <v>0</v>
      </c>
      <c r="F897" s="84" t="b">
        <v>0</v>
      </c>
      <c r="G897" s="84" t="b">
        <v>0</v>
      </c>
    </row>
    <row r="898" spans="1:7" ht="15">
      <c r="A898" s="84" t="s">
        <v>2497</v>
      </c>
      <c r="B898" s="84">
        <v>2</v>
      </c>
      <c r="C898" s="118">
        <v>0.002284622968432037</v>
      </c>
      <c r="D898" s="84" t="s">
        <v>1661</v>
      </c>
      <c r="E898" s="84" t="b">
        <v>1</v>
      </c>
      <c r="F898" s="84" t="b">
        <v>0</v>
      </c>
      <c r="G898" s="84" t="b">
        <v>0</v>
      </c>
    </row>
    <row r="899" spans="1:7" ht="15">
      <c r="A899" s="84" t="s">
        <v>2498</v>
      </c>
      <c r="B899" s="84">
        <v>2</v>
      </c>
      <c r="C899" s="118">
        <v>0.002284622968432037</v>
      </c>
      <c r="D899" s="84" t="s">
        <v>1661</v>
      </c>
      <c r="E899" s="84" t="b">
        <v>0</v>
      </c>
      <c r="F899" s="84" t="b">
        <v>0</v>
      </c>
      <c r="G899" s="84" t="b">
        <v>0</v>
      </c>
    </row>
    <row r="900" spans="1:7" ht="15">
      <c r="A900" s="84" t="s">
        <v>2275</v>
      </c>
      <c r="B900" s="84">
        <v>2</v>
      </c>
      <c r="C900" s="118">
        <v>0.002284622968432037</v>
      </c>
      <c r="D900" s="84" t="s">
        <v>1661</v>
      </c>
      <c r="E900" s="84" t="b">
        <v>0</v>
      </c>
      <c r="F900" s="84" t="b">
        <v>0</v>
      </c>
      <c r="G900" s="84" t="b">
        <v>0</v>
      </c>
    </row>
    <row r="901" spans="1:7" ht="15">
      <c r="A901" s="84" t="s">
        <v>2499</v>
      </c>
      <c r="B901" s="84">
        <v>2</v>
      </c>
      <c r="C901" s="118">
        <v>0.002284622968432037</v>
      </c>
      <c r="D901" s="84" t="s">
        <v>1661</v>
      </c>
      <c r="E901" s="84" t="b">
        <v>0</v>
      </c>
      <c r="F901" s="84" t="b">
        <v>0</v>
      </c>
      <c r="G901" s="84" t="b">
        <v>0</v>
      </c>
    </row>
    <row r="902" spans="1:7" ht="15">
      <c r="A902" s="84" t="s">
        <v>2195</v>
      </c>
      <c r="B902" s="84">
        <v>2</v>
      </c>
      <c r="C902" s="118">
        <v>0.002284622968432037</v>
      </c>
      <c r="D902" s="84" t="s">
        <v>1661</v>
      </c>
      <c r="E902" s="84" t="b">
        <v>0</v>
      </c>
      <c r="F902" s="84" t="b">
        <v>0</v>
      </c>
      <c r="G902" s="84" t="b">
        <v>0</v>
      </c>
    </row>
    <row r="903" spans="1:7" ht="15">
      <c r="A903" s="84" t="s">
        <v>2500</v>
      </c>
      <c r="B903" s="84">
        <v>2</v>
      </c>
      <c r="C903" s="118">
        <v>0.002284622968432037</v>
      </c>
      <c r="D903" s="84" t="s">
        <v>1661</v>
      </c>
      <c r="E903" s="84" t="b">
        <v>0</v>
      </c>
      <c r="F903" s="84" t="b">
        <v>0</v>
      </c>
      <c r="G903" s="84" t="b">
        <v>0</v>
      </c>
    </row>
    <row r="904" spans="1:7" ht="15">
      <c r="A904" s="84" t="s">
        <v>2273</v>
      </c>
      <c r="B904" s="84">
        <v>2</v>
      </c>
      <c r="C904" s="118">
        <v>0.002284622968432037</v>
      </c>
      <c r="D904" s="84" t="s">
        <v>1661</v>
      </c>
      <c r="E904" s="84" t="b">
        <v>1</v>
      </c>
      <c r="F904" s="84" t="b">
        <v>0</v>
      </c>
      <c r="G904" s="84" t="b">
        <v>0</v>
      </c>
    </row>
    <row r="905" spans="1:7" ht="15">
      <c r="A905" s="84" t="s">
        <v>2491</v>
      </c>
      <c r="B905" s="84">
        <v>2</v>
      </c>
      <c r="C905" s="118">
        <v>0.002284622968432037</v>
      </c>
      <c r="D905" s="84" t="s">
        <v>1661</v>
      </c>
      <c r="E905" s="84" t="b">
        <v>0</v>
      </c>
      <c r="F905" s="84" t="b">
        <v>0</v>
      </c>
      <c r="G905" s="84" t="b">
        <v>0</v>
      </c>
    </row>
    <row r="906" spans="1:7" ht="15">
      <c r="A906" s="84" t="s">
        <v>2274</v>
      </c>
      <c r="B906" s="84">
        <v>2</v>
      </c>
      <c r="C906" s="118">
        <v>0.002284622968432037</v>
      </c>
      <c r="D906" s="84" t="s">
        <v>1661</v>
      </c>
      <c r="E906" s="84" t="b">
        <v>0</v>
      </c>
      <c r="F906" s="84" t="b">
        <v>0</v>
      </c>
      <c r="G906" s="84" t="b">
        <v>0</v>
      </c>
    </row>
    <row r="907" spans="1:7" ht="15">
      <c r="A907" s="84" t="s">
        <v>2492</v>
      </c>
      <c r="B907" s="84">
        <v>2</v>
      </c>
      <c r="C907" s="118">
        <v>0.002284622968432037</v>
      </c>
      <c r="D907" s="84" t="s">
        <v>1661</v>
      </c>
      <c r="E907" s="84" t="b">
        <v>0</v>
      </c>
      <c r="F907" s="84" t="b">
        <v>0</v>
      </c>
      <c r="G907" s="84" t="b">
        <v>0</v>
      </c>
    </row>
    <row r="908" spans="1:7" ht="15">
      <c r="A908" s="84" t="s">
        <v>2493</v>
      </c>
      <c r="B908" s="84">
        <v>2</v>
      </c>
      <c r="C908" s="118">
        <v>0.002284622968432037</v>
      </c>
      <c r="D908" s="84" t="s">
        <v>1661</v>
      </c>
      <c r="E908" s="84" t="b">
        <v>0</v>
      </c>
      <c r="F908" s="84" t="b">
        <v>0</v>
      </c>
      <c r="G908" s="84" t="b">
        <v>0</v>
      </c>
    </row>
    <row r="909" spans="1:7" ht="15">
      <c r="A909" s="84" t="s">
        <v>2494</v>
      </c>
      <c r="B909" s="84">
        <v>2</v>
      </c>
      <c r="C909" s="118">
        <v>0.002284622968432037</v>
      </c>
      <c r="D909" s="84" t="s">
        <v>1661</v>
      </c>
      <c r="E909" s="84" t="b">
        <v>0</v>
      </c>
      <c r="F909" s="84" t="b">
        <v>0</v>
      </c>
      <c r="G909" s="84" t="b">
        <v>0</v>
      </c>
    </row>
    <row r="910" spans="1:7" ht="15">
      <c r="A910" s="84" t="s">
        <v>2495</v>
      </c>
      <c r="B910" s="84">
        <v>2</v>
      </c>
      <c r="C910" s="118">
        <v>0.002284622968432037</v>
      </c>
      <c r="D910" s="84" t="s">
        <v>1661</v>
      </c>
      <c r="E910" s="84" t="b">
        <v>0</v>
      </c>
      <c r="F910" s="84" t="b">
        <v>0</v>
      </c>
      <c r="G910" s="84" t="b">
        <v>0</v>
      </c>
    </row>
    <row r="911" spans="1:7" ht="15">
      <c r="A911" s="84" t="s">
        <v>2496</v>
      </c>
      <c r="B911" s="84">
        <v>2</v>
      </c>
      <c r="C911" s="118">
        <v>0.002284622968432037</v>
      </c>
      <c r="D911" s="84" t="s">
        <v>1661</v>
      </c>
      <c r="E911" s="84" t="b">
        <v>0</v>
      </c>
      <c r="F911" s="84" t="b">
        <v>0</v>
      </c>
      <c r="G911" s="84" t="b">
        <v>0</v>
      </c>
    </row>
    <row r="912" spans="1:7" ht="15">
      <c r="A912" s="84" t="s">
        <v>2490</v>
      </c>
      <c r="B912" s="84">
        <v>2</v>
      </c>
      <c r="C912" s="118">
        <v>0.002284622968432037</v>
      </c>
      <c r="D912" s="84" t="s">
        <v>1661</v>
      </c>
      <c r="E912" s="84" t="b">
        <v>0</v>
      </c>
      <c r="F912" s="84" t="b">
        <v>0</v>
      </c>
      <c r="G912" s="84" t="b">
        <v>0</v>
      </c>
    </row>
    <row r="913" spans="1:7" ht="15">
      <c r="A913" s="84" t="s">
        <v>2489</v>
      </c>
      <c r="B913" s="84">
        <v>2</v>
      </c>
      <c r="C913" s="118">
        <v>0.002284622968432037</v>
      </c>
      <c r="D913" s="84" t="s">
        <v>1661</v>
      </c>
      <c r="E913" s="84" t="b">
        <v>0</v>
      </c>
      <c r="F913" s="84" t="b">
        <v>0</v>
      </c>
      <c r="G913" s="84" t="b">
        <v>0</v>
      </c>
    </row>
    <row r="914" spans="1:7" ht="15">
      <c r="A914" s="84" t="s">
        <v>2173</v>
      </c>
      <c r="B914" s="84">
        <v>2</v>
      </c>
      <c r="C914" s="118">
        <v>0.002284622968432037</v>
      </c>
      <c r="D914" s="84" t="s">
        <v>1661</v>
      </c>
      <c r="E914" s="84" t="b">
        <v>0</v>
      </c>
      <c r="F914" s="84" t="b">
        <v>0</v>
      </c>
      <c r="G914" s="84" t="b">
        <v>0</v>
      </c>
    </row>
    <row r="915" spans="1:7" ht="15">
      <c r="A915" s="84" t="s">
        <v>2488</v>
      </c>
      <c r="B915" s="84">
        <v>2</v>
      </c>
      <c r="C915" s="118">
        <v>0.002284622968432037</v>
      </c>
      <c r="D915" s="84" t="s">
        <v>1661</v>
      </c>
      <c r="E915" s="84" t="b">
        <v>0</v>
      </c>
      <c r="F915" s="84" t="b">
        <v>0</v>
      </c>
      <c r="G915" s="84" t="b">
        <v>0</v>
      </c>
    </row>
    <row r="916" spans="1:7" ht="15">
      <c r="A916" s="84" t="s">
        <v>2487</v>
      </c>
      <c r="B916" s="84">
        <v>2</v>
      </c>
      <c r="C916" s="118">
        <v>0.002284622968432037</v>
      </c>
      <c r="D916" s="84" t="s">
        <v>1661</v>
      </c>
      <c r="E916" s="84" t="b">
        <v>0</v>
      </c>
      <c r="F916" s="84" t="b">
        <v>0</v>
      </c>
      <c r="G916" s="84" t="b">
        <v>0</v>
      </c>
    </row>
    <row r="917" spans="1:7" ht="15">
      <c r="A917" s="84" t="s">
        <v>2484</v>
      </c>
      <c r="B917" s="84">
        <v>2</v>
      </c>
      <c r="C917" s="118">
        <v>0.002284622968432037</v>
      </c>
      <c r="D917" s="84" t="s">
        <v>1661</v>
      </c>
      <c r="E917" s="84" t="b">
        <v>0</v>
      </c>
      <c r="F917" s="84" t="b">
        <v>0</v>
      </c>
      <c r="G917" s="84" t="b">
        <v>0</v>
      </c>
    </row>
    <row r="918" spans="1:7" ht="15">
      <c r="A918" s="84" t="s">
        <v>2485</v>
      </c>
      <c r="B918" s="84">
        <v>2</v>
      </c>
      <c r="C918" s="118">
        <v>0.002284622968432037</v>
      </c>
      <c r="D918" s="84" t="s">
        <v>1661</v>
      </c>
      <c r="E918" s="84" t="b">
        <v>0</v>
      </c>
      <c r="F918" s="84" t="b">
        <v>0</v>
      </c>
      <c r="G918" s="84" t="b">
        <v>0</v>
      </c>
    </row>
    <row r="919" spans="1:7" ht="15">
      <c r="A919" s="84" t="s">
        <v>2486</v>
      </c>
      <c r="B919" s="84">
        <v>2</v>
      </c>
      <c r="C919" s="118">
        <v>0.002284622968432037</v>
      </c>
      <c r="D919" s="84" t="s">
        <v>1661</v>
      </c>
      <c r="E919" s="84" t="b">
        <v>0</v>
      </c>
      <c r="F919" s="84" t="b">
        <v>0</v>
      </c>
      <c r="G919" s="84" t="b">
        <v>0</v>
      </c>
    </row>
    <row r="920" spans="1:7" ht="15">
      <c r="A920" s="84" t="s">
        <v>2482</v>
      </c>
      <c r="B920" s="84">
        <v>2</v>
      </c>
      <c r="C920" s="118">
        <v>0.002284622968432037</v>
      </c>
      <c r="D920" s="84" t="s">
        <v>1661</v>
      </c>
      <c r="E920" s="84" t="b">
        <v>0</v>
      </c>
      <c r="F920" s="84" t="b">
        <v>0</v>
      </c>
      <c r="G920" s="84" t="b">
        <v>0</v>
      </c>
    </row>
    <row r="921" spans="1:7" ht="15">
      <c r="A921" s="84" t="s">
        <v>2483</v>
      </c>
      <c r="B921" s="84">
        <v>2</v>
      </c>
      <c r="C921" s="118">
        <v>0.002284622968432037</v>
      </c>
      <c r="D921" s="84" t="s">
        <v>1661</v>
      </c>
      <c r="E921" s="84" t="b">
        <v>0</v>
      </c>
      <c r="F921" s="84" t="b">
        <v>0</v>
      </c>
      <c r="G921" s="84" t="b">
        <v>0</v>
      </c>
    </row>
    <row r="922" spans="1:7" ht="15">
      <c r="A922" s="84" t="s">
        <v>2262</v>
      </c>
      <c r="B922" s="84">
        <v>2</v>
      </c>
      <c r="C922" s="118">
        <v>0.002284622968432037</v>
      </c>
      <c r="D922" s="84" t="s">
        <v>1661</v>
      </c>
      <c r="E922" s="84" t="b">
        <v>0</v>
      </c>
      <c r="F922" s="84" t="b">
        <v>0</v>
      </c>
      <c r="G922" s="84" t="b">
        <v>0</v>
      </c>
    </row>
    <row r="923" spans="1:7" ht="15">
      <c r="A923" s="84" t="s">
        <v>2323</v>
      </c>
      <c r="B923" s="84">
        <v>2</v>
      </c>
      <c r="C923" s="118">
        <v>0.002284622968432037</v>
      </c>
      <c r="D923" s="84" t="s">
        <v>1661</v>
      </c>
      <c r="E923" s="84" t="b">
        <v>0</v>
      </c>
      <c r="F923" s="84" t="b">
        <v>0</v>
      </c>
      <c r="G923" s="84" t="b">
        <v>0</v>
      </c>
    </row>
    <row r="924" spans="1:7" ht="15">
      <c r="A924" s="84" t="s">
        <v>2221</v>
      </c>
      <c r="B924" s="84">
        <v>2</v>
      </c>
      <c r="C924" s="118">
        <v>0.002284622968432037</v>
      </c>
      <c r="D924" s="84" t="s">
        <v>1661</v>
      </c>
      <c r="E924" s="84" t="b">
        <v>0</v>
      </c>
      <c r="F924" s="84" t="b">
        <v>0</v>
      </c>
      <c r="G924" s="84" t="b">
        <v>0</v>
      </c>
    </row>
    <row r="925" spans="1:7" ht="15">
      <c r="A925" s="84" t="s">
        <v>2320</v>
      </c>
      <c r="B925" s="84">
        <v>2</v>
      </c>
      <c r="C925" s="118">
        <v>0.002284622968432037</v>
      </c>
      <c r="D925" s="84" t="s">
        <v>1661</v>
      </c>
      <c r="E925" s="84" t="b">
        <v>0</v>
      </c>
      <c r="F925" s="84" t="b">
        <v>0</v>
      </c>
      <c r="G925" s="84" t="b">
        <v>0</v>
      </c>
    </row>
    <row r="926" spans="1:7" ht="15">
      <c r="A926" s="84" t="s">
        <v>2321</v>
      </c>
      <c r="B926" s="84">
        <v>2</v>
      </c>
      <c r="C926" s="118">
        <v>0.002284622968432037</v>
      </c>
      <c r="D926" s="84" t="s">
        <v>1661</v>
      </c>
      <c r="E926" s="84" t="b">
        <v>0</v>
      </c>
      <c r="F926" s="84" t="b">
        <v>0</v>
      </c>
      <c r="G926" s="84" t="b">
        <v>0</v>
      </c>
    </row>
    <row r="927" spans="1:7" ht="15">
      <c r="A927" s="84" t="s">
        <v>2157</v>
      </c>
      <c r="B927" s="84">
        <v>2</v>
      </c>
      <c r="C927" s="118">
        <v>0.002284622968432037</v>
      </c>
      <c r="D927" s="84" t="s">
        <v>1661</v>
      </c>
      <c r="E927" s="84" t="b">
        <v>0</v>
      </c>
      <c r="F927" s="84" t="b">
        <v>0</v>
      </c>
      <c r="G927" s="84" t="b">
        <v>0</v>
      </c>
    </row>
    <row r="928" spans="1:7" ht="15">
      <c r="A928" s="84" t="s">
        <v>2314</v>
      </c>
      <c r="B928" s="84">
        <v>2</v>
      </c>
      <c r="C928" s="118">
        <v>0.002284622968432037</v>
      </c>
      <c r="D928" s="84" t="s">
        <v>1661</v>
      </c>
      <c r="E928" s="84" t="b">
        <v>0</v>
      </c>
      <c r="F928" s="84" t="b">
        <v>0</v>
      </c>
      <c r="G928" s="84" t="b">
        <v>0</v>
      </c>
    </row>
    <row r="929" spans="1:7" ht="15">
      <c r="A929" s="84" t="s">
        <v>2315</v>
      </c>
      <c r="B929" s="84">
        <v>2</v>
      </c>
      <c r="C929" s="118">
        <v>0.002284622968432037</v>
      </c>
      <c r="D929" s="84" t="s">
        <v>1661</v>
      </c>
      <c r="E929" s="84" t="b">
        <v>0</v>
      </c>
      <c r="F929" s="84" t="b">
        <v>0</v>
      </c>
      <c r="G929" s="84" t="b">
        <v>0</v>
      </c>
    </row>
    <row r="930" spans="1:7" ht="15">
      <c r="A930" s="84" t="s">
        <v>2316</v>
      </c>
      <c r="B930" s="84">
        <v>2</v>
      </c>
      <c r="C930" s="118">
        <v>0.002284622968432037</v>
      </c>
      <c r="D930" s="84" t="s">
        <v>1661</v>
      </c>
      <c r="E930" s="84" t="b">
        <v>0</v>
      </c>
      <c r="F930" s="84" t="b">
        <v>0</v>
      </c>
      <c r="G930" s="84" t="b">
        <v>0</v>
      </c>
    </row>
    <row r="931" spans="1:7" ht="15">
      <c r="A931" s="84" t="s">
        <v>2309</v>
      </c>
      <c r="B931" s="84">
        <v>2</v>
      </c>
      <c r="C931" s="118">
        <v>0.002284622968432037</v>
      </c>
      <c r="D931" s="84" t="s">
        <v>1661</v>
      </c>
      <c r="E931" s="84" t="b">
        <v>0</v>
      </c>
      <c r="F931" s="84" t="b">
        <v>0</v>
      </c>
      <c r="G931" s="84" t="b">
        <v>0</v>
      </c>
    </row>
    <row r="932" spans="1:7" ht="15">
      <c r="A932" s="84" t="s">
        <v>2310</v>
      </c>
      <c r="B932" s="84">
        <v>2</v>
      </c>
      <c r="C932" s="118">
        <v>0.002284622968432037</v>
      </c>
      <c r="D932" s="84" t="s">
        <v>1661</v>
      </c>
      <c r="E932" s="84" t="b">
        <v>0</v>
      </c>
      <c r="F932" s="84" t="b">
        <v>0</v>
      </c>
      <c r="G932" s="84" t="b">
        <v>0</v>
      </c>
    </row>
    <row r="933" spans="1:7" ht="15">
      <c r="A933" s="84" t="s">
        <v>2311</v>
      </c>
      <c r="B933" s="84">
        <v>2</v>
      </c>
      <c r="C933" s="118">
        <v>0.002284622968432037</v>
      </c>
      <c r="D933" s="84" t="s">
        <v>1661</v>
      </c>
      <c r="E933" s="84" t="b">
        <v>0</v>
      </c>
      <c r="F933" s="84" t="b">
        <v>0</v>
      </c>
      <c r="G933" s="84" t="b">
        <v>0</v>
      </c>
    </row>
    <row r="934" spans="1:7" ht="15">
      <c r="A934" s="84" t="s">
        <v>2299</v>
      </c>
      <c r="B934" s="84">
        <v>2</v>
      </c>
      <c r="C934" s="118">
        <v>0.002284622968432037</v>
      </c>
      <c r="D934" s="84" t="s">
        <v>1661</v>
      </c>
      <c r="E934" s="84" t="b">
        <v>0</v>
      </c>
      <c r="F934" s="84" t="b">
        <v>0</v>
      </c>
      <c r="G934" s="84" t="b">
        <v>0</v>
      </c>
    </row>
    <row r="935" spans="1:7" ht="15">
      <c r="A935" s="84" t="s">
        <v>2300</v>
      </c>
      <c r="B935" s="84">
        <v>2</v>
      </c>
      <c r="C935" s="118">
        <v>0.002284622968432037</v>
      </c>
      <c r="D935" s="84" t="s">
        <v>1661</v>
      </c>
      <c r="E935" s="84" t="b">
        <v>1</v>
      </c>
      <c r="F935" s="84" t="b">
        <v>0</v>
      </c>
      <c r="G935" s="84" t="b">
        <v>0</v>
      </c>
    </row>
    <row r="936" spans="1:7" ht="15">
      <c r="A936" s="84" t="s">
        <v>2301</v>
      </c>
      <c r="B936" s="84">
        <v>2</v>
      </c>
      <c r="C936" s="118">
        <v>0.002284622968432037</v>
      </c>
      <c r="D936" s="84" t="s">
        <v>1661</v>
      </c>
      <c r="E936" s="84" t="b">
        <v>0</v>
      </c>
      <c r="F936" s="84" t="b">
        <v>0</v>
      </c>
      <c r="G936" s="84" t="b">
        <v>0</v>
      </c>
    </row>
    <row r="937" spans="1:7" ht="15">
      <c r="A937" s="84" t="s">
        <v>2214</v>
      </c>
      <c r="B937" s="84">
        <v>2</v>
      </c>
      <c r="C937" s="118">
        <v>0.002284622968432037</v>
      </c>
      <c r="D937" s="84" t="s">
        <v>1661</v>
      </c>
      <c r="E937" s="84" t="b">
        <v>0</v>
      </c>
      <c r="F937" s="84" t="b">
        <v>0</v>
      </c>
      <c r="G937" s="84" t="b">
        <v>0</v>
      </c>
    </row>
    <row r="938" spans="1:7" ht="15">
      <c r="A938" s="84" t="s">
        <v>2302</v>
      </c>
      <c r="B938" s="84">
        <v>2</v>
      </c>
      <c r="C938" s="118">
        <v>0.002284622968432037</v>
      </c>
      <c r="D938" s="84" t="s">
        <v>1661</v>
      </c>
      <c r="E938" s="84" t="b">
        <v>0</v>
      </c>
      <c r="F938" s="84" t="b">
        <v>0</v>
      </c>
      <c r="G938" s="84" t="b">
        <v>0</v>
      </c>
    </row>
    <row r="939" spans="1:7" ht="15">
      <c r="A939" s="84" t="s">
        <v>1766</v>
      </c>
      <c r="B939" s="84">
        <v>2</v>
      </c>
      <c r="C939" s="118">
        <v>0.002284622968432037</v>
      </c>
      <c r="D939" s="84" t="s">
        <v>1661</v>
      </c>
      <c r="E939" s="84" t="b">
        <v>0</v>
      </c>
      <c r="F939" s="84" t="b">
        <v>0</v>
      </c>
      <c r="G939" s="84" t="b">
        <v>0</v>
      </c>
    </row>
    <row r="940" spans="1:7" ht="15">
      <c r="A940" s="84" t="s">
        <v>2212</v>
      </c>
      <c r="B940" s="84">
        <v>2</v>
      </c>
      <c r="C940" s="118">
        <v>0.002284622968432037</v>
      </c>
      <c r="D940" s="84" t="s">
        <v>1661</v>
      </c>
      <c r="E940" s="84" t="b">
        <v>0</v>
      </c>
      <c r="F940" s="84" t="b">
        <v>0</v>
      </c>
      <c r="G940" s="84" t="b">
        <v>0</v>
      </c>
    </row>
    <row r="941" spans="1:7" ht="15">
      <c r="A941" s="84" t="s">
        <v>2065</v>
      </c>
      <c r="B941" s="84">
        <v>2</v>
      </c>
      <c r="C941" s="118">
        <v>0.002284622968432037</v>
      </c>
      <c r="D941" s="84" t="s">
        <v>1661</v>
      </c>
      <c r="E941" s="84" t="b">
        <v>1</v>
      </c>
      <c r="F941" s="84" t="b">
        <v>0</v>
      </c>
      <c r="G941" s="84" t="b">
        <v>0</v>
      </c>
    </row>
    <row r="942" spans="1:7" ht="15">
      <c r="A942" s="84" t="s">
        <v>2293</v>
      </c>
      <c r="B942" s="84">
        <v>2</v>
      </c>
      <c r="C942" s="118">
        <v>0.002284622968432037</v>
      </c>
      <c r="D942" s="84" t="s">
        <v>1661</v>
      </c>
      <c r="E942" s="84" t="b">
        <v>0</v>
      </c>
      <c r="F942" s="84" t="b">
        <v>0</v>
      </c>
      <c r="G942" s="84" t="b">
        <v>0</v>
      </c>
    </row>
    <row r="943" spans="1:7" ht="15">
      <c r="A943" s="84" t="s">
        <v>2136</v>
      </c>
      <c r="B943" s="84">
        <v>2</v>
      </c>
      <c r="C943" s="118">
        <v>0.002284622968432037</v>
      </c>
      <c r="D943" s="84" t="s">
        <v>1661</v>
      </c>
      <c r="E943" s="84" t="b">
        <v>0</v>
      </c>
      <c r="F943" s="84" t="b">
        <v>0</v>
      </c>
      <c r="G943" s="84" t="b">
        <v>0</v>
      </c>
    </row>
    <row r="944" spans="1:7" ht="15">
      <c r="A944" s="84" t="s">
        <v>2170</v>
      </c>
      <c r="B944" s="84">
        <v>2</v>
      </c>
      <c r="C944" s="118">
        <v>0.002284622968432037</v>
      </c>
      <c r="D944" s="84" t="s">
        <v>1661</v>
      </c>
      <c r="E944" s="84" t="b">
        <v>0</v>
      </c>
      <c r="F944" s="84" t="b">
        <v>0</v>
      </c>
      <c r="G944" s="84" t="b">
        <v>0</v>
      </c>
    </row>
    <row r="945" spans="1:7" ht="15">
      <c r="A945" s="84" t="s">
        <v>2158</v>
      </c>
      <c r="B945" s="84">
        <v>2</v>
      </c>
      <c r="C945" s="118">
        <v>0.002284622968432037</v>
      </c>
      <c r="D945" s="84" t="s">
        <v>1661</v>
      </c>
      <c r="E945" s="84" t="b">
        <v>0</v>
      </c>
      <c r="F945" s="84" t="b">
        <v>0</v>
      </c>
      <c r="G945" s="84" t="b">
        <v>0</v>
      </c>
    </row>
    <row r="946" spans="1:7" ht="15">
      <c r="A946" s="84" t="s">
        <v>2078</v>
      </c>
      <c r="B946" s="84">
        <v>2</v>
      </c>
      <c r="C946" s="118">
        <v>0.002284622968432037</v>
      </c>
      <c r="D946" s="84" t="s">
        <v>1661</v>
      </c>
      <c r="E946" s="84" t="b">
        <v>0</v>
      </c>
      <c r="F946" s="84" t="b">
        <v>0</v>
      </c>
      <c r="G946" s="84" t="b">
        <v>0</v>
      </c>
    </row>
    <row r="947" spans="1:7" ht="15">
      <c r="A947" s="84" t="s">
        <v>2342</v>
      </c>
      <c r="B947" s="84">
        <v>2</v>
      </c>
      <c r="C947" s="118">
        <v>0.002284622968432037</v>
      </c>
      <c r="D947" s="84" t="s">
        <v>1661</v>
      </c>
      <c r="E947" s="84" t="b">
        <v>0</v>
      </c>
      <c r="F947" s="84" t="b">
        <v>0</v>
      </c>
      <c r="G947" s="84" t="b">
        <v>0</v>
      </c>
    </row>
    <row r="948" spans="1:7" ht="15">
      <c r="A948" s="84" t="s">
        <v>2343</v>
      </c>
      <c r="B948" s="84">
        <v>2</v>
      </c>
      <c r="C948" s="118">
        <v>0.002284622968432037</v>
      </c>
      <c r="D948" s="84" t="s">
        <v>1661</v>
      </c>
      <c r="E948" s="84" t="b">
        <v>1</v>
      </c>
      <c r="F948" s="84" t="b">
        <v>0</v>
      </c>
      <c r="G948" s="84" t="b">
        <v>0</v>
      </c>
    </row>
    <row r="949" spans="1:7" ht="15">
      <c r="A949" s="84" t="s">
        <v>2344</v>
      </c>
      <c r="B949" s="84">
        <v>2</v>
      </c>
      <c r="C949" s="118">
        <v>0.002284622968432037</v>
      </c>
      <c r="D949" s="84" t="s">
        <v>1661</v>
      </c>
      <c r="E949" s="84" t="b">
        <v>0</v>
      </c>
      <c r="F949" s="84" t="b">
        <v>0</v>
      </c>
      <c r="G949" s="84" t="b">
        <v>0</v>
      </c>
    </row>
    <row r="950" spans="1:7" ht="15">
      <c r="A950" s="84" t="s">
        <v>2345</v>
      </c>
      <c r="B950" s="84">
        <v>2</v>
      </c>
      <c r="C950" s="118">
        <v>0.002284622968432037</v>
      </c>
      <c r="D950" s="84" t="s">
        <v>1661</v>
      </c>
      <c r="E950" s="84" t="b">
        <v>0</v>
      </c>
      <c r="F950" s="84" t="b">
        <v>0</v>
      </c>
      <c r="G950" s="84" t="b">
        <v>0</v>
      </c>
    </row>
    <row r="951" spans="1:7" ht="15">
      <c r="A951" s="84" t="s">
        <v>2346</v>
      </c>
      <c r="B951" s="84">
        <v>2</v>
      </c>
      <c r="C951" s="118">
        <v>0.002284622968432037</v>
      </c>
      <c r="D951" s="84" t="s">
        <v>1661</v>
      </c>
      <c r="E951" s="84" t="b">
        <v>0</v>
      </c>
      <c r="F951" s="84" t="b">
        <v>0</v>
      </c>
      <c r="G951" s="84" t="b">
        <v>0</v>
      </c>
    </row>
    <row r="952" spans="1:7" ht="15">
      <c r="A952" s="84" t="s">
        <v>2347</v>
      </c>
      <c r="B952" s="84">
        <v>2</v>
      </c>
      <c r="C952" s="118">
        <v>0.002284622968432037</v>
      </c>
      <c r="D952" s="84" t="s">
        <v>1661</v>
      </c>
      <c r="E952" s="84" t="b">
        <v>0</v>
      </c>
      <c r="F952" s="84" t="b">
        <v>0</v>
      </c>
      <c r="G952" s="84" t="b">
        <v>0</v>
      </c>
    </row>
    <row r="953" spans="1:7" ht="15">
      <c r="A953" s="84" t="s">
        <v>2348</v>
      </c>
      <c r="B953" s="84">
        <v>2</v>
      </c>
      <c r="C953" s="118">
        <v>0.002284622968432037</v>
      </c>
      <c r="D953" s="84" t="s">
        <v>1661</v>
      </c>
      <c r="E953" s="84" t="b">
        <v>0</v>
      </c>
      <c r="F953" s="84" t="b">
        <v>0</v>
      </c>
      <c r="G953" s="84" t="b">
        <v>0</v>
      </c>
    </row>
    <row r="954" spans="1:7" ht="15">
      <c r="A954" s="84" t="s">
        <v>2060</v>
      </c>
      <c r="B954" s="84">
        <v>2</v>
      </c>
      <c r="C954" s="118">
        <v>0.002284622968432037</v>
      </c>
      <c r="D954" s="84" t="s">
        <v>1661</v>
      </c>
      <c r="E954" s="84" t="b">
        <v>0</v>
      </c>
      <c r="F954" s="84" t="b">
        <v>0</v>
      </c>
      <c r="G954" s="84" t="b">
        <v>0</v>
      </c>
    </row>
    <row r="955" spans="1:7" ht="15">
      <c r="A955" s="84" t="s">
        <v>2061</v>
      </c>
      <c r="B955" s="84">
        <v>2</v>
      </c>
      <c r="C955" s="118">
        <v>0.002284622968432037</v>
      </c>
      <c r="D955" s="84" t="s">
        <v>1661</v>
      </c>
      <c r="E955" s="84" t="b">
        <v>0</v>
      </c>
      <c r="F955" s="84" t="b">
        <v>0</v>
      </c>
      <c r="G955" s="84" t="b">
        <v>0</v>
      </c>
    </row>
    <row r="956" spans="1:7" ht="15">
      <c r="A956" s="84" t="s">
        <v>2336</v>
      </c>
      <c r="B956" s="84">
        <v>2</v>
      </c>
      <c r="C956" s="118">
        <v>0.002284622968432037</v>
      </c>
      <c r="D956" s="84" t="s">
        <v>1661</v>
      </c>
      <c r="E956" s="84" t="b">
        <v>0</v>
      </c>
      <c r="F956" s="84" t="b">
        <v>0</v>
      </c>
      <c r="G956" s="84" t="b">
        <v>0</v>
      </c>
    </row>
    <row r="957" spans="1:7" ht="15">
      <c r="A957" s="84" t="s">
        <v>2337</v>
      </c>
      <c r="B957" s="84">
        <v>2</v>
      </c>
      <c r="C957" s="118">
        <v>0.002284622968432037</v>
      </c>
      <c r="D957" s="84" t="s">
        <v>1661</v>
      </c>
      <c r="E957" s="84" t="b">
        <v>1</v>
      </c>
      <c r="F957" s="84" t="b">
        <v>0</v>
      </c>
      <c r="G957" s="84" t="b">
        <v>0</v>
      </c>
    </row>
    <row r="958" spans="1:7" ht="15">
      <c r="A958" s="84" t="s">
        <v>2338</v>
      </c>
      <c r="B958" s="84">
        <v>2</v>
      </c>
      <c r="C958" s="118">
        <v>0.002284622968432037</v>
      </c>
      <c r="D958" s="84" t="s">
        <v>1661</v>
      </c>
      <c r="E958" s="84" t="b">
        <v>1</v>
      </c>
      <c r="F958" s="84" t="b">
        <v>0</v>
      </c>
      <c r="G958" s="84" t="b">
        <v>0</v>
      </c>
    </row>
    <row r="959" spans="1:7" ht="15">
      <c r="A959" s="84" t="s">
        <v>2339</v>
      </c>
      <c r="B959" s="84">
        <v>2</v>
      </c>
      <c r="C959" s="118">
        <v>0.002284622968432037</v>
      </c>
      <c r="D959" s="84" t="s">
        <v>1661</v>
      </c>
      <c r="E959" s="84" t="b">
        <v>0</v>
      </c>
      <c r="F959" s="84" t="b">
        <v>0</v>
      </c>
      <c r="G959" s="84" t="b">
        <v>0</v>
      </c>
    </row>
    <row r="960" spans="1:7" ht="15">
      <c r="A960" s="84" t="s">
        <v>2340</v>
      </c>
      <c r="B960" s="84">
        <v>2</v>
      </c>
      <c r="C960" s="118">
        <v>0.002284622968432037</v>
      </c>
      <c r="D960" s="84" t="s">
        <v>1661</v>
      </c>
      <c r="E960" s="84" t="b">
        <v>0</v>
      </c>
      <c r="F960" s="84" t="b">
        <v>0</v>
      </c>
      <c r="G960" s="84" t="b">
        <v>0</v>
      </c>
    </row>
    <row r="961" spans="1:7" ht="15">
      <c r="A961" s="84" t="s">
        <v>2341</v>
      </c>
      <c r="B961" s="84">
        <v>2</v>
      </c>
      <c r="C961" s="118">
        <v>0.002284622968432037</v>
      </c>
      <c r="D961" s="84" t="s">
        <v>1661</v>
      </c>
      <c r="E961" s="84" t="b">
        <v>0</v>
      </c>
      <c r="F961" s="84" t="b">
        <v>0</v>
      </c>
      <c r="G961" s="84" t="b">
        <v>0</v>
      </c>
    </row>
    <row r="962" spans="1:7" ht="15">
      <c r="A962" s="84" t="s">
        <v>2333</v>
      </c>
      <c r="B962" s="84">
        <v>2</v>
      </c>
      <c r="C962" s="118">
        <v>0.002284622968432037</v>
      </c>
      <c r="D962" s="84" t="s">
        <v>1661</v>
      </c>
      <c r="E962" s="84" t="b">
        <v>0</v>
      </c>
      <c r="F962" s="84" t="b">
        <v>0</v>
      </c>
      <c r="G962" s="84" t="b">
        <v>0</v>
      </c>
    </row>
    <row r="963" spans="1:7" ht="15">
      <c r="A963" s="84" t="s">
        <v>2334</v>
      </c>
      <c r="B963" s="84">
        <v>2</v>
      </c>
      <c r="C963" s="118">
        <v>0.002284622968432037</v>
      </c>
      <c r="D963" s="84" t="s">
        <v>1661</v>
      </c>
      <c r="E963" s="84" t="b">
        <v>0</v>
      </c>
      <c r="F963" s="84" t="b">
        <v>0</v>
      </c>
      <c r="G963" s="84" t="b">
        <v>0</v>
      </c>
    </row>
    <row r="964" spans="1:7" ht="15">
      <c r="A964" s="84" t="s">
        <v>2335</v>
      </c>
      <c r="B964" s="84">
        <v>2</v>
      </c>
      <c r="C964" s="118">
        <v>0.002284622968432037</v>
      </c>
      <c r="D964" s="84" t="s">
        <v>1661</v>
      </c>
      <c r="E964" s="84" t="b">
        <v>0</v>
      </c>
      <c r="F964" s="84" t="b">
        <v>1</v>
      </c>
      <c r="G964" s="84" t="b">
        <v>0</v>
      </c>
    </row>
    <row r="965" spans="1:7" ht="15">
      <c r="A965" s="84" t="s">
        <v>2329</v>
      </c>
      <c r="B965" s="84">
        <v>2</v>
      </c>
      <c r="C965" s="118">
        <v>0.002284622968432037</v>
      </c>
      <c r="D965" s="84" t="s">
        <v>1661</v>
      </c>
      <c r="E965" s="84" t="b">
        <v>0</v>
      </c>
      <c r="F965" s="84" t="b">
        <v>0</v>
      </c>
      <c r="G965" s="84" t="b">
        <v>0</v>
      </c>
    </row>
    <row r="966" spans="1:7" ht="15">
      <c r="A966" s="84" t="s">
        <v>2162</v>
      </c>
      <c r="B966" s="84">
        <v>2</v>
      </c>
      <c r="C966" s="118">
        <v>0.002284622968432037</v>
      </c>
      <c r="D966" s="84" t="s">
        <v>1661</v>
      </c>
      <c r="E966" s="84" t="b">
        <v>1</v>
      </c>
      <c r="F966" s="84" t="b">
        <v>0</v>
      </c>
      <c r="G966" s="84" t="b">
        <v>0</v>
      </c>
    </row>
    <row r="967" spans="1:7" ht="15">
      <c r="A967" s="84" t="s">
        <v>2330</v>
      </c>
      <c r="B967" s="84">
        <v>2</v>
      </c>
      <c r="C967" s="118">
        <v>0.002284622968432037</v>
      </c>
      <c r="D967" s="84" t="s">
        <v>1661</v>
      </c>
      <c r="E967" s="84" t="b">
        <v>0</v>
      </c>
      <c r="F967" s="84" t="b">
        <v>1</v>
      </c>
      <c r="G967" s="84" t="b">
        <v>0</v>
      </c>
    </row>
    <row r="968" spans="1:7" ht="15">
      <c r="A968" s="84" t="s">
        <v>2331</v>
      </c>
      <c r="B968" s="84">
        <v>2</v>
      </c>
      <c r="C968" s="118">
        <v>0.002284622968432037</v>
      </c>
      <c r="D968" s="84" t="s">
        <v>1661</v>
      </c>
      <c r="E968" s="84" t="b">
        <v>0</v>
      </c>
      <c r="F968" s="84" t="b">
        <v>0</v>
      </c>
      <c r="G968" s="84" t="b">
        <v>0</v>
      </c>
    </row>
    <row r="969" spans="1:7" ht="15">
      <c r="A969" s="84" t="s">
        <v>2332</v>
      </c>
      <c r="B969" s="84">
        <v>2</v>
      </c>
      <c r="C969" s="118">
        <v>0.002284622968432037</v>
      </c>
      <c r="D969" s="84" t="s">
        <v>1661</v>
      </c>
      <c r="E969" s="84" t="b">
        <v>0</v>
      </c>
      <c r="F969" s="84" t="b">
        <v>0</v>
      </c>
      <c r="G969" s="84" t="b">
        <v>0</v>
      </c>
    </row>
    <row r="970" spans="1:7" ht="15">
      <c r="A970" s="84" t="s">
        <v>2324</v>
      </c>
      <c r="B970" s="84">
        <v>2</v>
      </c>
      <c r="C970" s="118">
        <v>0.002284622968432037</v>
      </c>
      <c r="D970" s="84" t="s">
        <v>1661</v>
      </c>
      <c r="E970" s="84" t="b">
        <v>1</v>
      </c>
      <c r="F970" s="84" t="b">
        <v>0</v>
      </c>
      <c r="G970" s="84" t="b">
        <v>0</v>
      </c>
    </row>
    <row r="971" spans="1:7" ht="15">
      <c r="A971" s="84" t="s">
        <v>2325</v>
      </c>
      <c r="B971" s="84">
        <v>2</v>
      </c>
      <c r="C971" s="118">
        <v>0.002284622968432037</v>
      </c>
      <c r="D971" s="84" t="s">
        <v>1661</v>
      </c>
      <c r="E971" s="84" t="b">
        <v>0</v>
      </c>
      <c r="F971" s="84" t="b">
        <v>0</v>
      </c>
      <c r="G971" s="84" t="b">
        <v>0</v>
      </c>
    </row>
    <row r="972" spans="1:7" ht="15">
      <c r="A972" s="84" t="s">
        <v>2326</v>
      </c>
      <c r="B972" s="84">
        <v>2</v>
      </c>
      <c r="C972" s="118">
        <v>0.002284622968432037</v>
      </c>
      <c r="D972" s="84" t="s">
        <v>1661</v>
      </c>
      <c r="E972" s="84" t="b">
        <v>0</v>
      </c>
      <c r="F972" s="84" t="b">
        <v>0</v>
      </c>
      <c r="G972" s="84" t="b">
        <v>0</v>
      </c>
    </row>
    <row r="973" spans="1:7" ht="15">
      <c r="A973" s="84" t="s">
        <v>2327</v>
      </c>
      <c r="B973" s="84">
        <v>2</v>
      </c>
      <c r="C973" s="118">
        <v>0.002284622968432037</v>
      </c>
      <c r="D973" s="84" t="s">
        <v>1661</v>
      </c>
      <c r="E973" s="84" t="b">
        <v>0</v>
      </c>
      <c r="F973" s="84" t="b">
        <v>0</v>
      </c>
      <c r="G973" s="84" t="b">
        <v>0</v>
      </c>
    </row>
    <row r="974" spans="1:7" ht="15">
      <c r="A974" s="84" t="s">
        <v>2328</v>
      </c>
      <c r="B974" s="84">
        <v>2</v>
      </c>
      <c r="C974" s="118">
        <v>0.002284622968432037</v>
      </c>
      <c r="D974" s="84" t="s">
        <v>1661</v>
      </c>
      <c r="E974" s="84" t="b">
        <v>0</v>
      </c>
      <c r="F974" s="84" t="b">
        <v>0</v>
      </c>
      <c r="G974" s="84" t="b">
        <v>0</v>
      </c>
    </row>
    <row r="975" spans="1:7" ht="15">
      <c r="A975" s="84" t="s">
        <v>2140</v>
      </c>
      <c r="B975" s="84">
        <v>2</v>
      </c>
      <c r="C975" s="118">
        <v>0.002284622968432037</v>
      </c>
      <c r="D975" s="84" t="s">
        <v>1661</v>
      </c>
      <c r="E975" s="84" t="b">
        <v>0</v>
      </c>
      <c r="F975" s="84" t="b">
        <v>0</v>
      </c>
      <c r="G975" s="84" t="b">
        <v>0</v>
      </c>
    </row>
    <row r="976" spans="1:7" ht="15">
      <c r="A976" s="84" t="s">
        <v>2285</v>
      </c>
      <c r="B976" s="84">
        <v>2</v>
      </c>
      <c r="C976" s="118">
        <v>0.002284622968432037</v>
      </c>
      <c r="D976" s="84" t="s">
        <v>1661</v>
      </c>
      <c r="E976" s="84" t="b">
        <v>0</v>
      </c>
      <c r="F976" s="84" t="b">
        <v>0</v>
      </c>
      <c r="G976" s="84" t="b">
        <v>0</v>
      </c>
    </row>
    <row r="977" spans="1:7" ht="15">
      <c r="A977" s="84" t="s">
        <v>2201</v>
      </c>
      <c r="B977" s="84">
        <v>2</v>
      </c>
      <c r="C977" s="118">
        <v>0.002284622968432037</v>
      </c>
      <c r="D977" s="84" t="s">
        <v>1661</v>
      </c>
      <c r="E977" s="84" t="b">
        <v>0</v>
      </c>
      <c r="F977" s="84" t="b">
        <v>0</v>
      </c>
      <c r="G977" s="84" t="b">
        <v>0</v>
      </c>
    </row>
    <row r="978" spans="1:7" ht="15">
      <c r="A978" s="84" t="s">
        <v>2223</v>
      </c>
      <c r="B978" s="84">
        <v>2</v>
      </c>
      <c r="C978" s="118">
        <v>0.002284622968432037</v>
      </c>
      <c r="D978" s="84" t="s">
        <v>1661</v>
      </c>
      <c r="E978" s="84" t="b">
        <v>1</v>
      </c>
      <c r="F978" s="84" t="b">
        <v>0</v>
      </c>
      <c r="G978" s="84" t="b">
        <v>0</v>
      </c>
    </row>
    <row r="979" spans="1:7" ht="15">
      <c r="A979" s="84" t="s">
        <v>2220</v>
      </c>
      <c r="B979" s="84">
        <v>2</v>
      </c>
      <c r="C979" s="118">
        <v>0.002284622968432037</v>
      </c>
      <c r="D979" s="84" t="s">
        <v>1661</v>
      </c>
      <c r="E979" s="84" t="b">
        <v>0</v>
      </c>
      <c r="F979" s="84" t="b">
        <v>0</v>
      </c>
      <c r="G979" s="84" t="b">
        <v>0</v>
      </c>
    </row>
    <row r="980" spans="1:7" ht="15">
      <c r="A980" s="84" t="s">
        <v>2112</v>
      </c>
      <c r="B980" s="84">
        <v>2</v>
      </c>
      <c r="C980" s="118">
        <v>0.002284622968432037</v>
      </c>
      <c r="D980" s="84" t="s">
        <v>1661</v>
      </c>
      <c r="E980" s="84" t="b">
        <v>0</v>
      </c>
      <c r="F980" s="84" t="b">
        <v>0</v>
      </c>
      <c r="G980" s="84" t="b">
        <v>0</v>
      </c>
    </row>
    <row r="981" spans="1:7" ht="15">
      <c r="A981" s="84" t="s">
        <v>2317</v>
      </c>
      <c r="B981" s="84">
        <v>2</v>
      </c>
      <c r="C981" s="118">
        <v>0.002284622968432037</v>
      </c>
      <c r="D981" s="84" t="s">
        <v>1661</v>
      </c>
      <c r="E981" s="84" t="b">
        <v>0</v>
      </c>
      <c r="F981" s="84" t="b">
        <v>0</v>
      </c>
      <c r="G981" s="84" t="b">
        <v>0</v>
      </c>
    </row>
    <row r="982" spans="1:7" ht="15">
      <c r="A982" s="84" t="s">
        <v>2318</v>
      </c>
      <c r="B982" s="84">
        <v>2</v>
      </c>
      <c r="C982" s="118">
        <v>0.0026738020190642036</v>
      </c>
      <c r="D982" s="84" t="s">
        <v>1661</v>
      </c>
      <c r="E982" s="84" t="b">
        <v>0</v>
      </c>
      <c r="F982" s="84" t="b">
        <v>0</v>
      </c>
      <c r="G982" s="84" t="b">
        <v>0</v>
      </c>
    </row>
    <row r="983" spans="1:7" ht="15">
      <c r="A983" s="84" t="s">
        <v>2154</v>
      </c>
      <c r="B983" s="84">
        <v>2</v>
      </c>
      <c r="C983" s="118">
        <v>0.002284622968432037</v>
      </c>
      <c r="D983" s="84" t="s">
        <v>1661</v>
      </c>
      <c r="E983" s="84" t="b">
        <v>0</v>
      </c>
      <c r="F983" s="84" t="b">
        <v>0</v>
      </c>
      <c r="G983" s="84" t="b">
        <v>0</v>
      </c>
    </row>
    <row r="984" spans="1:7" ht="15">
      <c r="A984" s="84" t="s">
        <v>2312</v>
      </c>
      <c r="B984" s="84">
        <v>2</v>
      </c>
      <c r="C984" s="118">
        <v>0.002284622968432037</v>
      </c>
      <c r="D984" s="84" t="s">
        <v>1661</v>
      </c>
      <c r="E984" s="84" t="b">
        <v>0</v>
      </c>
      <c r="F984" s="84" t="b">
        <v>0</v>
      </c>
      <c r="G984" s="84" t="b">
        <v>0</v>
      </c>
    </row>
    <row r="985" spans="1:7" ht="15">
      <c r="A985" s="84" t="s">
        <v>2288</v>
      </c>
      <c r="B985" s="84">
        <v>2</v>
      </c>
      <c r="C985" s="118">
        <v>0.002284622968432037</v>
      </c>
      <c r="D985" s="84" t="s">
        <v>1661</v>
      </c>
      <c r="E985" s="84" t="b">
        <v>0</v>
      </c>
      <c r="F985" s="84" t="b">
        <v>0</v>
      </c>
      <c r="G985" s="84" t="b">
        <v>0</v>
      </c>
    </row>
    <row r="986" spans="1:7" ht="15">
      <c r="A986" s="84" t="s">
        <v>2307</v>
      </c>
      <c r="B986" s="84">
        <v>2</v>
      </c>
      <c r="C986" s="118">
        <v>0.002284622968432037</v>
      </c>
      <c r="D986" s="84" t="s">
        <v>1661</v>
      </c>
      <c r="E986" s="84" t="b">
        <v>0</v>
      </c>
      <c r="F986" s="84" t="b">
        <v>0</v>
      </c>
      <c r="G986" s="84" t="b">
        <v>0</v>
      </c>
    </row>
    <row r="987" spans="1:7" ht="15">
      <c r="A987" s="84" t="s">
        <v>2110</v>
      </c>
      <c r="B987" s="84">
        <v>2</v>
      </c>
      <c r="C987" s="118">
        <v>0.002284622968432037</v>
      </c>
      <c r="D987" s="84" t="s">
        <v>1661</v>
      </c>
      <c r="E987" s="84" t="b">
        <v>0</v>
      </c>
      <c r="F987" s="84" t="b">
        <v>0</v>
      </c>
      <c r="G987" s="84" t="b">
        <v>0</v>
      </c>
    </row>
    <row r="988" spans="1:7" ht="15">
      <c r="A988" s="84" t="s">
        <v>2153</v>
      </c>
      <c r="B988" s="84">
        <v>2</v>
      </c>
      <c r="C988" s="118">
        <v>0.002284622968432037</v>
      </c>
      <c r="D988" s="84" t="s">
        <v>1661</v>
      </c>
      <c r="E988" s="84" t="b">
        <v>0</v>
      </c>
      <c r="F988" s="84" t="b">
        <v>0</v>
      </c>
      <c r="G988" s="84" t="b">
        <v>0</v>
      </c>
    </row>
    <row r="989" spans="1:7" ht="15">
      <c r="A989" s="84" t="s">
        <v>2286</v>
      </c>
      <c r="B989" s="84">
        <v>2</v>
      </c>
      <c r="C989" s="118">
        <v>0.002284622968432037</v>
      </c>
      <c r="D989" s="84" t="s">
        <v>1661</v>
      </c>
      <c r="E989" s="84" t="b">
        <v>0</v>
      </c>
      <c r="F989" s="84" t="b">
        <v>0</v>
      </c>
      <c r="G989" s="84" t="b">
        <v>0</v>
      </c>
    </row>
    <row r="990" spans="1:7" ht="15">
      <c r="A990" s="84" t="s">
        <v>2287</v>
      </c>
      <c r="B990" s="84">
        <v>2</v>
      </c>
      <c r="C990" s="118">
        <v>0.002284622968432037</v>
      </c>
      <c r="D990" s="84" t="s">
        <v>1661</v>
      </c>
      <c r="E990" s="84" t="b">
        <v>0</v>
      </c>
      <c r="F990" s="84" t="b">
        <v>0</v>
      </c>
      <c r="G990" s="84" t="b">
        <v>0</v>
      </c>
    </row>
    <row r="991" spans="1:7" ht="15">
      <c r="A991" s="84" t="s">
        <v>2296</v>
      </c>
      <c r="B991" s="84">
        <v>2</v>
      </c>
      <c r="C991" s="118">
        <v>0.002284622968432037</v>
      </c>
      <c r="D991" s="84" t="s">
        <v>1661</v>
      </c>
      <c r="E991" s="84" t="b">
        <v>0</v>
      </c>
      <c r="F991" s="84" t="b">
        <v>0</v>
      </c>
      <c r="G991" s="84" t="b">
        <v>0</v>
      </c>
    </row>
    <row r="992" spans="1:7" ht="15">
      <c r="A992" s="84" t="s">
        <v>2106</v>
      </c>
      <c r="B992" s="84">
        <v>2</v>
      </c>
      <c r="C992" s="118">
        <v>0.002284622968432037</v>
      </c>
      <c r="D992" s="84" t="s">
        <v>1661</v>
      </c>
      <c r="E992" s="84" t="b">
        <v>0</v>
      </c>
      <c r="F992" s="84" t="b">
        <v>0</v>
      </c>
      <c r="G992" s="84" t="b">
        <v>0</v>
      </c>
    </row>
    <row r="993" spans="1:7" ht="15">
      <c r="A993" s="84" t="s">
        <v>2297</v>
      </c>
      <c r="B993" s="84">
        <v>2</v>
      </c>
      <c r="C993" s="118">
        <v>0.002284622968432037</v>
      </c>
      <c r="D993" s="84" t="s">
        <v>1661</v>
      </c>
      <c r="E993" s="84" t="b">
        <v>0</v>
      </c>
      <c r="F993" s="84" t="b">
        <v>0</v>
      </c>
      <c r="G993" s="84" t="b">
        <v>0</v>
      </c>
    </row>
    <row r="994" spans="1:7" ht="15">
      <c r="A994" s="84" t="s">
        <v>2150</v>
      </c>
      <c r="B994" s="84">
        <v>2</v>
      </c>
      <c r="C994" s="118">
        <v>0.002284622968432037</v>
      </c>
      <c r="D994" s="84" t="s">
        <v>1661</v>
      </c>
      <c r="E994" s="84" t="b">
        <v>0</v>
      </c>
      <c r="F994" s="84" t="b">
        <v>0</v>
      </c>
      <c r="G994" s="84" t="b">
        <v>0</v>
      </c>
    </row>
    <row r="995" spans="1:7" ht="15">
      <c r="A995" s="84" t="s">
        <v>2148</v>
      </c>
      <c r="B995" s="84">
        <v>2</v>
      </c>
      <c r="C995" s="118">
        <v>0.002284622968432037</v>
      </c>
      <c r="D995" s="84" t="s">
        <v>1661</v>
      </c>
      <c r="E995" s="84" t="b">
        <v>0</v>
      </c>
      <c r="F995" s="84" t="b">
        <v>0</v>
      </c>
      <c r="G995" s="84" t="b">
        <v>0</v>
      </c>
    </row>
    <row r="996" spans="1:7" ht="15">
      <c r="A996" s="84" t="s">
        <v>2295</v>
      </c>
      <c r="B996" s="84">
        <v>2</v>
      </c>
      <c r="C996" s="118">
        <v>0.002284622968432037</v>
      </c>
      <c r="D996" s="84" t="s">
        <v>1661</v>
      </c>
      <c r="E996" s="84" t="b">
        <v>0</v>
      </c>
      <c r="F996" s="84" t="b">
        <v>0</v>
      </c>
      <c r="G996" s="84" t="b">
        <v>0</v>
      </c>
    </row>
    <row r="997" spans="1:7" ht="15">
      <c r="A997" s="84" t="s">
        <v>2251</v>
      </c>
      <c r="B997" s="84">
        <v>2</v>
      </c>
      <c r="C997" s="118">
        <v>0.0026738020190642036</v>
      </c>
      <c r="D997" s="84" t="s">
        <v>1661</v>
      </c>
      <c r="E997" s="84" t="b">
        <v>0</v>
      </c>
      <c r="F997" s="84" t="b">
        <v>0</v>
      </c>
      <c r="G997" s="84" t="b">
        <v>0</v>
      </c>
    </row>
    <row r="998" spans="1:7" ht="15">
      <c r="A998" s="84" t="s">
        <v>2381</v>
      </c>
      <c r="B998" s="84">
        <v>2</v>
      </c>
      <c r="C998" s="118">
        <v>0.002284622968432037</v>
      </c>
      <c r="D998" s="84" t="s">
        <v>1661</v>
      </c>
      <c r="E998" s="84" t="b">
        <v>0</v>
      </c>
      <c r="F998" s="84" t="b">
        <v>0</v>
      </c>
      <c r="G998" s="84" t="b">
        <v>0</v>
      </c>
    </row>
    <row r="999" spans="1:7" ht="15">
      <c r="A999" s="84" t="s">
        <v>2184</v>
      </c>
      <c r="B999" s="84">
        <v>2</v>
      </c>
      <c r="C999" s="118">
        <v>0.002284622968432037</v>
      </c>
      <c r="D999" s="84" t="s">
        <v>1661</v>
      </c>
      <c r="E999" s="84" t="b">
        <v>0</v>
      </c>
      <c r="F999" s="84" t="b">
        <v>0</v>
      </c>
      <c r="G999" s="84" t="b">
        <v>0</v>
      </c>
    </row>
    <row r="1000" spans="1:7" ht="15">
      <c r="A1000" s="84" t="s">
        <v>2391</v>
      </c>
      <c r="B1000" s="84">
        <v>2</v>
      </c>
      <c r="C1000" s="118">
        <v>0.002284622968432037</v>
      </c>
      <c r="D1000" s="84" t="s">
        <v>1661</v>
      </c>
      <c r="E1000" s="84" t="b">
        <v>0</v>
      </c>
      <c r="F1000" s="84" t="b">
        <v>0</v>
      </c>
      <c r="G1000" s="84" t="b">
        <v>0</v>
      </c>
    </row>
    <row r="1001" spans="1:7" ht="15">
      <c r="A1001" s="84" t="s">
        <v>2183</v>
      </c>
      <c r="B1001" s="84">
        <v>2</v>
      </c>
      <c r="C1001" s="118">
        <v>0.002284622968432037</v>
      </c>
      <c r="D1001" s="84" t="s">
        <v>1661</v>
      </c>
      <c r="E1001" s="84" t="b">
        <v>0</v>
      </c>
      <c r="F1001" s="84" t="b">
        <v>0</v>
      </c>
      <c r="G1001" s="84" t="b">
        <v>0</v>
      </c>
    </row>
    <row r="1002" spans="1:7" ht="15">
      <c r="A1002" s="84" t="s">
        <v>2182</v>
      </c>
      <c r="B1002" s="84">
        <v>2</v>
      </c>
      <c r="C1002" s="118">
        <v>0.002284622968432037</v>
      </c>
      <c r="D1002" s="84" t="s">
        <v>1661</v>
      </c>
      <c r="E1002" s="84" t="b">
        <v>0</v>
      </c>
      <c r="F1002" s="84" t="b">
        <v>0</v>
      </c>
      <c r="G1002" s="84" t="b">
        <v>0</v>
      </c>
    </row>
    <row r="1003" spans="1:7" ht="15">
      <c r="A1003" s="84" t="s">
        <v>2122</v>
      </c>
      <c r="B1003" s="84">
        <v>2</v>
      </c>
      <c r="C1003" s="118">
        <v>0.002284622968432037</v>
      </c>
      <c r="D1003" s="84" t="s">
        <v>1661</v>
      </c>
      <c r="E1003" s="84" t="b">
        <v>0</v>
      </c>
      <c r="F1003" s="84" t="b">
        <v>0</v>
      </c>
      <c r="G1003" s="84" t="b">
        <v>0</v>
      </c>
    </row>
    <row r="1004" spans="1:7" ht="15">
      <c r="A1004" s="84" t="s">
        <v>2392</v>
      </c>
      <c r="B1004" s="84">
        <v>2</v>
      </c>
      <c r="C1004" s="118">
        <v>0.002284622968432037</v>
      </c>
      <c r="D1004" s="84" t="s">
        <v>1661</v>
      </c>
      <c r="E1004" s="84" t="b">
        <v>0</v>
      </c>
      <c r="F1004" s="84" t="b">
        <v>0</v>
      </c>
      <c r="G1004" s="84" t="b">
        <v>0</v>
      </c>
    </row>
    <row r="1005" spans="1:7" ht="15">
      <c r="A1005" s="84" t="s">
        <v>2174</v>
      </c>
      <c r="B1005" s="84">
        <v>2</v>
      </c>
      <c r="C1005" s="118">
        <v>0.002284622968432037</v>
      </c>
      <c r="D1005" s="84" t="s">
        <v>1661</v>
      </c>
      <c r="E1005" s="84" t="b">
        <v>0</v>
      </c>
      <c r="F1005" s="84" t="b">
        <v>0</v>
      </c>
      <c r="G1005" s="84" t="b">
        <v>0</v>
      </c>
    </row>
    <row r="1006" spans="1:7" ht="15">
      <c r="A1006" s="84" t="s">
        <v>2388</v>
      </c>
      <c r="B1006" s="84">
        <v>2</v>
      </c>
      <c r="C1006" s="118">
        <v>0.002284622968432037</v>
      </c>
      <c r="D1006" s="84" t="s">
        <v>1661</v>
      </c>
      <c r="E1006" s="84" t="b">
        <v>0</v>
      </c>
      <c r="F1006" s="84" t="b">
        <v>0</v>
      </c>
      <c r="G1006" s="84" t="b">
        <v>0</v>
      </c>
    </row>
    <row r="1007" spans="1:7" ht="15">
      <c r="A1007" s="84" t="s">
        <v>2389</v>
      </c>
      <c r="B1007" s="84">
        <v>2</v>
      </c>
      <c r="C1007" s="118">
        <v>0.0026738020190642036</v>
      </c>
      <c r="D1007" s="84" t="s">
        <v>1661</v>
      </c>
      <c r="E1007" s="84" t="b">
        <v>0</v>
      </c>
      <c r="F1007" s="84" t="b">
        <v>0</v>
      </c>
      <c r="G1007" s="84" t="b">
        <v>0</v>
      </c>
    </row>
    <row r="1008" spans="1:7" ht="15">
      <c r="A1008" s="84" t="s">
        <v>2123</v>
      </c>
      <c r="B1008" s="84">
        <v>2</v>
      </c>
      <c r="C1008" s="118">
        <v>0.002284622968432037</v>
      </c>
      <c r="D1008" s="84" t="s">
        <v>1661</v>
      </c>
      <c r="E1008" s="84" t="b">
        <v>0</v>
      </c>
      <c r="F1008" s="84" t="b">
        <v>0</v>
      </c>
      <c r="G1008" s="84" t="b">
        <v>0</v>
      </c>
    </row>
    <row r="1009" spans="1:7" ht="15">
      <c r="A1009" s="84" t="s">
        <v>2290</v>
      </c>
      <c r="B1009" s="84">
        <v>2</v>
      </c>
      <c r="C1009" s="118">
        <v>0.002284622968432037</v>
      </c>
      <c r="D1009" s="84" t="s">
        <v>1661</v>
      </c>
      <c r="E1009" s="84" t="b">
        <v>0</v>
      </c>
      <c r="F1009" s="84" t="b">
        <v>0</v>
      </c>
      <c r="G1009" s="84" t="b">
        <v>0</v>
      </c>
    </row>
    <row r="1010" spans="1:7" ht="15">
      <c r="A1010" s="84" t="s">
        <v>2139</v>
      </c>
      <c r="B1010" s="84">
        <v>2</v>
      </c>
      <c r="C1010" s="118">
        <v>0.002284622968432037</v>
      </c>
      <c r="D1010" s="84" t="s">
        <v>1661</v>
      </c>
      <c r="E1010" s="84" t="b">
        <v>0</v>
      </c>
      <c r="F1010" s="84" t="b">
        <v>0</v>
      </c>
      <c r="G1010" s="84" t="b">
        <v>0</v>
      </c>
    </row>
    <row r="1011" spans="1:7" ht="15">
      <c r="A1011" s="84" t="s">
        <v>2387</v>
      </c>
      <c r="B1011" s="84">
        <v>2</v>
      </c>
      <c r="C1011" s="118">
        <v>0.002284622968432037</v>
      </c>
      <c r="D1011" s="84" t="s">
        <v>1661</v>
      </c>
      <c r="E1011" s="84" t="b">
        <v>0</v>
      </c>
      <c r="F1011" s="84" t="b">
        <v>0</v>
      </c>
      <c r="G1011" s="84" t="b">
        <v>0</v>
      </c>
    </row>
    <row r="1012" spans="1:7" ht="15">
      <c r="A1012" s="84" t="s">
        <v>2383</v>
      </c>
      <c r="B1012" s="84">
        <v>2</v>
      </c>
      <c r="C1012" s="118">
        <v>0.002284622968432037</v>
      </c>
      <c r="D1012" s="84" t="s">
        <v>1661</v>
      </c>
      <c r="E1012" s="84" t="b">
        <v>0</v>
      </c>
      <c r="F1012" s="84" t="b">
        <v>0</v>
      </c>
      <c r="G1012" s="84" t="b">
        <v>0</v>
      </c>
    </row>
    <row r="1013" spans="1:7" ht="15">
      <c r="A1013" s="84" t="s">
        <v>2382</v>
      </c>
      <c r="B1013" s="84">
        <v>2</v>
      </c>
      <c r="C1013" s="118">
        <v>0.002284622968432037</v>
      </c>
      <c r="D1013" s="84" t="s">
        <v>1661</v>
      </c>
      <c r="E1013" s="84" t="b">
        <v>0</v>
      </c>
      <c r="F1013" s="84" t="b">
        <v>0</v>
      </c>
      <c r="G1013" s="84" t="b">
        <v>0</v>
      </c>
    </row>
    <row r="1014" spans="1:7" ht="15">
      <c r="A1014" s="84" t="s">
        <v>2384</v>
      </c>
      <c r="B1014" s="84">
        <v>2</v>
      </c>
      <c r="C1014" s="118">
        <v>0.002284622968432037</v>
      </c>
      <c r="D1014" s="84" t="s">
        <v>1661</v>
      </c>
      <c r="E1014" s="84" t="b">
        <v>0</v>
      </c>
      <c r="F1014" s="84" t="b">
        <v>0</v>
      </c>
      <c r="G1014" s="84" t="b">
        <v>0</v>
      </c>
    </row>
    <row r="1015" spans="1:7" ht="15">
      <c r="A1015" s="84" t="s">
        <v>2385</v>
      </c>
      <c r="B1015" s="84">
        <v>2</v>
      </c>
      <c r="C1015" s="118">
        <v>0.002284622968432037</v>
      </c>
      <c r="D1015" s="84" t="s">
        <v>1661</v>
      </c>
      <c r="E1015" s="84" t="b">
        <v>0</v>
      </c>
      <c r="F1015" s="84" t="b">
        <v>0</v>
      </c>
      <c r="G1015" s="84" t="b">
        <v>0</v>
      </c>
    </row>
    <row r="1016" spans="1:7" ht="15">
      <c r="A1016" s="84" t="s">
        <v>2380</v>
      </c>
      <c r="B1016" s="84">
        <v>2</v>
      </c>
      <c r="C1016" s="118">
        <v>0.002284622968432037</v>
      </c>
      <c r="D1016" s="84" t="s">
        <v>1661</v>
      </c>
      <c r="E1016" s="84" t="b">
        <v>0</v>
      </c>
      <c r="F1016" s="84" t="b">
        <v>0</v>
      </c>
      <c r="G1016" s="84" t="b">
        <v>0</v>
      </c>
    </row>
    <row r="1017" spans="1:7" ht="15">
      <c r="A1017" s="84" t="s">
        <v>2378</v>
      </c>
      <c r="B1017" s="84">
        <v>2</v>
      </c>
      <c r="C1017" s="118">
        <v>0.002284622968432037</v>
      </c>
      <c r="D1017" s="84" t="s">
        <v>1661</v>
      </c>
      <c r="E1017" s="84" t="b">
        <v>0</v>
      </c>
      <c r="F1017" s="84" t="b">
        <v>0</v>
      </c>
      <c r="G1017" s="84" t="b">
        <v>0</v>
      </c>
    </row>
    <row r="1018" spans="1:7" ht="15">
      <c r="A1018" s="84" t="s">
        <v>2374</v>
      </c>
      <c r="B1018" s="84">
        <v>2</v>
      </c>
      <c r="C1018" s="118">
        <v>0.002284622968432037</v>
      </c>
      <c r="D1018" s="84" t="s">
        <v>1661</v>
      </c>
      <c r="E1018" s="84" t="b">
        <v>0</v>
      </c>
      <c r="F1018" s="84" t="b">
        <v>0</v>
      </c>
      <c r="G1018" s="84" t="b">
        <v>0</v>
      </c>
    </row>
    <row r="1019" spans="1:7" ht="15">
      <c r="A1019" s="84" t="s">
        <v>2231</v>
      </c>
      <c r="B1019" s="84">
        <v>2</v>
      </c>
      <c r="C1019" s="118">
        <v>0.002284622968432037</v>
      </c>
      <c r="D1019" s="84" t="s">
        <v>1661</v>
      </c>
      <c r="E1019" s="84" t="b">
        <v>0</v>
      </c>
      <c r="F1019" s="84" t="b">
        <v>0</v>
      </c>
      <c r="G1019" s="84" t="b">
        <v>0</v>
      </c>
    </row>
    <row r="1020" spans="1:7" ht="15">
      <c r="A1020" s="84" t="s">
        <v>2289</v>
      </c>
      <c r="B1020" s="84">
        <v>2</v>
      </c>
      <c r="C1020" s="118">
        <v>0.002284622968432037</v>
      </c>
      <c r="D1020" s="84" t="s">
        <v>1661</v>
      </c>
      <c r="E1020" s="84" t="b">
        <v>0</v>
      </c>
      <c r="F1020" s="84" t="b">
        <v>0</v>
      </c>
      <c r="G1020" s="84" t="b">
        <v>0</v>
      </c>
    </row>
    <row r="1021" spans="1:7" ht="15">
      <c r="A1021" s="84" t="s">
        <v>2373</v>
      </c>
      <c r="B1021" s="84">
        <v>2</v>
      </c>
      <c r="C1021" s="118">
        <v>0.002284622968432037</v>
      </c>
      <c r="D1021" s="84" t="s">
        <v>1661</v>
      </c>
      <c r="E1021" s="84" t="b">
        <v>0</v>
      </c>
      <c r="F1021" s="84" t="b">
        <v>0</v>
      </c>
      <c r="G1021" s="84" t="b">
        <v>0</v>
      </c>
    </row>
    <row r="1022" spans="1:7" ht="15">
      <c r="A1022" s="84" t="s">
        <v>2375</v>
      </c>
      <c r="B1022" s="84">
        <v>2</v>
      </c>
      <c r="C1022" s="118">
        <v>0.002284622968432037</v>
      </c>
      <c r="D1022" s="84" t="s">
        <v>1661</v>
      </c>
      <c r="E1022" s="84" t="b">
        <v>0</v>
      </c>
      <c r="F1022" s="84" t="b">
        <v>0</v>
      </c>
      <c r="G1022" s="84" t="b">
        <v>0</v>
      </c>
    </row>
    <row r="1023" spans="1:7" ht="15">
      <c r="A1023" s="84" t="s">
        <v>2371</v>
      </c>
      <c r="B1023" s="84">
        <v>2</v>
      </c>
      <c r="C1023" s="118">
        <v>0.002284622968432037</v>
      </c>
      <c r="D1023" s="84" t="s">
        <v>1661</v>
      </c>
      <c r="E1023" s="84" t="b">
        <v>0</v>
      </c>
      <c r="F1023" s="84" t="b">
        <v>0</v>
      </c>
      <c r="G1023" s="84" t="b">
        <v>0</v>
      </c>
    </row>
    <row r="1024" spans="1:7" ht="15">
      <c r="A1024" s="84" t="s">
        <v>2237</v>
      </c>
      <c r="B1024" s="84">
        <v>2</v>
      </c>
      <c r="C1024" s="118">
        <v>0.002284622968432037</v>
      </c>
      <c r="D1024" s="84" t="s">
        <v>1661</v>
      </c>
      <c r="E1024" s="84" t="b">
        <v>0</v>
      </c>
      <c r="F1024" s="84" t="b">
        <v>0</v>
      </c>
      <c r="G1024" s="84" t="b">
        <v>0</v>
      </c>
    </row>
    <row r="1025" spans="1:7" ht="15">
      <c r="A1025" s="84" t="s">
        <v>2372</v>
      </c>
      <c r="B1025" s="84">
        <v>2</v>
      </c>
      <c r="C1025" s="118">
        <v>0.002284622968432037</v>
      </c>
      <c r="D1025" s="84" t="s">
        <v>1661</v>
      </c>
      <c r="E1025" s="84" t="b">
        <v>0</v>
      </c>
      <c r="F1025" s="84" t="b">
        <v>0</v>
      </c>
      <c r="G1025" s="84" t="b">
        <v>0</v>
      </c>
    </row>
    <row r="1026" spans="1:7" ht="15">
      <c r="A1026" s="84" t="s">
        <v>2143</v>
      </c>
      <c r="B1026" s="84">
        <v>2</v>
      </c>
      <c r="C1026" s="118">
        <v>0.002284622968432037</v>
      </c>
      <c r="D1026" s="84" t="s">
        <v>1661</v>
      </c>
      <c r="E1026" s="84" t="b">
        <v>1</v>
      </c>
      <c r="F1026" s="84" t="b">
        <v>0</v>
      </c>
      <c r="G1026" s="84" t="b">
        <v>0</v>
      </c>
    </row>
    <row r="1027" spans="1:7" ht="15">
      <c r="A1027" s="84" t="s">
        <v>2203</v>
      </c>
      <c r="B1027" s="84">
        <v>2</v>
      </c>
      <c r="C1027" s="118">
        <v>0.002284622968432037</v>
      </c>
      <c r="D1027" s="84" t="s">
        <v>1661</v>
      </c>
      <c r="E1027" s="84" t="b">
        <v>0</v>
      </c>
      <c r="F1027" s="84" t="b">
        <v>0</v>
      </c>
      <c r="G1027" s="84" t="b">
        <v>0</v>
      </c>
    </row>
    <row r="1028" spans="1:7" ht="15">
      <c r="A1028" s="84" t="s">
        <v>2401</v>
      </c>
      <c r="B1028" s="84">
        <v>2</v>
      </c>
      <c r="C1028" s="118">
        <v>0.002284622968432037</v>
      </c>
      <c r="D1028" s="84" t="s">
        <v>1661</v>
      </c>
      <c r="E1028" s="84" t="b">
        <v>0</v>
      </c>
      <c r="F1028" s="84" t="b">
        <v>0</v>
      </c>
      <c r="G1028" s="84" t="b">
        <v>0</v>
      </c>
    </row>
    <row r="1029" spans="1:7" ht="15">
      <c r="A1029" s="84" t="s">
        <v>1765</v>
      </c>
      <c r="B1029" s="84">
        <v>2</v>
      </c>
      <c r="C1029" s="118">
        <v>0.002284622968432037</v>
      </c>
      <c r="D1029" s="84" t="s">
        <v>1661</v>
      </c>
      <c r="E1029" s="84" t="b">
        <v>0</v>
      </c>
      <c r="F1029" s="84" t="b">
        <v>0</v>
      </c>
      <c r="G1029" s="84" t="b">
        <v>0</v>
      </c>
    </row>
    <row r="1030" spans="1:7" ht="15">
      <c r="A1030" s="84" t="s">
        <v>2403</v>
      </c>
      <c r="B1030" s="84">
        <v>2</v>
      </c>
      <c r="C1030" s="118">
        <v>0.002284622968432037</v>
      </c>
      <c r="D1030" s="84" t="s">
        <v>1661</v>
      </c>
      <c r="E1030" s="84" t="b">
        <v>0</v>
      </c>
      <c r="F1030" s="84" t="b">
        <v>0</v>
      </c>
      <c r="G1030" s="84" t="b">
        <v>0</v>
      </c>
    </row>
    <row r="1031" spans="1:7" ht="15">
      <c r="A1031" s="84" t="s">
        <v>2402</v>
      </c>
      <c r="B1031" s="84">
        <v>2</v>
      </c>
      <c r="C1031" s="118">
        <v>0.002284622968432037</v>
      </c>
      <c r="D1031" s="84" t="s">
        <v>1661</v>
      </c>
      <c r="E1031" s="84" t="b">
        <v>0</v>
      </c>
      <c r="F1031" s="84" t="b">
        <v>0</v>
      </c>
      <c r="G1031" s="84" t="b">
        <v>0</v>
      </c>
    </row>
    <row r="1032" spans="1:7" ht="15">
      <c r="A1032" s="84" t="s">
        <v>247</v>
      </c>
      <c r="B1032" s="84">
        <v>9</v>
      </c>
      <c r="C1032" s="118">
        <v>0.013757200873830866</v>
      </c>
      <c r="D1032" s="84" t="s">
        <v>1662</v>
      </c>
      <c r="E1032" s="84" t="b">
        <v>0</v>
      </c>
      <c r="F1032" s="84" t="b">
        <v>0</v>
      </c>
      <c r="G1032" s="84" t="b">
        <v>0</v>
      </c>
    </row>
    <row r="1033" spans="1:7" ht="15">
      <c r="A1033" s="84" t="s">
        <v>1779</v>
      </c>
      <c r="B1033" s="84">
        <v>8</v>
      </c>
      <c r="C1033" s="118">
        <v>0.00522847757724877</v>
      </c>
      <c r="D1033" s="84" t="s">
        <v>1662</v>
      </c>
      <c r="E1033" s="84" t="b">
        <v>0</v>
      </c>
      <c r="F1033" s="84" t="b">
        <v>0</v>
      </c>
      <c r="G1033" s="84" t="b">
        <v>0</v>
      </c>
    </row>
    <row r="1034" spans="1:7" ht="15">
      <c r="A1034" s="84" t="s">
        <v>1780</v>
      </c>
      <c r="B1034" s="84">
        <v>7</v>
      </c>
      <c r="C1034" s="118">
        <v>0.004574917880092674</v>
      </c>
      <c r="D1034" s="84" t="s">
        <v>1662</v>
      </c>
      <c r="E1034" s="84" t="b">
        <v>0</v>
      </c>
      <c r="F1034" s="84" t="b">
        <v>0</v>
      </c>
      <c r="G1034" s="84" t="b">
        <v>0</v>
      </c>
    </row>
    <row r="1035" spans="1:7" ht="15">
      <c r="A1035" s="84" t="s">
        <v>270</v>
      </c>
      <c r="B1035" s="84">
        <v>6</v>
      </c>
      <c r="C1035" s="118">
        <v>0.006326632061880763</v>
      </c>
      <c r="D1035" s="84" t="s">
        <v>1662</v>
      </c>
      <c r="E1035" s="84" t="b">
        <v>0</v>
      </c>
      <c r="F1035" s="84" t="b">
        <v>0</v>
      </c>
      <c r="G1035" s="84" t="b">
        <v>0</v>
      </c>
    </row>
    <row r="1036" spans="1:7" ht="15">
      <c r="A1036" s="84" t="s">
        <v>1781</v>
      </c>
      <c r="B1036" s="84">
        <v>6</v>
      </c>
      <c r="C1036" s="118">
        <v>0.009171467249220577</v>
      </c>
      <c r="D1036" s="84" t="s">
        <v>1662</v>
      </c>
      <c r="E1036" s="84" t="b">
        <v>0</v>
      </c>
      <c r="F1036" s="84" t="b">
        <v>0</v>
      </c>
      <c r="G1036" s="84" t="b">
        <v>0</v>
      </c>
    </row>
    <row r="1037" spans="1:7" ht="15">
      <c r="A1037" s="84" t="s">
        <v>275</v>
      </c>
      <c r="B1037" s="84">
        <v>5</v>
      </c>
      <c r="C1037" s="118">
        <v>0.007642889374350481</v>
      </c>
      <c r="D1037" s="84" t="s">
        <v>1662</v>
      </c>
      <c r="E1037" s="84" t="b">
        <v>0</v>
      </c>
      <c r="F1037" s="84" t="b">
        <v>0</v>
      </c>
      <c r="G1037" s="84" t="b">
        <v>0</v>
      </c>
    </row>
    <row r="1038" spans="1:7" ht="15">
      <c r="A1038" s="84" t="s">
        <v>1782</v>
      </c>
      <c r="B1038" s="84">
        <v>5</v>
      </c>
      <c r="C1038" s="118">
        <v>0.007642889374350481</v>
      </c>
      <c r="D1038" s="84" t="s">
        <v>1662</v>
      </c>
      <c r="E1038" s="84" t="b">
        <v>0</v>
      </c>
      <c r="F1038" s="84" t="b">
        <v>0</v>
      </c>
      <c r="G1038" s="84" t="b">
        <v>0</v>
      </c>
    </row>
    <row r="1039" spans="1:7" ht="15">
      <c r="A1039" s="84" t="s">
        <v>1783</v>
      </c>
      <c r="B1039" s="84">
        <v>5</v>
      </c>
      <c r="C1039" s="118">
        <v>0.007642889374350481</v>
      </c>
      <c r="D1039" s="84" t="s">
        <v>1662</v>
      </c>
      <c r="E1039" s="84" t="b">
        <v>0</v>
      </c>
      <c r="F1039" s="84" t="b">
        <v>0</v>
      </c>
      <c r="G1039" s="84" t="b">
        <v>0</v>
      </c>
    </row>
    <row r="1040" spans="1:7" ht="15">
      <c r="A1040" s="84" t="s">
        <v>1784</v>
      </c>
      <c r="B1040" s="84">
        <v>5</v>
      </c>
      <c r="C1040" s="118">
        <v>0.007642889374350481</v>
      </c>
      <c r="D1040" s="84" t="s">
        <v>1662</v>
      </c>
      <c r="E1040" s="84" t="b">
        <v>0</v>
      </c>
      <c r="F1040" s="84" t="b">
        <v>0</v>
      </c>
      <c r="G1040" s="84" t="b">
        <v>0</v>
      </c>
    </row>
    <row r="1041" spans="1:7" ht="15">
      <c r="A1041" s="84" t="s">
        <v>1785</v>
      </c>
      <c r="B1041" s="84">
        <v>5</v>
      </c>
      <c r="C1041" s="118">
        <v>0.007642889374350481</v>
      </c>
      <c r="D1041" s="84" t="s">
        <v>1662</v>
      </c>
      <c r="E1041" s="84" t="b">
        <v>0</v>
      </c>
      <c r="F1041" s="84" t="b">
        <v>0</v>
      </c>
      <c r="G1041" s="84" t="b">
        <v>0</v>
      </c>
    </row>
    <row r="1042" spans="1:7" ht="15">
      <c r="A1042" s="84" t="s">
        <v>2091</v>
      </c>
      <c r="B1042" s="84">
        <v>5</v>
      </c>
      <c r="C1042" s="118">
        <v>0.007642889374350481</v>
      </c>
      <c r="D1042" s="84" t="s">
        <v>1662</v>
      </c>
      <c r="E1042" s="84" t="b">
        <v>0</v>
      </c>
      <c r="F1042" s="84" t="b">
        <v>0</v>
      </c>
      <c r="G1042" s="84" t="b">
        <v>0</v>
      </c>
    </row>
    <row r="1043" spans="1:7" ht="15">
      <c r="A1043" s="84" t="s">
        <v>2092</v>
      </c>
      <c r="B1043" s="84">
        <v>5</v>
      </c>
      <c r="C1043" s="118">
        <v>0.007642889374350481</v>
      </c>
      <c r="D1043" s="84" t="s">
        <v>1662</v>
      </c>
      <c r="E1043" s="84" t="b">
        <v>0</v>
      </c>
      <c r="F1043" s="84" t="b">
        <v>0</v>
      </c>
      <c r="G1043" s="84" t="b">
        <v>0</v>
      </c>
    </row>
    <row r="1044" spans="1:7" ht="15">
      <c r="A1044" s="84" t="s">
        <v>1758</v>
      </c>
      <c r="B1044" s="84">
        <v>5</v>
      </c>
      <c r="C1044" s="118">
        <v>0.007642889374350481</v>
      </c>
      <c r="D1044" s="84" t="s">
        <v>1662</v>
      </c>
      <c r="E1044" s="84" t="b">
        <v>0</v>
      </c>
      <c r="F1044" s="84" t="b">
        <v>0</v>
      </c>
      <c r="G1044" s="84" t="b">
        <v>0</v>
      </c>
    </row>
    <row r="1045" spans="1:7" ht="15">
      <c r="A1045" s="84" t="s">
        <v>2133</v>
      </c>
      <c r="B1045" s="84">
        <v>4</v>
      </c>
      <c r="C1045" s="118">
        <v>0.008435509415841019</v>
      </c>
      <c r="D1045" s="84" t="s">
        <v>1662</v>
      </c>
      <c r="E1045" s="84" t="b">
        <v>0</v>
      </c>
      <c r="F1045" s="84" t="b">
        <v>0</v>
      </c>
      <c r="G1045" s="84" t="b">
        <v>0</v>
      </c>
    </row>
    <row r="1046" spans="1:7" ht="15">
      <c r="A1046" s="84" t="s">
        <v>245</v>
      </c>
      <c r="B1046" s="84">
        <v>4</v>
      </c>
      <c r="C1046" s="118">
        <v>0.011428054005261376</v>
      </c>
      <c r="D1046" s="84" t="s">
        <v>1662</v>
      </c>
      <c r="E1046" s="84" t="b">
        <v>0</v>
      </c>
      <c r="F1046" s="84" t="b">
        <v>0</v>
      </c>
      <c r="G1046" s="84" t="b">
        <v>0</v>
      </c>
    </row>
    <row r="1047" spans="1:7" ht="15">
      <c r="A1047" s="84" t="s">
        <v>2071</v>
      </c>
      <c r="B1047" s="84">
        <v>3</v>
      </c>
      <c r="C1047" s="118">
        <v>0.008571040503946031</v>
      </c>
      <c r="D1047" s="84" t="s">
        <v>1662</v>
      </c>
      <c r="E1047" s="84" t="b">
        <v>0</v>
      </c>
      <c r="F1047" s="84" t="b">
        <v>0</v>
      </c>
      <c r="G1047" s="84" t="b">
        <v>0</v>
      </c>
    </row>
    <row r="1048" spans="1:7" ht="15">
      <c r="A1048" s="84" t="s">
        <v>2034</v>
      </c>
      <c r="B1048" s="84">
        <v>3</v>
      </c>
      <c r="C1048" s="118">
        <v>0.008571040503946031</v>
      </c>
      <c r="D1048" s="84" t="s">
        <v>1662</v>
      </c>
      <c r="E1048" s="84" t="b">
        <v>0</v>
      </c>
      <c r="F1048" s="84" t="b">
        <v>0</v>
      </c>
      <c r="G1048" s="84" t="b">
        <v>0</v>
      </c>
    </row>
    <row r="1049" spans="1:7" ht="15">
      <c r="A1049" s="84" t="s">
        <v>1763</v>
      </c>
      <c r="B1049" s="84">
        <v>3</v>
      </c>
      <c r="C1049" s="118">
        <v>0.008571040503946031</v>
      </c>
      <c r="D1049" s="84" t="s">
        <v>1662</v>
      </c>
      <c r="E1049" s="84" t="b">
        <v>0</v>
      </c>
      <c r="F1049" s="84" t="b">
        <v>0</v>
      </c>
      <c r="G1049" s="84" t="b">
        <v>0</v>
      </c>
    </row>
    <row r="1050" spans="1:7" ht="15">
      <c r="A1050" s="84" t="s">
        <v>2060</v>
      </c>
      <c r="B1050" s="84">
        <v>3</v>
      </c>
      <c r="C1050" s="118">
        <v>0.008571040503946031</v>
      </c>
      <c r="D1050" s="84" t="s">
        <v>1662</v>
      </c>
      <c r="E1050" s="84" t="b">
        <v>0</v>
      </c>
      <c r="F1050" s="84" t="b">
        <v>0</v>
      </c>
      <c r="G1050" s="84" t="b">
        <v>0</v>
      </c>
    </row>
    <row r="1051" spans="1:7" ht="15">
      <c r="A1051" s="84" t="s">
        <v>2277</v>
      </c>
      <c r="B1051" s="84">
        <v>2</v>
      </c>
      <c r="C1051" s="118">
        <v>0.007822904356590943</v>
      </c>
      <c r="D1051" s="84" t="s">
        <v>1662</v>
      </c>
      <c r="E1051" s="84" t="b">
        <v>0</v>
      </c>
      <c r="F1051" s="84" t="b">
        <v>0</v>
      </c>
      <c r="G1051" s="84" t="b">
        <v>0</v>
      </c>
    </row>
    <row r="1052" spans="1:7" ht="15">
      <c r="A1052" s="84" t="s">
        <v>2278</v>
      </c>
      <c r="B1052" s="84">
        <v>2</v>
      </c>
      <c r="C1052" s="118">
        <v>0.007822904356590943</v>
      </c>
      <c r="D1052" s="84" t="s">
        <v>1662</v>
      </c>
      <c r="E1052" s="84" t="b">
        <v>0</v>
      </c>
      <c r="F1052" s="84" t="b">
        <v>0</v>
      </c>
      <c r="G1052" s="84" t="b">
        <v>0</v>
      </c>
    </row>
    <row r="1053" spans="1:7" ht="15">
      <c r="A1053" s="84" t="s">
        <v>2279</v>
      </c>
      <c r="B1053" s="84">
        <v>2</v>
      </c>
      <c r="C1053" s="118">
        <v>0.007822904356590943</v>
      </c>
      <c r="D1053" s="84" t="s">
        <v>1662</v>
      </c>
      <c r="E1053" s="84" t="b">
        <v>0</v>
      </c>
      <c r="F1053" s="84" t="b">
        <v>0</v>
      </c>
      <c r="G1053" s="84" t="b">
        <v>0</v>
      </c>
    </row>
    <row r="1054" spans="1:7" ht="15">
      <c r="A1054" s="84" t="s">
        <v>2052</v>
      </c>
      <c r="B1054" s="84">
        <v>2</v>
      </c>
      <c r="C1054" s="118">
        <v>0.007822904356590943</v>
      </c>
      <c r="D1054" s="84" t="s">
        <v>1662</v>
      </c>
      <c r="E1054" s="84" t="b">
        <v>0</v>
      </c>
      <c r="F1054" s="84" t="b">
        <v>0</v>
      </c>
      <c r="G1054" s="84" t="b">
        <v>0</v>
      </c>
    </row>
    <row r="1055" spans="1:7" ht="15">
      <c r="A1055" s="84" t="s">
        <v>2095</v>
      </c>
      <c r="B1055" s="84">
        <v>2</v>
      </c>
      <c r="C1055" s="118">
        <v>0.007822904356590943</v>
      </c>
      <c r="D1055" s="84" t="s">
        <v>1662</v>
      </c>
      <c r="E1055" s="84" t="b">
        <v>0</v>
      </c>
      <c r="F1055" s="84" t="b">
        <v>0</v>
      </c>
      <c r="G1055" s="84" t="b">
        <v>0</v>
      </c>
    </row>
    <row r="1056" spans="1:7" ht="15">
      <c r="A1056" s="84" t="s">
        <v>2096</v>
      </c>
      <c r="B1056" s="84">
        <v>2</v>
      </c>
      <c r="C1056" s="118">
        <v>0.007822904356590943</v>
      </c>
      <c r="D1056" s="84" t="s">
        <v>1662</v>
      </c>
      <c r="E1056" s="84" t="b">
        <v>0</v>
      </c>
      <c r="F1056" s="84" t="b">
        <v>0</v>
      </c>
      <c r="G1056" s="84" t="b">
        <v>0</v>
      </c>
    </row>
    <row r="1057" spans="1:7" ht="15">
      <c r="A1057" s="84" t="s">
        <v>2061</v>
      </c>
      <c r="B1057" s="84">
        <v>2</v>
      </c>
      <c r="C1057" s="118">
        <v>0.007822904356590943</v>
      </c>
      <c r="D1057" s="84" t="s">
        <v>1662</v>
      </c>
      <c r="E1057" s="84" t="b">
        <v>0</v>
      </c>
      <c r="F1057" s="84" t="b">
        <v>0</v>
      </c>
      <c r="G1057" s="84" t="b">
        <v>0</v>
      </c>
    </row>
    <row r="1058" spans="1:7" ht="15">
      <c r="A1058" s="84" t="s">
        <v>2097</v>
      </c>
      <c r="B1058" s="84">
        <v>2</v>
      </c>
      <c r="C1058" s="118">
        <v>0.007822904356590943</v>
      </c>
      <c r="D1058" s="84" t="s">
        <v>1662</v>
      </c>
      <c r="E1058" s="84" t="b">
        <v>0</v>
      </c>
      <c r="F1058" s="84" t="b">
        <v>0</v>
      </c>
      <c r="G1058" s="84" t="b">
        <v>0</v>
      </c>
    </row>
    <row r="1059" spans="1:7" ht="15">
      <c r="A1059" s="84" t="s">
        <v>2098</v>
      </c>
      <c r="B1059" s="84">
        <v>2</v>
      </c>
      <c r="C1059" s="118">
        <v>0.007822904356590943</v>
      </c>
      <c r="D1059" s="84" t="s">
        <v>1662</v>
      </c>
      <c r="E1059" s="84" t="b">
        <v>1</v>
      </c>
      <c r="F1059" s="84" t="b">
        <v>0</v>
      </c>
      <c r="G1059" s="84" t="b">
        <v>0</v>
      </c>
    </row>
    <row r="1060" spans="1:7" ht="15">
      <c r="A1060" s="84" t="s">
        <v>1735</v>
      </c>
      <c r="B1060" s="84">
        <v>2</v>
      </c>
      <c r="C1060" s="118">
        <v>0.007822904356590943</v>
      </c>
      <c r="D1060" s="84" t="s">
        <v>1662</v>
      </c>
      <c r="E1060" s="84" t="b">
        <v>0</v>
      </c>
      <c r="F1060" s="84" t="b">
        <v>0</v>
      </c>
      <c r="G1060" s="84" t="b">
        <v>0</v>
      </c>
    </row>
    <row r="1061" spans="1:7" ht="15">
      <c r="A1061" s="84" t="s">
        <v>1771</v>
      </c>
      <c r="B1061" s="84">
        <v>2</v>
      </c>
      <c r="C1061" s="118">
        <v>0.007822904356590943</v>
      </c>
      <c r="D1061" s="84" t="s">
        <v>1662</v>
      </c>
      <c r="E1061" s="84" t="b">
        <v>0</v>
      </c>
      <c r="F1061" s="84" t="b">
        <v>0</v>
      </c>
      <c r="G1061" s="84" t="b">
        <v>0</v>
      </c>
    </row>
    <row r="1062" spans="1:7" ht="15">
      <c r="A1062" s="84" t="s">
        <v>2099</v>
      </c>
      <c r="B1062" s="84">
        <v>2</v>
      </c>
      <c r="C1062" s="118">
        <v>0.007822904356590943</v>
      </c>
      <c r="D1062" s="84" t="s">
        <v>1662</v>
      </c>
      <c r="E1062" s="84" t="b">
        <v>0</v>
      </c>
      <c r="F1062" s="84" t="b">
        <v>0</v>
      </c>
      <c r="G1062" s="84" t="b">
        <v>0</v>
      </c>
    </row>
    <row r="1063" spans="1:7" ht="15">
      <c r="A1063" s="84" t="s">
        <v>2100</v>
      </c>
      <c r="B1063" s="84">
        <v>2</v>
      </c>
      <c r="C1063" s="118">
        <v>0.007822904356590943</v>
      </c>
      <c r="D1063" s="84" t="s">
        <v>1662</v>
      </c>
      <c r="E1063" s="84" t="b">
        <v>0</v>
      </c>
      <c r="F1063" s="84" t="b">
        <v>0</v>
      </c>
      <c r="G1063" s="84" t="b">
        <v>0</v>
      </c>
    </row>
    <row r="1064" spans="1:7" ht="15">
      <c r="A1064" s="84" t="s">
        <v>2135</v>
      </c>
      <c r="B1064" s="84">
        <v>2</v>
      </c>
      <c r="C1064" s="118">
        <v>0.007822904356590943</v>
      </c>
      <c r="D1064" s="84" t="s">
        <v>1662</v>
      </c>
      <c r="E1064" s="84" t="b">
        <v>0</v>
      </c>
      <c r="F1064" s="84" t="b">
        <v>0</v>
      </c>
      <c r="G1064" s="84" t="b">
        <v>0</v>
      </c>
    </row>
    <row r="1065" spans="1:7" ht="15">
      <c r="A1065" s="84" t="s">
        <v>2281</v>
      </c>
      <c r="B1065" s="84">
        <v>2</v>
      </c>
      <c r="C1065" s="118">
        <v>0.007822904356590943</v>
      </c>
      <c r="D1065" s="84" t="s">
        <v>1662</v>
      </c>
      <c r="E1065" s="84" t="b">
        <v>0</v>
      </c>
      <c r="F1065" s="84" t="b">
        <v>0</v>
      </c>
      <c r="G1065" s="84" t="b">
        <v>0</v>
      </c>
    </row>
    <row r="1066" spans="1:7" ht="15">
      <c r="A1066" s="84" t="s">
        <v>2282</v>
      </c>
      <c r="B1066" s="84">
        <v>2</v>
      </c>
      <c r="C1066" s="118">
        <v>0.007822904356590943</v>
      </c>
      <c r="D1066" s="84" t="s">
        <v>1662</v>
      </c>
      <c r="E1066" s="84" t="b">
        <v>0</v>
      </c>
      <c r="F1066" s="84" t="b">
        <v>0</v>
      </c>
      <c r="G1066" s="84" t="b">
        <v>0</v>
      </c>
    </row>
    <row r="1067" spans="1:7" ht="15">
      <c r="A1067" s="84" t="s">
        <v>1758</v>
      </c>
      <c r="B1067" s="84">
        <v>22</v>
      </c>
      <c r="C1067" s="118">
        <v>0.006450114736743036</v>
      </c>
      <c r="D1067" s="84" t="s">
        <v>1663</v>
      </c>
      <c r="E1067" s="84" t="b">
        <v>0</v>
      </c>
      <c r="F1067" s="84" t="b">
        <v>0</v>
      </c>
      <c r="G1067" s="84" t="b">
        <v>0</v>
      </c>
    </row>
    <row r="1068" spans="1:7" ht="15">
      <c r="A1068" s="84" t="s">
        <v>1759</v>
      </c>
      <c r="B1068" s="84">
        <v>16</v>
      </c>
      <c r="C1068" s="118">
        <v>0.012982061347610957</v>
      </c>
      <c r="D1068" s="84" t="s">
        <v>1663</v>
      </c>
      <c r="E1068" s="84" t="b">
        <v>0</v>
      </c>
      <c r="F1068" s="84" t="b">
        <v>0</v>
      </c>
      <c r="G1068" s="84" t="b">
        <v>0</v>
      </c>
    </row>
    <row r="1069" spans="1:7" ht="15">
      <c r="A1069" s="84" t="s">
        <v>1760</v>
      </c>
      <c r="B1069" s="84">
        <v>10</v>
      </c>
      <c r="C1069" s="118">
        <v>0.010573212291239132</v>
      </c>
      <c r="D1069" s="84" t="s">
        <v>1663</v>
      </c>
      <c r="E1069" s="84" t="b">
        <v>0</v>
      </c>
      <c r="F1069" s="84" t="b">
        <v>0</v>
      </c>
      <c r="G1069" s="84" t="b">
        <v>0</v>
      </c>
    </row>
    <row r="1070" spans="1:7" ht="15">
      <c r="A1070" s="84" t="s">
        <v>1775</v>
      </c>
      <c r="B1070" s="84">
        <v>6</v>
      </c>
      <c r="C1070" s="118">
        <v>0.00842374539508617</v>
      </c>
      <c r="D1070" s="84" t="s">
        <v>1663</v>
      </c>
      <c r="E1070" s="84" t="b">
        <v>1</v>
      </c>
      <c r="F1070" s="84" t="b">
        <v>0</v>
      </c>
      <c r="G1070" s="84" t="b">
        <v>0</v>
      </c>
    </row>
    <row r="1071" spans="1:7" ht="15">
      <c r="A1071" s="84" t="s">
        <v>235</v>
      </c>
      <c r="B1071" s="84">
        <v>6</v>
      </c>
      <c r="C1071" s="118">
        <v>0.00842374539508617</v>
      </c>
      <c r="D1071" s="84" t="s">
        <v>1663</v>
      </c>
      <c r="E1071" s="84" t="b">
        <v>0</v>
      </c>
      <c r="F1071" s="84" t="b">
        <v>0</v>
      </c>
      <c r="G1071" s="84" t="b">
        <v>0</v>
      </c>
    </row>
    <row r="1072" spans="1:7" ht="15">
      <c r="A1072" s="84" t="s">
        <v>238</v>
      </c>
      <c r="B1072" s="84">
        <v>5</v>
      </c>
      <c r="C1072" s="118">
        <v>0.007799130802148168</v>
      </c>
      <c r="D1072" s="84" t="s">
        <v>1663</v>
      </c>
      <c r="E1072" s="84" t="b">
        <v>0</v>
      </c>
      <c r="F1072" s="84" t="b">
        <v>0</v>
      </c>
      <c r="G1072" s="84" t="b">
        <v>0</v>
      </c>
    </row>
    <row r="1073" spans="1:7" ht="15">
      <c r="A1073" s="84" t="s">
        <v>271</v>
      </c>
      <c r="B1073" s="84">
        <v>4</v>
      </c>
      <c r="C1073" s="118">
        <v>0.009372690536773948</v>
      </c>
      <c r="D1073" s="84" t="s">
        <v>1663</v>
      </c>
      <c r="E1073" s="84" t="b">
        <v>0</v>
      </c>
      <c r="F1073" s="84" t="b">
        <v>0</v>
      </c>
      <c r="G1073" s="84" t="b">
        <v>0</v>
      </c>
    </row>
    <row r="1074" spans="1:7" ht="15">
      <c r="A1074" s="84" t="s">
        <v>1787</v>
      </c>
      <c r="B1074" s="84">
        <v>4</v>
      </c>
      <c r="C1074" s="118">
        <v>0.007002375610285908</v>
      </c>
      <c r="D1074" s="84" t="s">
        <v>1663</v>
      </c>
      <c r="E1074" s="84" t="b">
        <v>0</v>
      </c>
      <c r="F1074" s="84" t="b">
        <v>0</v>
      </c>
      <c r="G1074" s="84" t="b">
        <v>0</v>
      </c>
    </row>
    <row r="1075" spans="1:7" ht="15">
      <c r="A1075" s="84" t="s">
        <v>236</v>
      </c>
      <c r="B1075" s="84">
        <v>4</v>
      </c>
      <c r="C1075" s="118">
        <v>0.007002375610285908</v>
      </c>
      <c r="D1075" s="84" t="s">
        <v>1663</v>
      </c>
      <c r="E1075" s="84" t="b">
        <v>0</v>
      </c>
      <c r="F1075" s="84" t="b">
        <v>0</v>
      </c>
      <c r="G1075" s="84" t="b">
        <v>0</v>
      </c>
    </row>
    <row r="1076" spans="1:7" ht="15">
      <c r="A1076" s="84" t="s">
        <v>1788</v>
      </c>
      <c r="B1076" s="84">
        <v>3</v>
      </c>
      <c r="C1076" s="118">
        <v>0.005989608892409116</v>
      </c>
      <c r="D1076" s="84" t="s">
        <v>1663</v>
      </c>
      <c r="E1076" s="84" t="b">
        <v>0</v>
      </c>
      <c r="F1076" s="84" t="b">
        <v>0</v>
      </c>
      <c r="G1076" s="84" t="b">
        <v>0</v>
      </c>
    </row>
    <row r="1077" spans="1:7" ht="15">
      <c r="A1077" s="84" t="s">
        <v>2024</v>
      </c>
      <c r="B1077" s="84">
        <v>3</v>
      </c>
      <c r="C1077" s="118">
        <v>0.005989608892409116</v>
      </c>
      <c r="D1077" s="84" t="s">
        <v>1663</v>
      </c>
      <c r="E1077" s="84" t="b">
        <v>0</v>
      </c>
      <c r="F1077" s="84" t="b">
        <v>0</v>
      </c>
      <c r="G1077" s="84" t="b">
        <v>0</v>
      </c>
    </row>
    <row r="1078" spans="1:7" ht="15">
      <c r="A1078" s="84" t="s">
        <v>1772</v>
      </c>
      <c r="B1078" s="84">
        <v>3</v>
      </c>
      <c r="C1078" s="118">
        <v>0.005989608892409116</v>
      </c>
      <c r="D1078" s="84" t="s">
        <v>1663</v>
      </c>
      <c r="E1078" s="84" t="b">
        <v>0</v>
      </c>
      <c r="F1078" s="84" t="b">
        <v>0</v>
      </c>
      <c r="G1078" s="84" t="b">
        <v>0</v>
      </c>
    </row>
    <row r="1079" spans="1:7" ht="15">
      <c r="A1079" s="84" t="s">
        <v>1761</v>
      </c>
      <c r="B1079" s="84">
        <v>3</v>
      </c>
      <c r="C1079" s="118">
        <v>0.005989608892409116</v>
      </c>
      <c r="D1079" s="84" t="s">
        <v>1663</v>
      </c>
      <c r="E1079" s="84" t="b">
        <v>0</v>
      </c>
      <c r="F1079" s="84" t="b">
        <v>0</v>
      </c>
      <c r="G1079" s="84" t="b">
        <v>0</v>
      </c>
    </row>
    <row r="1080" spans="1:7" ht="15">
      <c r="A1080" s="84" t="s">
        <v>1779</v>
      </c>
      <c r="B1080" s="84">
        <v>3</v>
      </c>
      <c r="C1080" s="118">
        <v>0.005989608892409116</v>
      </c>
      <c r="D1080" s="84" t="s">
        <v>1663</v>
      </c>
      <c r="E1080" s="84" t="b">
        <v>0</v>
      </c>
      <c r="F1080" s="84" t="b">
        <v>0</v>
      </c>
      <c r="G1080" s="84" t="b">
        <v>0</v>
      </c>
    </row>
    <row r="1081" spans="1:7" ht="15">
      <c r="A1081" s="84" t="s">
        <v>2032</v>
      </c>
      <c r="B1081" s="84">
        <v>3</v>
      </c>
      <c r="C1081" s="118">
        <v>0.005989608892409116</v>
      </c>
      <c r="D1081" s="84" t="s">
        <v>1663</v>
      </c>
      <c r="E1081" s="84" t="b">
        <v>0</v>
      </c>
      <c r="F1081" s="84" t="b">
        <v>0</v>
      </c>
      <c r="G1081" s="84" t="b">
        <v>0</v>
      </c>
    </row>
    <row r="1082" spans="1:7" ht="15">
      <c r="A1082" s="84" t="s">
        <v>2059</v>
      </c>
      <c r="B1082" s="84">
        <v>3</v>
      </c>
      <c r="C1082" s="118">
        <v>0.005989608892409116</v>
      </c>
      <c r="D1082" s="84" t="s">
        <v>1663</v>
      </c>
      <c r="E1082" s="84" t="b">
        <v>0</v>
      </c>
      <c r="F1082" s="84" t="b">
        <v>0</v>
      </c>
      <c r="G1082" s="84" t="b">
        <v>0</v>
      </c>
    </row>
    <row r="1083" spans="1:7" ht="15">
      <c r="A1083" s="84" t="s">
        <v>2132</v>
      </c>
      <c r="B1083" s="84">
        <v>3</v>
      </c>
      <c r="C1083" s="118">
        <v>0.005989608892409116</v>
      </c>
      <c r="D1083" s="84" t="s">
        <v>1663</v>
      </c>
      <c r="E1083" s="84" t="b">
        <v>0</v>
      </c>
      <c r="F1083" s="84" t="b">
        <v>0</v>
      </c>
      <c r="G1083" s="84" t="b">
        <v>0</v>
      </c>
    </row>
    <row r="1084" spans="1:7" ht="15">
      <c r="A1084" s="84" t="s">
        <v>2036</v>
      </c>
      <c r="B1084" s="84">
        <v>3</v>
      </c>
      <c r="C1084" s="118">
        <v>0.005989608892409116</v>
      </c>
      <c r="D1084" s="84" t="s">
        <v>1663</v>
      </c>
      <c r="E1084" s="84" t="b">
        <v>0</v>
      </c>
      <c r="F1084" s="84" t="b">
        <v>0</v>
      </c>
      <c r="G1084" s="84" t="b">
        <v>0</v>
      </c>
    </row>
    <row r="1085" spans="1:7" ht="15">
      <c r="A1085" s="84" t="s">
        <v>2086</v>
      </c>
      <c r="B1085" s="84">
        <v>3</v>
      </c>
      <c r="C1085" s="118">
        <v>0.005989608892409116</v>
      </c>
      <c r="D1085" s="84" t="s">
        <v>1663</v>
      </c>
      <c r="E1085" s="84" t="b">
        <v>0</v>
      </c>
      <c r="F1085" s="84" t="b">
        <v>0</v>
      </c>
      <c r="G1085" s="84" t="b">
        <v>0</v>
      </c>
    </row>
    <row r="1086" spans="1:7" ht="15">
      <c r="A1086" s="84" t="s">
        <v>2103</v>
      </c>
      <c r="B1086" s="84">
        <v>3</v>
      </c>
      <c r="C1086" s="118">
        <v>0.005989608892409116</v>
      </c>
      <c r="D1086" s="84" t="s">
        <v>1663</v>
      </c>
      <c r="E1086" s="84" t="b">
        <v>0</v>
      </c>
      <c r="F1086" s="84" t="b">
        <v>0</v>
      </c>
      <c r="G1086" s="84" t="b">
        <v>0</v>
      </c>
    </row>
    <row r="1087" spans="1:7" ht="15">
      <c r="A1087" s="84" t="s">
        <v>2039</v>
      </c>
      <c r="B1087" s="84">
        <v>3</v>
      </c>
      <c r="C1087" s="118">
        <v>0.005989608892409116</v>
      </c>
      <c r="D1087" s="84" t="s">
        <v>1663</v>
      </c>
      <c r="E1087" s="84" t="b">
        <v>0</v>
      </c>
      <c r="F1087" s="84" t="b">
        <v>0</v>
      </c>
      <c r="G1087" s="84" t="b">
        <v>0</v>
      </c>
    </row>
    <row r="1088" spans="1:7" ht="15">
      <c r="A1088" s="84" t="s">
        <v>2272</v>
      </c>
      <c r="B1088" s="84">
        <v>3</v>
      </c>
      <c r="C1088" s="118">
        <v>0.005989608892409116</v>
      </c>
      <c r="D1088" s="84" t="s">
        <v>1663</v>
      </c>
      <c r="E1088" s="84" t="b">
        <v>0</v>
      </c>
      <c r="F1088" s="84" t="b">
        <v>0</v>
      </c>
      <c r="G1088" s="84" t="b">
        <v>0</v>
      </c>
    </row>
    <row r="1089" spans="1:7" ht="15">
      <c r="A1089" s="84" t="s">
        <v>2035</v>
      </c>
      <c r="B1089" s="84">
        <v>3</v>
      </c>
      <c r="C1089" s="118">
        <v>0.005989608892409116</v>
      </c>
      <c r="D1089" s="84" t="s">
        <v>1663</v>
      </c>
      <c r="E1089" s="84" t="b">
        <v>0</v>
      </c>
      <c r="F1089" s="84" t="b">
        <v>0</v>
      </c>
      <c r="G1089" s="84" t="b">
        <v>0</v>
      </c>
    </row>
    <row r="1090" spans="1:7" ht="15">
      <c r="A1090" s="84" t="s">
        <v>2042</v>
      </c>
      <c r="B1090" s="84">
        <v>3</v>
      </c>
      <c r="C1090" s="118">
        <v>0.005989608892409116</v>
      </c>
      <c r="D1090" s="84" t="s">
        <v>1663</v>
      </c>
      <c r="E1090" s="84" t="b">
        <v>0</v>
      </c>
      <c r="F1090" s="84" t="b">
        <v>0</v>
      </c>
      <c r="G1090" s="84" t="b">
        <v>0</v>
      </c>
    </row>
    <row r="1091" spans="1:7" ht="15">
      <c r="A1091" s="84" t="s">
        <v>2125</v>
      </c>
      <c r="B1091" s="84">
        <v>3</v>
      </c>
      <c r="C1091" s="118">
        <v>0.007029517902580461</v>
      </c>
      <c r="D1091" s="84" t="s">
        <v>1663</v>
      </c>
      <c r="E1091" s="84" t="b">
        <v>0</v>
      </c>
      <c r="F1091" s="84" t="b">
        <v>0</v>
      </c>
      <c r="G1091" s="84" t="b">
        <v>0</v>
      </c>
    </row>
    <row r="1092" spans="1:7" ht="15">
      <c r="A1092" s="84" t="s">
        <v>237</v>
      </c>
      <c r="B1092" s="84">
        <v>3</v>
      </c>
      <c r="C1092" s="118">
        <v>0.005989608892409116</v>
      </c>
      <c r="D1092" s="84" t="s">
        <v>1663</v>
      </c>
      <c r="E1092" s="84" t="b">
        <v>0</v>
      </c>
      <c r="F1092" s="84" t="b">
        <v>0</v>
      </c>
      <c r="G1092" s="84" t="b">
        <v>0</v>
      </c>
    </row>
    <row r="1093" spans="1:7" ht="15">
      <c r="A1093" s="84" t="s">
        <v>239</v>
      </c>
      <c r="B1093" s="84">
        <v>2</v>
      </c>
      <c r="C1093" s="118">
        <v>0.004686345268386974</v>
      </c>
      <c r="D1093" s="84" t="s">
        <v>1663</v>
      </c>
      <c r="E1093" s="84" t="b">
        <v>0</v>
      </c>
      <c r="F1093" s="84" t="b">
        <v>0</v>
      </c>
      <c r="G1093" s="84" t="b">
        <v>0</v>
      </c>
    </row>
    <row r="1094" spans="1:7" ht="15">
      <c r="A1094" s="84" t="s">
        <v>2173</v>
      </c>
      <c r="B1094" s="84">
        <v>2</v>
      </c>
      <c r="C1094" s="118">
        <v>0.004686345268386974</v>
      </c>
      <c r="D1094" s="84" t="s">
        <v>1663</v>
      </c>
      <c r="E1094" s="84" t="b">
        <v>0</v>
      </c>
      <c r="F1094" s="84" t="b">
        <v>0</v>
      </c>
      <c r="G1094" s="84" t="b">
        <v>0</v>
      </c>
    </row>
    <row r="1095" spans="1:7" ht="15">
      <c r="A1095" s="84" t="s">
        <v>2134</v>
      </c>
      <c r="B1095" s="84">
        <v>2</v>
      </c>
      <c r="C1095" s="118">
        <v>0.004686345268386974</v>
      </c>
      <c r="D1095" s="84" t="s">
        <v>1663</v>
      </c>
      <c r="E1095" s="84" t="b">
        <v>0</v>
      </c>
      <c r="F1095" s="84" t="b">
        <v>0</v>
      </c>
      <c r="G1095" s="84" t="b">
        <v>0</v>
      </c>
    </row>
    <row r="1096" spans="1:7" ht="15">
      <c r="A1096" s="84" t="s">
        <v>2356</v>
      </c>
      <c r="B1096" s="84">
        <v>2</v>
      </c>
      <c r="C1096" s="118">
        <v>0.004686345268386974</v>
      </c>
      <c r="D1096" s="84" t="s">
        <v>1663</v>
      </c>
      <c r="E1096" s="84" t="b">
        <v>0</v>
      </c>
      <c r="F1096" s="84" t="b">
        <v>0</v>
      </c>
      <c r="G1096" s="84" t="b">
        <v>0</v>
      </c>
    </row>
    <row r="1097" spans="1:7" ht="15">
      <c r="A1097" s="84" t="s">
        <v>2140</v>
      </c>
      <c r="B1097" s="84">
        <v>2</v>
      </c>
      <c r="C1097" s="118">
        <v>0.004686345268386974</v>
      </c>
      <c r="D1097" s="84" t="s">
        <v>1663</v>
      </c>
      <c r="E1097" s="84" t="b">
        <v>0</v>
      </c>
      <c r="F1097" s="84" t="b">
        <v>0</v>
      </c>
      <c r="G1097" s="84" t="b">
        <v>0</v>
      </c>
    </row>
    <row r="1098" spans="1:7" ht="15">
      <c r="A1098" s="84" t="s">
        <v>2357</v>
      </c>
      <c r="B1098" s="84">
        <v>2</v>
      </c>
      <c r="C1098" s="118">
        <v>0.004686345268386974</v>
      </c>
      <c r="D1098" s="84" t="s">
        <v>1663</v>
      </c>
      <c r="E1098" s="84" t="b">
        <v>0</v>
      </c>
      <c r="F1098" s="84" t="b">
        <v>0</v>
      </c>
      <c r="G1098" s="84" t="b">
        <v>0</v>
      </c>
    </row>
    <row r="1099" spans="1:7" ht="15">
      <c r="A1099" s="84" t="s">
        <v>2072</v>
      </c>
      <c r="B1099" s="84">
        <v>2</v>
      </c>
      <c r="C1099" s="118">
        <v>0.004686345268386974</v>
      </c>
      <c r="D1099" s="84" t="s">
        <v>1663</v>
      </c>
      <c r="E1099" s="84" t="b">
        <v>0</v>
      </c>
      <c r="F1099" s="84" t="b">
        <v>0</v>
      </c>
      <c r="G1099" s="84" t="b">
        <v>0</v>
      </c>
    </row>
    <row r="1100" spans="1:7" ht="15">
      <c r="A1100" s="84" t="s">
        <v>2187</v>
      </c>
      <c r="B1100" s="84">
        <v>2</v>
      </c>
      <c r="C1100" s="118">
        <v>0.004686345268386974</v>
      </c>
      <c r="D1100" s="84" t="s">
        <v>1663</v>
      </c>
      <c r="E1100" s="84" t="b">
        <v>0</v>
      </c>
      <c r="F1100" s="84" t="b">
        <v>0</v>
      </c>
      <c r="G1100" s="84" t="b">
        <v>0</v>
      </c>
    </row>
    <row r="1101" spans="1:7" ht="15">
      <c r="A1101" s="84" t="s">
        <v>1777</v>
      </c>
      <c r="B1101" s="84">
        <v>2</v>
      </c>
      <c r="C1101" s="118">
        <v>0.004686345268386974</v>
      </c>
      <c r="D1101" s="84" t="s">
        <v>1663</v>
      </c>
      <c r="E1101" s="84" t="b">
        <v>0</v>
      </c>
      <c r="F1101" s="84" t="b">
        <v>0</v>
      </c>
      <c r="G1101" s="84" t="b">
        <v>0</v>
      </c>
    </row>
    <row r="1102" spans="1:7" ht="15">
      <c r="A1102" s="84" t="s">
        <v>2026</v>
      </c>
      <c r="B1102" s="84">
        <v>2</v>
      </c>
      <c r="C1102" s="118">
        <v>0.004686345268386974</v>
      </c>
      <c r="D1102" s="84" t="s">
        <v>1663</v>
      </c>
      <c r="E1102" s="84" t="b">
        <v>0</v>
      </c>
      <c r="F1102" s="84" t="b">
        <v>0</v>
      </c>
      <c r="G1102" s="84" t="b">
        <v>0</v>
      </c>
    </row>
    <row r="1103" spans="1:7" ht="15">
      <c r="A1103" s="84" t="s">
        <v>2027</v>
      </c>
      <c r="B1103" s="84">
        <v>2</v>
      </c>
      <c r="C1103" s="118">
        <v>0.004686345268386974</v>
      </c>
      <c r="D1103" s="84" t="s">
        <v>1663</v>
      </c>
      <c r="E1103" s="84" t="b">
        <v>0</v>
      </c>
      <c r="F1103" s="84" t="b">
        <v>1</v>
      </c>
      <c r="G1103" s="84" t="b">
        <v>0</v>
      </c>
    </row>
    <row r="1104" spans="1:7" ht="15">
      <c r="A1104" s="84" t="s">
        <v>2028</v>
      </c>
      <c r="B1104" s="84">
        <v>2</v>
      </c>
      <c r="C1104" s="118">
        <v>0.004686345268386974</v>
      </c>
      <c r="D1104" s="84" t="s">
        <v>1663</v>
      </c>
      <c r="E1104" s="84" t="b">
        <v>0</v>
      </c>
      <c r="F1104" s="84" t="b">
        <v>0</v>
      </c>
      <c r="G1104" s="84" t="b">
        <v>0</v>
      </c>
    </row>
    <row r="1105" spans="1:7" ht="15">
      <c r="A1105" s="84" t="s">
        <v>1774</v>
      </c>
      <c r="B1105" s="84">
        <v>2</v>
      </c>
      <c r="C1105" s="118">
        <v>0.004686345268386974</v>
      </c>
      <c r="D1105" s="84" t="s">
        <v>1663</v>
      </c>
      <c r="E1105" s="84" t="b">
        <v>0</v>
      </c>
      <c r="F1105" s="84" t="b">
        <v>0</v>
      </c>
      <c r="G1105" s="84" t="b">
        <v>0</v>
      </c>
    </row>
    <row r="1106" spans="1:7" ht="15">
      <c r="A1106" s="84" t="s">
        <v>2029</v>
      </c>
      <c r="B1106" s="84">
        <v>2</v>
      </c>
      <c r="C1106" s="118">
        <v>0.004686345268386974</v>
      </c>
      <c r="D1106" s="84" t="s">
        <v>1663</v>
      </c>
      <c r="E1106" s="84" t="b">
        <v>0</v>
      </c>
      <c r="F1106" s="84" t="b">
        <v>0</v>
      </c>
      <c r="G1106" s="84" t="b">
        <v>0</v>
      </c>
    </row>
    <row r="1107" spans="1:7" ht="15">
      <c r="A1107" s="84" t="s">
        <v>2025</v>
      </c>
      <c r="B1107" s="84">
        <v>2</v>
      </c>
      <c r="C1107" s="118">
        <v>0.004686345268386974</v>
      </c>
      <c r="D1107" s="84" t="s">
        <v>1663</v>
      </c>
      <c r="E1107" s="84" t="b">
        <v>0</v>
      </c>
      <c r="F1107" s="84" t="b">
        <v>0</v>
      </c>
      <c r="G1107" s="84" t="b">
        <v>0</v>
      </c>
    </row>
    <row r="1108" spans="1:7" ht="15">
      <c r="A1108" s="84" t="s">
        <v>1770</v>
      </c>
      <c r="B1108" s="84">
        <v>2</v>
      </c>
      <c r="C1108" s="118">
        <v>0.004686345268386974</v>
      </c>
      <c r="D1108" s="84" t="s">
        <v>1663</v>
      </c>
      <c r="E1108" s="84" t="b">
        <v>0</v>
      </c>
      <c r="F1108" s="84" t="b">
        <v>0</v>
      </c>
      <c r="G1108" s="84" t="b">
        <v>0</v>
      </c>
    </row>
    <row r="1109" spans="1:7" ht="15">
      <c r="A1109" s="84" t="s">
        <v>2030</v>
      </c>
      <c r="B1109" s="84">
        <v>2</v>
      </c>
      <c r="C1109" s="118">
        <v>0.004686345268386974</v>
      </c>
      <c r="D1109" s="84" t="s">
        <v>1663</v>
      </c>
      <c r="E1109" s="84" t="b">
        <v>0</v>
      </c>
      <c r="F1109" s="84" t="b">
        <v>0</v>
      </c>
      <c r="G1109" s="84" t="b">
        <v>0</v>
      </c>
    </row>
    <row r="1110" spans="1:7" ht="15">
      <c r="A1110" s="84" t="s">
        <v>2031</v>
      </c>
      <c r="B1110" s="84">
        <v>2</v>
      </c>
      <c r="C1110" s="118">
        <v>0.004686345268386974</v>
      </c>
      <c r="D1110" s="84" t="s">
        <v>1663</v>
      </c>
      <c r="E1110" s="84" t="b">
        <v>0</v>
      </c>
      <c r="F1110" s="84" t="b">
        <v>0</v>
      </c>
      <c r="G1110" s="84" t="b">
        <v>0</v>
      </c>
    </row>
    <row r="1111" spans="1:7" ht="15">
      <c r="A1111" s="84" t="s">
        <v>218</v>
      </c>
      <c r="B1111" s="84">
        <v>2</v>
      </c>
      <c r="C1111" s="118">
        <v>0.004686345268386974</v>
      </c>
      <c r="D1111" s="84" t="s">
        <v>1663</v>
      </c>
      <c r="E1111" s="84" t="b">
        <v>0</v>
      </c>
      <c r="F1111" s="84" t="b">
        <v>0</v>
      </c>
      <c r="G1111" s="84" t="b">
        <v>0</v>
      </c>
    </row>
    <row r="1112" spans="1:7" ht="15">
      <c r="A1112" s="84" t="s">
        <v>2175</v>
      </c>
      <c r="B1112" s="84">
        <v>2</v>
      </c>
      <c r="C1112" s="118">
        <v>0.005871502731630994</v>
      </c>
      <c r="D1112" s="84" t="s">
        <v>1663</v>
      </c>
      <c r="E1112" s="84" t="b">
        <v>0</v>
      </c>
      <c r="F1112" s="84" t="b">
        <v>0</v>
      </c>
      <c r="G1112" s="84" t="b">
        <v>0</v>
      </c>
    </row>
    <row r="1113" spans="1:7" ht="15">
      <c r="A1113" s="84" t="s">
        <v>2112</v>
      </c>
      <c r="B1113" s="84">
        <v>2</v>
      </c>
      <c r="C1113" s="118">
        <v>0.004686345268386974</v>
      </c>
      <c r="D1113" s="84" t="s">
        <v>1663</v>
      </c>
      <c r="E1113" s="84" t="b">
        <v>0</v>
      </c>
      <c r="F1113" s="84" t="b">
        <v>0</v>
      </c>
      <c r="G1113" s="84" t="b">
        <v>0</v>
      </c>
    </row>
    <row r="1114" spans="1:7" ht="15">
      <c r="A1114" s="84" t="s">
        <v>2052</v>
      </c>
      <c r="B1114" s="84">
        <v>2</v>
      </c>
      <c r="C1114" s="118">
        <v>0.004686345268386974</v>
      </c>
      <c r="D1114" s="84" t="s">
        <v>1663</v>
      </c>
      <c r="E1114" s="84" t="b">
        <v>0</v>
      </c>
      <c r="F1114" s="84" t="b">
        <v>0</v>
      </c>
      <c r="G1114" s="84" t="b">
        <v>0</v>
      </c>
    </row>
    <row r="1115" spans="1:7" ht="15">
      <c r="A1115" s="84" t="s">
        <v>2106</v>
      </c>
      <c r="B1115" s="84">
        <v>2</v>
      </c>
      <c r="C1115" s="118">
        <v>0.004686345268386974</v>
      </c>
      <c r="D1115" s="84" t="s">
        <v>1663</v>
      </c>
      <c r="E1115" s="84" t="b">
        <v>0</v>
      </c>
      <c r="F1115" s="84" t="b">
        <v>0</v>
      </c>
      <c r="G1115" s="84" t="b">
        <v>0</v>
      </c>
    </row>
    <row r="1116" spans="1:7" ht="15">
      <c r="A1116" s="84" t="s">
        <v>2464</v>
      </c>
      <c r="B1116" s="84">
        <v>2</v>
      </c>
      <c r="C1116" s="118">
        <v>0.005871502731630994</v>
      </c>
      <c r="D1116" s="84" t="s">
        <v>1663</v>
      </c>
      <c r="E1116" s="84" t="b">
        <v>0</v>
      </c>
      <c r="F1116" s="84" t="b">
        <v>0</v>
      </c>
      <c r="G1116" s="84" t="b">
        <v>0</v>
      </c>
    </row>
    <row r="1117" spans="1:7" ht="15">
      <c r="A1117" s="84" t="s">
        <v>2253</v>
      </c>
      <c r="B1117" s="84">
        <v>2</v>
      </c>
      <c r="C1117" s="118">
        <v>0.004686345268386974</v>
      </c>
      <c r="D1117" s="84" t="s">
        <v>1663</v>
      </c>
      <c r="E1117" s="84" t="b">
        <v>1</v>
      </c>
      <c r="F1117" s="84" t="b">
        <v>0</v>
      </c>
      <c r="G1117" s="84" t="b">
        <v>0</v>
      </c>
    </row>
    <row r="1118" spans="1:7" ht="15">
      <c r="A1118" s="84" t="s">
        <v>2460</v>
      </c>
      <c r="B1118" s="84">
        <v>2</v>
      </c>
      <c r="C1118" s="118">
        <v>0.004686345268386974</v>
      </c>
      <c r="D1118" s="84" t="s">
        <v>1663</v>
      </c>
      <c r="E1118" s="84" t="b">
        <v>0</v>
      </c>
      <c r="F1118" s="84" t="b">
        <v>0</v>
      </c>
      <c r="G1118" s="84" t="b">
        <v>0</v>
      </c>
    </row>
    <row r="1119" spans="1:7" ht="15">
      <c r="A1119" s="84" t="s">
        <v>2085</v>
      </c>
      <c r="B1119" s="84">
        <v>2</v>
      </c>
      <c r="C1119" s="118">
        <v>0.004686345268386974</v>
      </c>
      <c r="D1119" s="84" t="s">
        <v>1663</v>
      </c>
      <c r="E1119" s="84" t="b">
        <v>0</v>
      </c>
      <c r="F1119" s="84" t="b">
        <v>0</v>
      </c>
      <c r="G1119" s="84" t="b">
        <v>0</v>
      </c>
    </row>
    <row r="1120" spans="1:7" ht="15">
      <c r="A1120" s="84" t="s">
        <v>2154</v>
      </c>
      <c r="B1120" s="84">
        <v>2</v>
      </c>
      <c r="C1120" s="118">
        <v>0.004686345268386974</v>
      </c>
      <c r="D1120" s="84" t="s">
        <v>1663</v>
      </c>
      <c r="E1120" s="84" t="b">
        <v>0</v>
      </c>
      <c r="F1120" s="84" t="b">
        <v>0</v>
      </c>
      <c r="G1120" s="84" t="b">
        <v>0</v>
      </c>
    </row>
    <row r="1121" spans="1:7" ht="15">
      <c r="A1121" s="84" t="s">
        <v>2461</v>
      </c>
      <c r="B1121" s="84">
        <v>2</v>
      </c>
      <c r="C1121" s="118">
        <v>0.004686345268386974</v>
      </c>
      <c r="D1121" s="84" t="s">
        <v>1663</v>
      </c>
      <c r="E1121" s="84" t="b">
        <v>0</v>
      </c>
      <c r="F1121" s="84" t="b">
        <v>0</v>
      </c>
      <c r="G1121" s="84" t="b">
        <v>0</v>
      </c>
    </row>
    <row r="1122" spans="1:7" ht="15">
      <c r="A1122" s="84" t="s">
        <v>2462</v>
      </c>
      <c r="B1122" s="84">
        <v>2</v>
      </c>
      <c r="C1122" s="118">
        <v>0.004686345268386974</v>
      </c>
      <c r="D1122" s="84" t="s">
        <v>1663</v>
      </c>
      <c r="E1122" s="84" t="b">
        <v>0</v>
      </c>
      <c r="F1122" s="84" t="b">
        <v>1</v>
      </c>
      <c r="G1122" s="84" t="b">
        <v>0</v>
      </c>
    </row>
    <row r="1123" spans="1:7" ht="15">
      <c r="A1123" s="84" t="s">
        <v>2215</v>
      </c>
      <c r="B1123" s="84">
        <v>2</v>
      </c>
      <c r="C1123" s="118">
        <v>0.004686345268386974</v>
      </c>
      <c r="D1123" s="84" t="s">
        <v>1663</v>
      </c>
      <c r="E1123" s="84" t="b">
        <v>0</v>
      </c>
      <c r="F1123" s="84" t="b">
        <v>1</v>
      </c>
      <c r="G1123" s="84" t="b">
        <v>0</v>
      </c>
    </row>
    <row r="1124" spans="1:7" ht="15">
      <c r="A1124" s="84" t="s">
        <v>2463</v>
      </c>
      <c r="B1124" s="84">
        <v>2</v>
      </c>
      <c r="C1124" s="118">
        <v>0.005871502731630994</v>
      </c>
      <c r="D1124" s="84" t="s">
        <v>1663</v>
      </c>
      <c r="E1124" s="84" t="b">
        <v>0</v>
      </c>
      <c r="F1124" s="84" t="b">
        <v>0</v>
      </c>
      <c r="G1124" s="84" t="b">
        <v>0</v>
      </c>
    </row>
    <row r="1125" spans="1:7" ht="15">
      <c r="A1125" s="84" t="s">
        <v>2148</v>
      </c>
      <c r="B1125" s="84">
        <v>2</v>
      </c>
      <c r="C1125" s="118">
        <v>0.004686345268386974</v>
      </c>
      <c r="D1125" s="84" t="s">
        <v>1663</v>
      </c>
      <c r="E1125" s="84" t="b">
        <v>0</v>
      </c>
      <c r="F1125" s="84" t="b">
        <v>0</v>
      </c>
      <c r="G1125" s="84" t="b">
        <v>0</v>
      </c>
    </row>
    <row r="1126" spans="1:7" ht="15">
      <c r="A1126" s="84" t="s">
        <v>2218</v>
      </c>
      <c r="B1126" s="84">
        <v>2</v>
      </c>
      <c r="C1126" s="118">
        <v>0.004686345268386974</v>
      </c>
      <c r="D1126" s="84" t="s">
        <v>1663</v>
      </c>
      <c r="E1126" s="84" t="b">
        <v>0</v>
      </c>
      <c r="F1126" s="84" t="b">
        <v>0</v>
      </c>
      <c r="G1126" s="84" t="b">
        <v>0</v>
      </c>
    </row>
    <row r="1127" spans="1:7" ht="15">
      <c r="A1127" s="84" t="s">
        <v>2455</v>
      </c>
      <c r="B1127" s="84">
        <v>2</v>
      </c>
      <c r="C1127" s="118">
        <v>0.004686345268386974</v>
      </c>
      <c r="D1127" s="84" t="s">
        <v>1663</v>
      </c>
      <c r="E1127" s="84" t="b">
        <v>0</v>
      </c>
      <c r="F1127" s="84" t="b">
        <v>0</v>
      </c>
      <c r="G1127" s="84" t="b">
        <v>0</v>
      </c>
    </row>
    <row r="1128" spans="1:7" ht="15">
      <c r="A1128" s="84" t="s">
        <v>2456</v>
      </c>
      <c r="B1128" s="84">
        <v>2</v>
      </c>
      <c r="C1128" s="118">
        <v>0.004686345268386974</v>
      </c>
      <c r="D1128" s="84" t="s">
        <v>1663</v>
      </c>
      <c r="E1128" s="84" t="b">
        <v>0</v>
      </c>
      <c r="F1128" s="84" t="b">
        <v>0</v>
      </c>
      <c r="G1128" s="84" t="b">
        <v>0</v>
      </c>
    </row>
    <row r="1129" spans="1:7" ht="15">
      <c r="A1129" s="84" t="s">
        <v>2457</v>
      </c>
      <c r="B1129" s="84">
        <v>2</v>
      </c>
      <c r="C1129" s="118">
        <v>0.004686345268386974</v>
      </c>
      <c r="D1129" s="84" t="s">
        <v>1663</v>
      </c>
      <c r="E1129" s="84" t="b">
        <v>0</v>
      </c>
      <c r="F1129" s="84" t="b">
        <v>0</v>
      </c>
      <c r="G1129" s="84" t="b">
        <v>0</v>
      </c>
    </row>
    <row r="1130" spans="1:7" ht="15">
      <c r="A1130" s="84" t="s">
        <v>2451</v>
      </c>
      <c r="B1130" s="84">
        <v>2</v>
      </c>
      <c r="C1130" s="118">
        <v>0.004686345268386974</v>
      </c>
      <c r="D1130" s="84" t="s">
        <v>1663</v>
      </c>
      <c r="E1130" s="84" t="b">
        <v>0</v>
      </c>
      <c r="F1130" s="84" t="b">
        <v>0</v>
      </c>
      <c r="G1130" s="84" t="b">
        <v>0</v>
      </c>
    </row>
    <row r="1131" spans="1:7" ht="15">
      <c r="A1131" s="84" t="s">
        <v>2193</v>
      </c>
      <c r="B1131" s="84">
        <v>2</v>
      </c>
      <c r="C1131" s="118">
        <v>0.004686345268386974</v>
      </c>
      <c r="D1131" s="84" t="s">
        <v>1663</v>
      </c>
      <c r="E1131" s="84" t="b">
        <v>0</v>
      </c>
      <c r="F1131" s="84" t="b">
        <v>0</v>
      </c>
      <c r="G1131" s="84" t="b">
        <v>0</v>
      </c>
    </row>
    <row r="1132" spans="1:7" ht="15">
      <c r="A1132" s="84" t="s">
        <v>2194</v>
      </c>
      <c r="B1132" s="84">
        <v>2</v>
      </c>
      <c r="C1132" s="118">
        <v>0.004686345268386974</v>
      </c>
      <c r="D1132" s="84" t="s">
        <v>1663</v>
      </c>
      <c r="E1132" s="84" t="b">
        <v>0</v>
      </c>
      <c r="F1132" s="84" t="b">
        <v>0</v>
      </c>
      <c r="G1132" s="84" t="b">
        <v>0</v>
      </c>
    </row>
    <row r="1133" spans="1:7" ht="15">
      <c r="A1133" s="84" t="s">
        <v>2446</v>
      </c>
      <c r="B1133" s="84">
        <v>2</v>
      </c>
      <c r="C1133" s="118">
        <v>0.004686345268386974</v>
      </c>
      <c r="D1133" s="84" t="s">
        <v>1663</v>
      </c>
      <c r="E1133" s="84" t="b">
        <v>0</v>
      </c>
      <c r="F1133" s="84" t="b">
        <v>0</v>
      </c>
      <c r="G1133" s="84" t="b">
        <v>0</v>
      </c>
    </row>
    <row r="1134" spans="1:7" ht="15">
      <c r="A1134" s="84" t="s">
        <v>2089</v>
      </c>
      <c r="B1134" s="84">
        <v>2</v>
      </c>
      <c r="C1134" s="118">
        <v>0.004686345268386974</v>
      </c>
      <c r="D1134" s="84" t="s">
        <v>1663</v>
      </c>
      <c r="E1134" s="84" t="b">
        <v>0</v>
      </c>
      <c r="F1134" s="84" t="b">
        <v>0</v>
      </c>
      <c r="G1134" s="84" t="b">
        <v>0</v>
      </c>
    </row>
    <row r="1135" spans="1:7" ht="15">
      <c r="A1135" s="84" t="s">
        <v>2454</v>
      </c>
      <c r="B1135" s="84">
        <v>2</v>
      </c>
      <c r="C1135" s="118">
        <v>0.004686345268386974</v>
      </c>
      <c r="D1135" s="84" t="s">
        <v>1663</v>
      </c>
      <c r="E1135" s="84" t="b">
        <v>0</v>
      </c>
      <c r="F1135" s="84" t="b">
        <v>0</v>
      </c>
      <c r="G1135" s="84" t="b">
        <v>0</v>
      </c>
    </row>
    <row r="1136" spans="1:7" ht="15">
      <c r="A1136" s="84" t="s">
        <v>2415</v>
      </c>
      <c r="B1136" s="84">
        <v>2</v>
      </c>
      <c r="C1136" s="118">
        <v>0.004686345268386974</v>
      </c>
      <c r="D1136" s="84" t="s">
        <v>1663</v>
      </c>
      <c r="E1136" s="84" t="b">
        <v>0</v>
      </c>
      <c r="F1136" s="84" t="b">
        <v>0</v>
      </c>
      <c r="G1136" s="84" t="b">
        <v>0</v>
      </c>
    </row>
    <row r="1137" spans="1:7" ht="15">
      <c r="A1137" s="84" t="s">
        <v>2131</v>
      </c>
      <c r="B1137" s="84">
        <v>2</v>
      </c>
      <c r="C1137" s="118">
        <v>0.004686345268386974</v>
      </c>
      <c r="D1137" s="84" t="s">
        <v>1663</v>
      </c>
      <c r="E1137" s="84" t="b">
        <v>0</v>
      </c>
      <c r="F1137" s="84" t="b">
        <v>0</v>
      </c>
      <c r="G1137" s="84" t="b">
        <v>0</v>
      </c>
    </row>
    <row r="1138" spans="1:7" ht="15">
      <c r="A1138" s="84" t="s">
        <v>2081</v>
      </c>
      <c r="B1138" s="84">
        <v>2</v>
      </c>
      <c r="C1138" s="118">
        <v>0.005871502731630994</v>
      </c>
      <c r="D1138" s="84" t="s">
        <v>1663</v>
      </c>
      <c r="E1138" s="84" t="b">
        <v>0</v>
      </c>
      <c r="F1138" s="84" t="b">
        <v>0</v>
      </c>
      <c r="G1138" s="84" t="b">
        <v>0</v>
      </c>
    </row>
    <row r="1139" spans="1:7" ht="15">
      <c r="A1139" s="84" t="s">
        <v>2157</v>
      </c>
      <c r="B1139" s="84">
        <v>2</v>
      </c>
      <c r="C1139" s="118">
        <v>0.004686345268386974</v>
      </c>
      <c r="D1139" s="84" t="s">
        <v>1663</v>
      </c>
      <c r="E1139" s="84" t="b">
        <v>0</v>
      </c>
      <c r="F1139" s="84" t="b">
        <v>0</v>
      </c>
      <c r="G1139" s="84" t="b">
        <v>0</v>
      </c>
    </row>
    <row r="1140" spans="1:7" ht="15">
      <c r="A1140" s="84" t="s">
        <v>1763</v>
      </c>
      <c r="B1140" s="84">
        <v>2</v>
      </c>
      <c r="C1140" s="118">
        <v>0.005871502731630994</v>
      </c>
      <c r="D1140" s="84" t="s">
        <v>1663</v>
      </c>
      <c r="E1140" s="84" t="b">
        <v>0</v>
      </c>
      <c r="F1140" s="84" t="b">
        <v>0</v>
      </c>
      <c r="G1140" s="84" t="b">
        <v>0</v>
      </c>
    </row>
    <row r="1141" spans="1:7" ht="15">
      <c r="A1141" s="84" t="s">
        <v>2259</v>
      </c>
      <c r="B1141" s="84">
        <v>2</v>
      </c>
      <c r="C1141" s="118">
        <v>0.004686345268386974</v>
      </c>
      <c r="D1141" s="84" t="s">
        <v>1663</v>
      </c>
      <c r="E1141" s="84" t="b">
        <v>0</v>
      </c>
      <c r="F1141" s="84" t="b">
        <v>0</v>
      </c>
      <c r="G1141" s="84" t="b">
        <v>0</v>
      </c>
    </row>
    <row r="1142" spans="1:7" ht="15">
      <c r="A1142" s="84" t="s">
        <v>2080</v>
      </c>
      <c r="B1142" s="84">
        <v>2</v>
      </c>
      <c r="C1142" s="118">
        <v>0.004686345268386974</v>
      </c>
      <c r="D1142" s="84" t="s">
        <v>1663</v>
      </c>
      <c r="E1142" s="84" t="b">
        <v>0</v>
      </c>
      <c r="F1142" s="84" t="b">
        <v>0</v>
      </c>
      <c r="G1142" s="84" t="b">
        <v>0</v>
      </c>
    </row>
    <row r="1143" spans="1:7" ht="15">
      <c r="A1143" s="84" t="s">
        <v>2184</v>
      </c>
      <c r="B1143" s="84">
        <v>2</v>
      </c>
      <c r="C1143" s="118">
        <v>0.004686345268386974</v>
      </c>
      <c r="D1143" s="84" t="s">
        <v>1663</v>
      </c>
      <c r="E1143" s="84" t="b">
        <v>0</v>
      </c>
      <c r="F1143" s="84" t="b">
        <v>0</v>
      </c>
      <c r="G1143" s="84" t="b">
        <v>0</v>
      </c>
    </row>
    <row r="1144" spans="1:7" ht="15">
      <c r="A1144" s="84" t="s">
        <v>2043</v>
      </c>
      <c r="B1144" s="84">
        <v>2</v>
      </c>
      <c r="C1144" s="118">
        <v>0.004686345268386974</v>
      </c>
      <c r="D1144" s="84" t="s">
        <v>1663</v>
      </c>
      <c r="E1144" s="84" t="b">
        <v>0</v>
      </c>
      <c r="F1144" s="84" t="b">
        <v>0</v>
      </c>
      <c r="G1144" s="84" t="b">
        <v>0</v>
      </c>
    </row>
    <row r="1145" spans="1:7" ht="15">
      <c r="A1145" s="84" t="s">
        <v>266</v>
      </c>
      <c r="B1145" s="84">
        <v>2</v>
      </c>
      <c r="C1145" s="118">
        <v>0.004686345268386974</v>
      </c>
      <c r="D1145" s="84" t="s">
        <v>1663</v>
      </c>
      <c r="E1145" s="84" t="b">
        <v>0</v>
      </c>
      <c r="F1145" s="84" t="b">
        <v>0</v>
      </c>
      <c r="G1145" s="84" t="b">
        <v>0</v>
      </c>
    </row>
    <row r="1146" spans="1:7" ht="15">
      <c r="A1146" s="84" t="s">
        <v>265</v>
      </c>
      <c r="B1146" s="84">
        <v>2</v>
      </c>
      <c r="C1146" s="118">
        <v>0.004686345268386974</v>
      </c>
      <c r="D1146" s="84" t="s">
        <v>1663</v>
      </c>
      <c r="E1146" s="84" t="b">
        <v>0</v>
      </c>
      <c r="F1146" s="84" t="b">
        <v>0</v>
      </c>
      <c r="G1146" s="84" t="b">
        <v>0</v>
      </c>
    </row>
    <row r="1147" spans="1:7" ht="15">
      <c r="A1147" s="84" t="s">
        <v>2087</v>
      </c>
      <c r="B1147" s="84">
        <v>2</v>
      </c>
      <c r="C1147" s="118">
        <v>0.004686345268386974</v>
      </c>
      <c r="D1147" s="84" t="s">
        <v>1663</v>
      </c>
      <c r="E1147" s="84" t="b">
        <v>0</v>
      </c>
      <c r="F1147" s="84" t="b">
        <v>0</v>
      </c>
      <c r="G1147" s="84" t="b">
        <v>0</v>
      </c>
    </row>
    <row r="1148" spans="1:7" ht="15">
      <c r="A1148" s="84" t="s">
        <v>2088</v>
      </c>
      <c r="B1148" s="84">
        <v>2</v>
      </c>
      <c r="C1148" s="118">
        <v>0.004686345268386974</v>
      </c>
      <c r="D1148" s="84" t="s">
        <v>1663</v>
      </c>
      <c r="E1148" s="84" t="b">
        <v>0</v>
      </c>
      <c r="F1148" s="84" t="b">
        <v>0</v>
      </c>
      <c r="G1148" s="84" t="b">
        <v>0</v>
      </c>
    </row>
    <row r="1149" spans="1:7" ht="15">
      <c r="A1149" s="84" t="s">
        <v>2256</v>
      </c>
      <c r="B1149" s="84">
        <v>2</v>
      </c>
      <c r="C1149" s="118">
        <v>0.004686345268386974</v>
      </c>
      <c r="D1149" s="84" t="s">
        <v>1663</v>
      </c>
      <c r="E1149" s="84" t="b">
        <v>0</v>
      </c>
      <c r="F1149" s="84" t="b">
        <v>0</v>
      </c>
      <c r="G1149" s="84" t="b">
        <v>0</v>
      </c>
    </row>
    <row r="1150" spans="1:7" ht="15">
      <c r="A1150" s="84" t="s">
        <v>2054</v>
      </c>
      <c r="B1150" s="84">
        <v>2</v>
      </c>
      <c r="C1150" s="118">
        <v>0.004686345268386974</v>
      </c>
      <c r="D1150" s="84" t="s">
        <v>1663</v>
      </c>
      <c r="E1150" s="84" t="b">
        <v>0</v>
      </c>
      <c r="F1150" s="84" t="b">
        <v>0</v>
      </c>
      <c r="G1150" s="84" t="b">
        <v>0</v>
      </c>
    </row>
    <row r="1151" spans="1:7" ht="15">
      <c r="A1151" s="84" t="s">
        <v>2040</v>
      </c>
      <c r="B1151" s="84">
        <v>2</v>
      </c>
      <c r="C1151" s="118">
        <v>0.004686345268386974</v>
      </c>
      <c r="D1151" s="84" t="s">
        <v>1663</v>
      </c>
      <c r="E1151" s="84" t="b">
        <v>0</v>
      </c>
      <c r="F1151" s="84" t="b">
        <v>0</v>
      </c>
      <c r="G1151" s="84" t="b">
        <v>0</v>
      </c>
    </row>
    <row r="1152" spans="1:7" ht="15">
      <c r="A1152" s="84" t="s">
        <v>245</v>
      </c>
      <c r="B1152" s="84">
        <v>2</v>
      </c>
      <c r="C1152" s="118">
        <v>0.004686345268386974</v>
      </c>
      <c r="D1152" s="84" t="s">
        <v>1663</v>
      </c>
      <c r="E1152" s="84" t="b">
        <v>0</v>
      </c>
      <c r="F1152" s="84" t="b">
        <v>0</v>
      </c>
      <c r="G1152" s="84" t="b">
        <v>0</v>
      </c>
    </row>
    <row r="1153" spans="1:7" ht="15">
      <c r="A1153" s="84" t="s">
        <v>1758</v>
      </c>
      <c r="B1153" s="84">
        <v>2</v>
      </c>
      <c r="C1153" s="118">
        <v>0</v>
      </c>
      <c r="D1153" s="84" t="s">
        <v>1664</v>
      </c>
      <c r="E1153" s="84" t="b">
        <v>0</v>
      </c>
      <c r="F1153" s="84" t="b">
        <v>0</v>
      </c>
      <c r="G11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2019-10-22T11:55:52Z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