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<sst xmlns="http://schemas.openxmlformats.org/spreadsheetml/2006/main" count="9289" uniqueCount="2225">
  <si>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</si>
  <si>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</si>
  <si>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</si>
  <si>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</si>
  <si>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</si>
  <si>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</si>
  <si>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</si>
  <si>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</si>
  <si>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</si>
  <si>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</si>
  <si>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</si>
  <si>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</si>
  <si>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</si>
  <si>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</si>
  <si>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</si>
  <si>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</si>
  <si>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</si>
  <si>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</si>
  <si>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</si>
  <si>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</si>
  <si>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</si>
  <si>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</si>
  <si>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</si>
  <si>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</si>
  <si>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</si>
  <si>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</si>
  <si>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</si>
  <si>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</si>
  <si>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</si>
  <si>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</si>
  <si>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</si>
  <si>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</si>
  <si>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</si>
  <si>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</si>
  <si>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</si>
  <si>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</si>
  <si>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</si>
  <si>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</si>
  <si>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</si>
  <si>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</si>
  <si>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</si>
  <si>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</si>
  <si>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</si>
  <si>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</si>
  <si>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</si>
  <si>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</si>
  <si>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</si>
  <si>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</si>
  <si>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</si>
  <si>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</si>
  <si>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</si>
  <si>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</si>
  <si>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</si>
  <si>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</si>
  <si>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</si>
  <si>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</si>
  <si>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</si>
  <si>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</si>
  <si>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</si>
  <si>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</si>
  <si>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</si>
  <si>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</si>
  <si>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</si>
  <si>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</si>
  <si>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</si>
  <si>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</si>
  <si>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</si>
  <si>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</si>
  <si>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</si>
  <si>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</si>
  <si>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</si>
  <si>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</si>
  <si>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</si>
  <si>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</si>
  <si>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</si>
  <si>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</si>
  <si>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</si>
  <si>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</si>
  <si>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</si>
  <si>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</si>
  <si>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</si>
  <si>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</si>
  <si>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</si>
  <si>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</si>
  <si>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</si>
  <si>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</si>
  <si>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</si>
  <si>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</si>
  <si>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</si>
  <si>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</si>
  <si>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</si>
  <si>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</si>
  <si>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</si>
  <si>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</si>
  <si>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</si>
  <si>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</si>
  <si>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</si>
  <si>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</si>
  <si>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</si>
  <si>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</si>
  <si>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</si>
  <si>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</si>
  <si>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</si>
  <si>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</si>
  <si>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</si>
  <si>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</si>
  <si>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</si>
  <si>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</si>
  <si>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</si>
  <si>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</si>
  <si>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</si>
  <si>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</si>
  <si>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</si>
  <si>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</si>
  <si>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</si>
  <si>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</si>
  <si>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</si>
  <si>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</si>
  <si>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</si>
  <si>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</si>
  <si>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</si>
  <si>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</si>
  <si>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</si>
  <si>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</si>
  <si>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</si>
  <si>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</si>
  <si>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</si>
  <si>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</si>
  <si>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</si>
  <si>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</si>
  <si>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</si>
  <si>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</si>
  <si>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</si>
  <si>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</si>
  <si>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</si>
  <si>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</si>
  <si>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</si>
  <si>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</si>
  <si>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</si>
  <si>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</si>
  <si>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</si>
  <si>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</si>
  <si>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</si>
  <si>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</si>
  <si>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</si>
  <si>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</si>
  <si>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</si>
  <si>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</si>
  <si>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</si>
  <si>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</si>
  <si>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</si>
  <si>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</si>
  <si>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</si>
  <si>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</si>
  <si>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</si>
  <si>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</si>
  <si>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</si>
  <si>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</si>
  <si>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</si>
  <si>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</si>
  <si>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</si>
  <si>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</si>
  <si>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</si>
  <si>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</si>
  <si>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</si>
  <si>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</si>
  <si>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</si>
  <si>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</si>
  <si>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</si>
  <si>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</si>
  <si>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</si>
  <si>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</si>
  <si>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</si>
  <si>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</si>
  <si>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</si>
  <si>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</si>
  <si>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</si>
  <si>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</si>
  <si>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</si>
  <si>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</si>
  <si>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</si>
  <si>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</si>
  <si>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</si>
  <si>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</si>
  <si>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</si>
  <si>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</si>
  <si>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</si>
  <si>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</si>
  <si>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</si>
  <si>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</si>
  <si>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</si>
  <si>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</si>
  <si>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</si>
  <si>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</si>
  <si>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</si>
  <si>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</si>
  <si>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</si>
  <si>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</si>
  <si>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</si>
  <si>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</si>
  <si>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</si>
  <si>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</si>
  <si>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</si>
  <si>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</si>
  <si>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</si>
  <si>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</si>
  <si>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</si>
  <si>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</si>
  <si>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</si>
  <si>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</si>
  <si>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</si>
  <si>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</si>
  <si>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</si>
  <si>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</si>
  <si>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rosa73920099</t>
  </si>
  <si>
    <t>cisco_support</t>
  </si>
  <si>
    <t>amtelco</t>
  </si>
  <si>
    <t>itmaintenance2</t>
  </si>
  <si>
    <t>it_exprt</t>
  </si>
  <si>
    <t>ciscoconnection</t>
  </si>
  <si>
    <t>itmaintenanceme</t>
  </si>
  <si>
    <t>market_screener</t>
  </si>
  <si>
    <t>khmuhib2013</t>
  </si>
  <si>
    <t>vixit0oo0</t>
  </si>
  <si>
    <t>cisco_nic</t>
  </si>
  <si>
    <t>gabrielordonezh</t>
  </si>
  <si>
    <t>wandonr</t>
  </si>
  <si>
    <t>suzanneberner</t>
  </si>
  <si>
    <t>monicazarur</t>
  </si>
  <si>
    <t>jportuga</t>
  </si>
  <si>
    <t>pivotcloud</t>
  </si>
  <si>
    <t>gabsarmiento</t>
  </si>
  <si>
    <t>annpcari</t>
  </si>
  <si>
    <t>ticalz</t>
  </si>
  <si>
    <t>vitoched</t>
  </si>
  <si>
    <t>naniella</t>
  </si>
  <si>
    <t>imayo10</t>
  </si>
  <si>
    <t>corningopcomm</t>
  </si>
  <si>
    <t>batfish3</t>
  </si>
  <si>
    <t>docmatematico</t>
  </si>
  <si>
    <t>jorgetc89</t>
  </si>
  <si>
    <t>pineda_salvador</t>
  </si>
  <si>
    <t>lorenzazu</t>
  </si>
  <si>
    <t>rubsaf</t>
  </si>
  <si>
    <t>c3ntrotelecom</t>
  </si>
  <si>
    <t>zaymo_jlzc</t>
  </si>
  <si>
    <t>tylka5</t>
  </si>
  <si>
    <t>mcovarrubias67</t>
  </si>
  <si>
    <t>gzaporta</t>
  </si>
  <si>
    <t>mcsnetsolution</t>
  </si>
  <si>
    <t>fjgotopo</t>
  </si>
  <si>
    <t>ciscocanada</t>
  </si>
  <si>
    <t>tfonsecag</t>
  </si>
  <si>
    <t>ricardo_vallino</t>
  </si>
  <si>
    <t>jorisbeerda1</t>
  </si>
  <si>
    <t>l_manza</t>
  </si>
  <si>
    <t>maurirostan</t>
  </si>
  <si>
    <t>superchayayin</t>
  </si>
  <si>
    <t>rosagoesdigital</t>
  </si>
  <si>
    <t>navishaacloud</t>
  </si>
  <si>
    <t>ajuanyseva</t>
  </si>
  <si>
    <t>impulsaeventos</t>
  </si>
  <si>
    <t>acastrejon</t>
  </si>
  <si>
    <t>mosvillarreal</t>
  </si>
  <si>
    <t>niagaranetw</t>
  </si>
  <si>
    <t>andre_vink</t>
  </si>
  <si>
    <t>ingrammicromx</t>
  </si>
  <si>
    <t>esemanal</t>
  </si>
  <si>
    <t>cablecommsrl</t>
  </si>
  <si>
    <t>outcoastit</t>
  </si>
  <si>
    <t>bettsyga</t>
  </si>
  <si>
    <t>atcancun</t>
  </si>
  <si>
    <t>ib_alabede</t>
  </si>
  <si>
    <t>datasysla</t>
  </si>
  <si>
    <t>vivianfrancos</t>
  </si>
  <si>
    <t>wrcambre</t>
  </si>
  <si>
    <t>olatapi</t>
  </si>
  <si>
    <t>ctorales</t>
  </si>
  <si>
    <t>solivera1</t>
  </si>
  <si>
    <t>92mariajose</t>
  </si>
  <si>
    <t>ciscolivelatam</t>
  </si>
  <si>
    <t>ciscodevnet</t>
  </si>
  <si>
    <t>ciscodistemear</t>
  </si>
  <si>
    <t>ciscocx</t>
  </si>
  <si>
    <t>danilopozo</t>
  </si>
  <si>
    <t>digitalpaola</t>
  </si>
  <si>
    <t>merakilatam</t>
  </si>
  <si>
    <t>cisconoticias</t>
  </si>
  <si>
    <t>akashico</t>
  </si>
  <si>
    <t>ciscoevents</t>
  </si>
  <si>
    <t>dicecisco</t>
  </si>
  <si>
    <t>luzmamurguia</t>
  </si>
  <si>
    <t>youtube</t>
  </si>
  <si>
    <t>sorotech</t>
  </si>
  <si>
    <t>cisco_la</t>
  </si>
  <si>
    <t>ces</t>
  </si>
  <si>
    <t>marcelamexia</t>
  </si>
  <si>
    <t>ciscolive</t>
  </si>
  <si>
    <t>gmeliass</t>
  </si>
  <si>
    <t>gerardo_urzua</t>
  </si>
  <si>
    <t>cisco</t>
  </si>
  <si>
    <t>ciscogateway</t>
  </si>
  <si>
    <t>ciscocollab</t>
  </si>
  <si>
    <t>rhodes_heidi</t>
  </si>
  <si>
    <t>Retweet</t>
  </si>
  <si>
    <t>Mentions</t>
  </si>
  <si>
    <t>Replies to</t>
  </si>
  <si>
    <t>Invitación especial de @LuzMaMurguia para que vengan a capacitarse con nosotros en #CiscoLiveLA Cancún
Para estar al tanto de los anuncios de la comunidad de desarrolladores en Latinoamérica, sígannos en @CiscoDevNet; aprovecha los recursos en https://t.co/jKtC2dRbf4 | Oct 28-31 https://t.co/vTOW2kdCFi</t>
  </si>
  <si>
    <t>¿Asistes por primera vez a #CiscoLiveLA? Sigue estos consejos para aprovecharlo al máximo: https://t.co/4grxFfJff7 https://t.co/JMR3lbAGwj</t>
  </si>
  <si>
    <t>What can you make possible at Cisco Live Cancun? 
Cisco Latin America marketing director, Luz Maria Murguia @Luzmamurguia talks about the upcoming event. 
https://t.co/uu8jSa3y6C [Blog] #CiscoLiveLA</t>
  </si>
  <si>
    <t>5 Steps to Digital Transformation Success at Cisco Live Cancún https://t.co/Fz4anW1tgJ https://t.co/pJqM5FjGCo</t>
  </si>
  <si>
    <t>Cisco : 5 Steps to Digital Transformation Success at Cisco Live Cancún #Cisco #Stock #MarketScreener https://t.co/Y5ljIsHmFV https://t.co/zKrkSrYq8P</t>
  </si>
  <si>
    <t>MONTAJE NOC CISCO LIVE LA 2019 CANCUN Q. ROO
@ciscolivelatam @Cisco_LA @sorotech 
 https://t.co/B03KUSNFYi vía @YouTube</t>
  </si>
  <si>
    <t>Cisco Live CANCUN? OOOOHHHHH sounds like fun! #cisco #fun #live #business #networkingisfun https://t.co/pYFwHHnT3x</t>
  </si>
  <si>
    <t>5 Steps to Digital Transformation Success at Cisco Live Cancún Join the discussion on https://t.co/TVUIlt7pq9 https://t.co/gmnTYIgcVS #DigitalTransformation #Telecommunications</t>
  </si>
  <si>
    <t>See you there! #CiscoLievLA https://t.co/mXpS8hwZJS</t>
  </si>
  <si>
    <t>5 Steps to Digital Transformation Success at Cisco Live Cancún https://t.co/oZ3aiKJnG8</t>
  </si>
  <si>
    <t>¿Por qué asistir a Cisco Live Cancún 2019? https://t.co/LupfOHu29f</t>
  </si>
  <si>
    <t>5 Steps to Digital Transformation Success at Cisco Live Cancún https://t.co/ssbb2nl0mX</t>
  </si>
  <si>
    <t>5 Steps to #DigitalTransformation Success at #CiscoLiveLA https://t.co/QteSlLiVHE via @DaniloPozo</t>
  </si>
  <si>
    <t>Are you ready for Císco Live at Cancún? https://t.co/NP9RR5foBQ</t>
  </si>
  <si>
    <t>5 Steps to Digital Transformation Success at Cisco Live Cancún https://t.co/XR2FgEfF5C</t>
  </si>
  <si>
    <t>_xD83D__xDEA8__xD83D__xDEA8_ #BreakingNews _xD83D__xDEA8__xD83D__xDEA8_Este próximo 28, 29 y 31 de octubre estaremos en #CiscoLiveLA #Cisco #Cancun #desarrollo #innovation https://t.co/iUPlhKzwCc</t>
  </si>
  <si>
    <t>¿Eres de los que constantemente está leyendo sobre lo último en IT? Entonces Cisco Live Cancún es para ti Entérate de todo lo tiene preparado #CiscoMeraki en nuestra página #MerakiLatam https://t.co/c7gamItV8r https://t.co/w0tvgspuoX</t>
  </si>
  <si>
    <t>Solicite aquí su reunión con nosotros en el Cisco Live 2019 Cancún para saber cómo puede Evolucionar su Red Industrial con Soluciones Ópticas Corning. Estaremos junto a Power &amp;amp; Tel en el booth #13 del 28 al 31 de octubre. ¡Lo esperamos! https://t.co/zDnON1Af2P https://t.co/mdoFoNJgDw</t>
  </si>
  <si>
    <t>La guía de Cisco Live Cancún para los asistentes por primera vez (y los más experimentados) https://t.co/JtifZmWTcx #ciscolivela</t>
  </si>
  <si>
    <t>Check it out - Every year IT’s best and brightest gather in Cancún to see the future at Cisco Live. Bookmark these 5 must-do event activities this year! #CIscoLiveCancun https://t.co/z4lDqk9SLa</t>
  </si>
  <si>
    <t>Every year IT’s best and brightest gather in Cancún to see the future at #CiscoLiveLA. Bookmark these 5 #CiscoCX must-do activities, as you build out your event agenda this year: https://t.co/hiPFzrCPRb via @DaniloPozo https://t.co/EDY3RMR9wq</t>
  </si>
  <si>
    <t>Proud of our local #CiscoSE talent. You can't miss Lila's session at #ConnectCanada #Toronto  People line up at Cisco Live US, Barcelona, and Cancun for her sessions  #JustSaying _xD83C__xDDE8__xD83C__xDDE6_ https://t.co/vOIwVeuPdw</t>
  </si>
  <si>
    <t>Les esperamos en Cisco Live  #ciscolive en Cancún del 28 al 31 de Octubre del 2019
Datasys Group https://t.co/O2uGDsZb43</t>
  </si>
  <si>
    <t>5 Steps to Digital Transformation Success at Cisco Live Cancún #DigitalTransformation #CiscoLiveLA via https://t.co/PNu8flnQl5 https://t.co/Kma2NsG4X0</t>
  </si>
  <si>
    <t>3 maneras de conocer el futuro de las redes durante Cisco Live Cancún https://t.co/WWGbDcNOXO via @</t>
  </si>
  <si>
    <t>Every year IT’s best and brightest gather in Cancún to see the future at Cisco Live. Bookmark these 5 must-do event activities this year! https://t.co/ZwFyOvVuVU</t>
  </si>
  <si>
    <t>Every year IT’s best and brightest gather in Cancún to see the future at Cisco Live. Bookmark these 5 must-do event activities this year! https://t.co/zMuOKnZPrh</t>
  </si>
  <si>
    <t>5 Steps to Digital Transformation Success at Cisco Live Cancún #DigitalTransformation #CiscoLiveLA via https://t.co/a3S60mPHCE https://t.co/x0XTRtX27A</t>
  </si>
  <si>
    <t>Cisco Live Cancún, es un espacio único para conocer y experimentar la tecnología simplificada, segura e inteligente de Cisco Meraki. Conoce más aquí https://t.co/c7gamItV8r</t>
  </si>
  <si>
    <t>#CiscoLiveLA llega con lo maximo en #tecnologia y he sido invitada por #DataSys para acompanarlos por lo que ya he posicionado #SEOHashtag en el #Evento mas importante de @Cisco_LA  
Comparto la Guía #CiscoLiveLA Cancún para los asistentes
https://t.co/uqIQDrasXO https://t.co/EnjxfqlB9D</t>
  </si>
  <si>
    <t>@MarcelaMexia @CES ¿Cisco Live CANCUN o CES Las Vegas?
! CANCUN ¡</t>
  </si>
  <si>
    <t>On my way to Cisco Live Cancun 2019, this year I'll be part of the NOC, my friends tell me it's a very different experience so I'm excited to be part of it. Sad part is to be away from the family for two weeks, I'm not build for that. #Cisco #CiscoLiveCancun2019</t>
  </si>
  <si>
    <t>@CiscoLive 2019 Cancun [Oct 28-31] is only a week away. If you haven’t registered yet, you still can. Looking forward to meeting you there &amp;gt;&amp;gt; https://t.co/K2kgc4f9aq #CyberSecurity #NetworkVisibility https://t.co/W3nXKZtHxH</t>
  </si>
  <si>
    <t>@CiscoLive 2019 Cancun [Oct 28-31] is only a week away. If you haven’t registered yet, you still can. Looking forward to meeting you there &amp;amp;gt;&amp;amp;gt; https://t.co/98UbRgFr85 #CyberSecurity #NetworkVisibility https://t.co/EsYlRk0gFN</t>
  </si>
  <si>
    <t>¡A unos días de vivir la mejor experiencia de tecnología con Ingram Micro y #Cisco!
_xD83C__xDF34_ ☀️ #Cisco Live 2019 con Ingram Micro | 28-31 de octubre, Cancún https://t.co/nYRQdnz9PE</t>
  </si>
  <si>
    <t>Noticias del Canal:
#Cisco Live! Cancún 2019
https://t.co/UiouiU1hnM @CiscoNoticias  @Cisco_LA</t>
  </si>
  <si>
    <t>3 Ways to Know the Future at Cisco Live Cancun @ciscolivelatam
#CiscoLiveLA
With the amount of activities, conferences, demonstrations, workshops… it’s easy to get lost in the sea of possibilities (and among the 6,000+ attendees).
https://t.co/dY7iCle8UQ
https://t.co/ONfTbOIOMl</t>
  </si>
  <si>
    <t>Cisco Live! Cancún 2019 - David https://t.co/nRbySfwJGH</t>
  </si>
  <si>
    <t>#Cisco Nos Vemos en #Cancun donde estaremos presentes en el  #CiscoLiveLA con la marca #DataSys  
Si quieren mas info contactanos @DataSysLA @Gerardo_Urzua @gmeliass https://t.co/kkOJFxiW8N</t>
  </si>
  <si>
    <t>#Cisco Nos Vemos en #Cancun donde estaremos presentes en el  #CiscoLiveLA con la marca #DataSys  
Si quieren mas info contactanos @DataSysLA @Gerardo_Urzua    @gmeliass https://t.co/wQ0droZ27X</t>
  </si>
  <si>
    <t>#Cisco Nos Vemos en #Cancun donde estaremos presentes en el  #CiscoLiveLA con la marca #DataSys  
Si quieren mas info contactanos Datasys @gerardo_urzua  Graziella Martinelli https://t.co/xxXE9n789i</t>
  </si>
  <si>
    <t>#Cisco Nos Vemos en #Cancun donde estaremos presentes en el  #CiscoLiveLA con la marca #DataSys  
Si quieren mas info contactanos Datasys @gerardo_urzua  Graziella Martinelli https://t.co/MHzoefufXY</t>
  </si>
  <si>
    <t>#Cisco Nos Vemos en #Cancun donde estaremos presentes en el  #CiscoLiveLA con la marca #DataSys  
Para mas info contacta a  @DataSysLA https://t.co/jL6CHRw7lo</t>
  </si>
  <si>
    <t>#Cisco Nos Vemos en #Cancun donde estaremos presentes en el  #CiscoLiveLA con la marca #DataSys  
Para mas info contactanos @DataSysLA https://t.co/LF663v5Ux8</t>
  </si>
  <si>
    <t>La tecnología nos une! Descubra como en Cisco Meraki simplificamos la tecnología, creamos redes eficientes, seguras e inteligentes. Acompáñanos en nuestra conferencia más grande de TI @ciscolivelatam en Cancun, MX Oct 28-31, 2019 #CiscoLiveLA #WeAreCisco #MerakiLatam https://t.co/RiY8vtSadt</t>
  </si>
  <si>
    <t>Tú lo haces posible en Cisco Live! Cancún 2019 https://t.co/M4rLVe6cct https://t.co/Sre7odSSoy</t>
  </si>
  <si>
    <t>Cisco Live Cancu! This year an special section for Small and Medium Business! https://t.co/yvTN0dCtOF</t>
  </si>
  <si>
    <t>Cisco Live Cancun! Best technology event in Latam America! Now, an special section for Small  and Medium Business called Digital Live! Get registered! https://t.co/vBo0Ge4oiJ</t>
  </si>
  <si>
    <t>Tú lo haces posible en Cisco Live! Cancún 2019 https://t.co/VcnUTpEYbT via @Cisco</t>
  </si>
  <si>
    <t>Amigos tecnológicos _xD83E__xDD13_
¡Faltan 14 días para #CiscoLiveLA! 
_xD83D__xDC49_ Toda la info en https://t.co/AJZimtbQ8b
Graaan post @Luzmamurguia _xD83D__xDE4C_
https://t.co/dfBLdBP23R</t>
  </si>
  <si>
    <t>La app “Cisco Events” ya habilitó el evento Cisco Live Cancún !!!
Toda la información está en el teléfono !! Excelente.
@rhodes_heidi 
@ciscolivelatam @CiscoCollab @Cisco_LA @CiscoLive @CiscoEvents @CiscoGateway https://t.co/gMGXl1745L</t>
  </si>
  <si>
    <t>The countdown is on! Only 1️⃣ week until we meet in Cancun! The #CiscoShowcase is your opportunity to explore all Cisco's latest products and services in one location. See us in the WoS. #CiscoLiveLATAM https://t.co/TBpVEhTcd4 https://t.co/pynoZ1LKHs</t>
  </si>
  <si>
    <t>¡Cisco Live CANCUN esta a tan sólo unos días!
Construiremos el puente para llevarte a donde quieras ir para que puedas hacer todo posible. En Cisco Live, aprenderás cosas nuevas, te inspirarás y crearás el camino hacia infinidad de oportunidades. ¿LISTO?
Visita nuestro STAND-Z01 https://t.co/F1V2adL6ZZ</t>
  </si>
  <si>
    <t>https://gblogs.cisco.com/la/cslive-marlope3-la-guia-de-cisco-live-cancun-para-los-asistentes-por-primera-vez-y-los-mas-experimentados/</t>
  </si>
  <si>
    <t>https://blogs.cisco.com/customerexperience/5-steps-to-digital-transformation-success-at-cisco-live-cancun?utm_source=dlvr.it&amp;utm_medium=twitter</t>
  </si>
  <si>
    <t>https://marketscreener.com/CISCO-SYSTEMS-4862/news/Cisco-5-Steps-to-Digital-Transformation-Success-at-Cisco-Live-Canc-n-29379785/</t>
  </si>
  <si>
    <t>https://www.youtube.com/watch?v=HDnO_WR-dzw&amp;feature=youtu.be</t>
  </si>
  <si>
    <t>https://www.linkedin.com/slink?code=eUXPSZj</t>
  </si>
  <si>
    <t>https://digitaltelcos.com/ http://blog.digitaltelcos.com/2019/10/15/5-steps-to-digital-transformation-success-at-cisco-live-cancun/</t>
  </si>
  <si>
    <t>https://www.linkedin.com/slink?code=dssPdBC</t>
  </si>
  <si>
    <t>https://www.linkedin.com/slink?code=e39kRfm</t>
  </si>
  <si>
    <t>https://www.linkedin.com/slink?code=d_rWKQh</t>
  </si>
  <si>
    <t>https://www.linkedin.com/slink?code=e7MZFVi</t>
  </si>
  <si>
    <t>https://blogs.cisco.com/customerexperience/5-steps-to-digital-transformation-success-at-cisco-live-cancun</t>
  </si>
  <si>
    <t>https://www.linkedin.com/slink?code=eJ_YgxT</t>
  </si>
  <si>
    <t>https://www.linkedin.com/slink?code=eED2_Sw</t>
  </si>
  <si>
    <t>https://www.corning.com/worldwide/en/products/communication-networks/news-events/trade-shows/cisco-live-mexico.html?utm_source=TWITTER&amp;utm_medium=social&amp;utm_campaign=Optical+Communications</t>
  </si>
  <si>
    <t>https://www.linkedin.com/slink?code=erfX7KV</t>
  </si>
  <si>
    <t>https://twitter.com/lila_rousseaux/status/1184541843427594240</t>
  </si>
  <si>
    <t>https://www.linkedin.com/slink?code=efubucy</t>
  </si>
  <si>
    <t>https://twinybots.ch/ https://blogs.cisco.com/customerexperience/5-steps-to-digital-transformation-success-at-cisco-live-cancun</t>
  </si>
  <si>
    <t>https://gblogs.cisco.com/la/cslive-leomende-3-maneras-de-conocer-el-futuro-de-las-redes-durante-cisco-live-cancun/</t>
  </si>
  <si>
    <t>https://www.linkedin.com/slink?code=e-C-B6K</t>
  </si>
  <si>
    <t>https://www.linkedin.com/slink?code=ept3PCM</t>
  </si>
  <si>
    <t>https://info.niagaranetworks.com/event-registration?event_name=Cisco%20Live%20Cancun%202019&amp;utm_campaign=CISCO%20Live%20Cancun%202019&amp;utm_content=95894918&amp;utm_medium=social&amp;utm_source=twitter&amp;hss_channel=tw-4927820441</t>
  </si>
  <si>
    <t>https://esemanal.mx/2019/10/cisco-live-cancun-2019/</t>
  </si>
  <si>
    <t>https://blogs.cisco.com/developer/cisco-live-cancun-2019 https://www.ciscolive.com/latam/en.html</t>
  </si>
  <si>
    <t>https://esemanal.mx/2019/10/cisco-live-cancun-2019/?utm_source=dlvr.it&amp;utm_medium=twitter</t>
  </si>
  <si>
    <t>https://twitter.com/CiscoDevNet/status/1186416876404072448</t>
  </si>
  <si>
    <t>https://twitter.com/ciscolivelatam/status/1162469081620070401</t>
  </si>
  <si>
    <t>https://www.linkedin.com/slink?code=d7Nxmmk</t>
  </si>
  <si>
    <t>https://www.linkedin.com/slink?code=dM5xJEe</t>
  </si>
  <si>
    <t>https://twitter.com/NRS_Solutions/status/1186389101592956928</t>
  </si>
  <si>
    <t>https://vivianfrancos.com/ciscolivela-llega-con-lo-maximo-en-tecnologia/</t>
  </si>
  <si>
    <t>https://news-blogs.cisco.com/americas/es/2019/10/21/tu-lo-haces-posible-en-cisco-live-cancun-2019/</t>
  </si>
  <si>
    <t>https://www.linkedin.com/slink?code=eYW78-C</t>
  </si>
  <si>
    <t>https://www.linkedin.com/slink?code=e3NbxVk</t>
  </si>
  <si>
    <t>https://www.ciscolive.com/latam https://blogs.cisco.com/developer/digitalization-at-cisco-live-cancun</t>
  </si>
  <si>
    <t>https://www.ciscolive.com/latam</t>
  </si>
  <si>
    <t>https://developer.cisco.com/startnow/?utm_campaign=startnow20&amp;utm_source=mediabuy&amp;utm_medium=ptwitter-mx-luzmavideo</t>
  </si>
  <si>
    <t>https://blogs.cisco.com/developer/digitalization-at-cisco-live-cancun</t>
  </si>
  <si>
    <t>https://blogs.cisco.com/customerexperience/5-steps-to-digital-transformation-success-at-cisco-live-cancun?ccid=cc000424&amp;dtid=esotwt000260</t>
  </si>
  <si>
    <t>https://merakienciscolive.splashthat.com/</t>
  </si>
  <si>
    <t>https://www.ciscolive.com/latam/en/activities/world-of-solutions/cisco-showcase.html</t>
  </si>
  <si>
    <t>cisco.com</t>
  </si>
  <si>
    <t>marketscreener.com</t>
  </si>
  <si>
    <t>youtube.com</t>
  </si>
  <si>
    <t>linkedin.com</t>
  </si>
  <si>
    <t>digitaltelcos.com digitaltelcos.com</t>
  </si>
  <si>
    <t>corning.com</t>
  </si>
  <si>
    <t>twitter.com</t>
  </si>
  <si>
    <t>twinybots.ch cisco.com</t>
  </si>
  <si>
    <t>niagaranetworks.com</t>
  </si>
  <si>
    <t>esemanal.mx</t>
  </si>
  <si>
    <t>cisco.com ciscolive.com</t>
  </si>
  <si>
    <t>vivianfrancos.com</t>
  </si>
  <si>
    <t>ciscolive.com cisco.com</t>
  </si>
  <si>
    <t>ciscolive.com</t>
  </si>
  <si>
    <t>splashthat.com</t>
  </si>
  <si>
    <t>ciscolivela</t>
  </si>
  <si>
    <t>cisco stock marketscreener</t>
  </si>
  <si>
    <t>cisco fun live business networkingisfun</t>
  </si>
  <si>
    <t>digitaltransformation telecommunications</t>
  </si>
  <si>
    <t>ciscolievla</t>
  </si>
  <si>
    <t>digitaltransformation ciscolivela</t>
  </si>
  <si>
    <t>breakingnews ciscolivela cisco cancun desarrollo innovation</t>
  </si>
  <si>
    <t>ciscolivecancun</t>
  </si>
  <si>
    <t>ciscolivela ciscocx</t>
  </si>
  <si>
    <t>ciscose connectcanada toronto justsaying</t>
  </si>
  <si>
    <t>ciscose connectcanada toronto</t>
  </si>
  <si>
    <t>ciscolivela tecnologia datasys</t>
  </si>
  <si>
    <t>cisco ciscolivecancun2019</t>
  </si>
  <si>
    <t>cybersecurity networkvisibility</t>
  </si>
  <si>
    <t>cisco cisco</t>
  </si>
  <si>
    <t>cisco cancun ciscolivela datasys</t>
  </si>
  <si>
    <t>ciscolivela tecnologia datasys seohashtag evento ciscolivela</t>
  </si>
  <si>
    <t>ciscolivela wearecisco merakilatam</t>
  </si>
  <si>
    <t>ciscomeraki merakilatam</t>
  </si>
  <si>
    <t>ciscoshowcase ciscolivelatam</t>
  </si>
  <si>
    <t>https://pbs.twimg.com/media/EG8T-cvUUAA1SS_.jpg</t>
  </si>
  <si>
    <t>https://pbs.twimg.com/media/EG8V0NmX0AAhzEV.jpg</t>
  </si>
  <si>
    <t>https://pbs.twimg.com/media/EG8dIJYWkAEMOSK.jpg</t>
  </si>
  <si>
    <t>https://pbs.twimg.com/tweet_video_thumb/EHCFLo1WkAEWj5r.jpg</t>
  </si>
  <si>
    <t>https://pbs.twimg.com/media/EHa74jfWkAA5TUT.jpg</t>
  </si>
  <si>
    <t>https://pbs.twimg.com/media/EHbkbJCWkAA0J8E.jpg</t>
  </si>
  <si>
    <t>https://pbs.twimg.com/media/EHUPoiMXUAAmcRI.png</t>
  </si>
  <si>
    <t>https://pbs.twimg.com/media/EHa8TmSUEAAhPlh.jpg</t>
  </si>
  <si>
    <t>https://pbs.twimg.com/media/EFXkm8qVUAAJZ9A.jpg</t>
  </si>
  <si>
    <t>https://pbs.twimg.com/media/EHA_WQqWwAA7Vwk.jpg</t>
  </si>
  <si>
    <t>https://pbs.twimg.com/media/EHFYZ9yVUAIcxrH.jpg</t>
  </si>
  <si>
    <t>https://pbs.twimg.com/media/EHCRwtEU0AEZKy1.jpg</t>
  </si>
  <si>
    <t>https://pbs.twimg.com/media/EHc61hFXkAE237D.jpg</t>
  </si>
  <si>
    <t>https://pbs.twimg.com/media/EHaSAIRWkAEBnoc.jpg</t>
  </si>
  <si>
    <t>https://pbs.twimg.com/media/EHdYB7zXUAE5cNb.jpg</t>
  </si>
  <si>
    <t>https://pbs.twimg.com/media/ECHreBhW4AAZAx-.jpg</t>
  </si>
  <si>
    <t>http://pbs.twimg.com/profile_images/1171850221594304514/z4pzTvjc_normal.jpg</t>
  </si>
  <si>
    <t>http://pbs.twimg.com/profile_images/1021472324422230016/cV88qdP5_normal.jpg</t>
  </si>
  <si>
    <t>http://pbs.twimg.com/profile_images/966684792442970113/Qpgxt50F_normal.jpg</t>
  </si>
  <si>
    <t>http://pbs.twimg.com/profile_images/1132213154878910464/A5z6D2zF_normal.png</t>
  </si>
  <si>
    <t>http://pbs.twimg.com/profile_images/665888021863006208/XlxNH_Ns_normal.jpg</t>
  </si>
  <si>
    <t>http://pbs.twimg.com/profile_images/690643549407305728/WZz4f9CM_normal.jpg</t>
  </si>
  <si>
    <t>http://pbs.twimg.com/profile_images/1091683057130713088/U4H71Pl5_normal.jpg</t>
  </si>
  <si>
    <t>http://pbs.twimg.com/profile_images/933534998564691968/IuRABV93_normal.jpg</t>
  </si>
  <si>
    <t>http://pbs.twimg.com/profile_images/761618152039981056/L4J0_2cw_normal.jpg</t>
  </si>
  <si>
    <t>http://pbs.twimg.com/profile_images/1093176458237919233/5K7dH_Jj_normal.jpg</t>
  </si>
  <si>
    <t>http://pbs.twimg.com/profile_images/1060155733772328960/d6qTbRTJ_normal.jpg</t>
  </si>
  <si>
    <t>http://pbs.twimg.com/profile_images/1040227290691653633/Z1g-upCw_normal.jpg</t>
  </si>
  <si>
    <t>http://pbs.twimg.com/profile_images/1417424260/face4_normal.JPG</t>
  </si>
  <si>
    <t>http://pbs.twimg.com/profile_images/735932511667159040/m233ZunW_normal.jpg</t>
  </si>
  <si>
    <t>http://pbs.twimg.com/profile_images/901279010969329664/WsTFynG9_normal.jpg</t>
  </si>
  <si>
    <t>http://pbs.twimg.com/profile_images/1108236296529408000/FHkxb0Sd_normal.jpg</t>
  </si>
  <si>
    <t>http://pbs.twimg.com/profile_images/1141936108521119746/42mORLOF_normal.jpg</t>
  </si>
  <si>
    <t>http://pbs.twimg.com/profile_images/808139788205182976/xmUQYR0Q_normal.jpg</t>
  </si>
  <si>
    <t>http://pbs.twimg.com/profile_images/1393390114/gargoyle_normal.jpg</t>
  </si>
  <si>
    <t>http://pbs.twimg.com/profile_images/2628738104/cb8a2b34c3428c8c5dd6b4b6e3b1ebc8_normal.png</t>
  </si>
  <si>
    <t>http://pbs.twimg.com/profile_images/1006241048211816448/uIDE1XJz_normal.jpg</t>
  </si>
  <si>
    <t>http://pbs.twimg.com/profile_images/898728727/yo_normal.JPG</t>
  </si>
  <si>
    <t>http://pbs.twimg.com/profile_images/819226952510816256/JBRMyekp_normal.jpg</t>
  </si>
  <si>
    <t>http://pbs.twimg.com/profile_images/752600588941008896/4il1z2JA_normal.jpg</t>
  </si>
  <si>
    <t>http://pbs.twimg.com/profile_images/2727453013/490caf5e6d2ffaa55bc37eae7531153e_normal.jpeg</t>
  </si>
  <si>
    <t>http://pbs.twimg.com/profile_images/704502688248037376/wqWOwR3g_normal.jpg</t>
  </si>
  <si>
    <t>http://pbs.twimg.com/profile_images/1038876253753765888/0STmn-b6_normal.jpg</t>
  </si>
  <si>
    <t>http://pbs.twimg.com/profile_images/1177714335109599234/ccIeRdfv_normal.jpg</t>
  </si>
  <si>
    <t>http://pbs.twimg.com/profile_images/984917471856541696/3TOy17Nz_normal.jpg</t>
  </si>
  <si>
    <t>http://pbs.twimg.com/profile_images/1167221061554966528/MZlseSTA_normal.jpg</t>
  </si>
  <si>
    <t>http://pbs.twimg.com/profile_images/1146424135867932673/mcOn13C2_normal.jpg</t>
  </si>
  <si>
    <t>http://pbs.twimg.com/profile_images/671703757877411840/aQfkOk-4_normal.jpg</t>
  </si>
  <si>
    <t>http://pbs.twimg.com/profile_images/1071011148697354241/ctVtelze_normal.jpg</t>
  </si>
  <si>
    <t>http://pbs.twimg.com/profile_images/593717549918920705/PPf31chL_normal.jpg</t>
  </si>
  <si>
    <t>http://pbs.twimg.com/profile_images/1028091724986339328/j1lsmiir_normal.jpg</t>
  </si>
  <si>
    <t>http://pbs.twimg.com/profile_images/1068326734020386817/SfBQkEO8_normal.jpg</t>
  </si>
  <si>
    <t>http://pbs.twimg.com/profile_images/1184903816266674177/aqN22NAx_normal.jpg</t>
  </si>
  <si>
    <t>http://pbs.twimg.com/profile_images/942808579983241217/aqiM_YQE_normal.jpg</t>
  </si>
  <si>
    <t>http://pbs.twimg.com/profile_images/1133236144563343361/8yW9DP1s_normal.jpg</t>
  </si>
  <si>
    <t>http://pbs.twimg.com/profile_images/934629211582750720/IeXbz3rF_normal.jpg</t>
  </si>
  <si>
    <t>http://pbs.twimg.com/profile_images/1012552959698325505/avZOHudc_normal.jpg</t>
  </si>
  <si>
    <t>http://pbs.twimg.com/profile_images/724306653764448256/-xIo_zKc_normal.jpg</t>
  </si>
  <si>
    <t>http://pbs.twimg.com/profile_images/1011034694908030977/08y7CbDg_normal.jpg</t>
  </si>
  <si>
    <t>http://pbs.twimg.com/profile_images/200924970/e3_normal.jpg</t>
  </si>
  <si>
    <t>http://pbs.twimg.com/profile_images/1133752583837954048/AqF9Shxp_normal.png</t>
  </si>
  <si>
    <t>http://pbs.twimg.com/profile_images/880902961551073280/uE0m7jx5_normal.jpg</t>
  </si>
  <si>
    <t>http://pbs.twimg.com/profile_images/1292683393/mafalda0_normal.JPG</t>
  </si>
  <si>
    <t>http://pbs.twimg.com/profile_images/2336346013/n9yt6r7y1vc6fhkc9m9e_normal.jpeg</t>
  </si>
  <si>
    <t>http://pbs.twimg.com/profile_images/1185607318727221248/qh35yrlP_normal.jpg</t>
  </si>
  <si>
    <t>http://pbs.twimg.com/profile_images/1185222105601921025/nM2LJOwL_normal.jpg</t>
  </si>
  <si>
    <t>http://pbs.twimg.com/profile_images/1184702192336490499/xiuYhert_normal.jpg</t>
  </si>
  <si>
    <t>http://pbs.twimg.com/profile_images/1000776867874455553/gDkzuX2w_normal.jpg</t>
  </si>
  <si>
    <t>http://pbs.twimg.com/profile_images/1062451242155163648/M3qe8Gqa_normal.jpg</t>
  </si>
  <si>
    <t>http://pbs.twimg.com/profile_images/1130981473446694913/gjEurmMh_normal.png</t>
  </si>
  <si>
    <t>http://pbs.twimg.com/profile_images/473595463/2038299897_9d12311377_s_normal.jpg</t>
  </si>
  <si>
    <t>http://pbs.twimg.com/profile_images/2979271766/236ec88170a80d57b36b9848fb0c57a1_normal.jpeg</t>
  </si>
  <si>
    <t>http://pbs.twimg.com/profile_images/1108050462186659840/eCQyWPaL_normal.png</t>
  </si>
  <si>
    <t>http://pbs.twimg.com/profile_images/831938838935203840/eGVNy9b7_normal.jpg</t>
  </si>
  <si>
    <t>http://pbs.twimg.com/profile_images/1039857534708924416/_BOMv_Qf_normal.jpg</t>
  </si>
  <si>
    <t>http://pbs.twimg.com/profile_images/1183847482691870725/HVhF0mwF_normal.jpg</t>
  </si>
  <si>
    <t>http://pbs.twimg.com/profile_images/898655848309837824/lfgDLdO1_normal.jpg</t>
  </si>
  <si>
    <t>20:52:44</t>
  </si>
  <si>
    <t>14:35:06</t>
  </si>
  <si>
    <t>15:00:23</t>
  </si>
  <si>
    <t>19:20:32</t>
  </si>
  <si>
    <t>19:20:33</t>
  </si>
  <si>
    <t>19:20:02</t>
  </si>
  <si>
    <t>19:22:05</t>
  </si>
  <si>
    <t>19:28:04</t>
  </si>
  <si>
    <t>20:14:17</t>
  </si>
  <si>
    <t>20:56:24</t>
  </si>
  <si>
    <t>22:51:20</t>
  </si>
  <si>
    <t>03:40:57</t>
  </si>
  <si>
    <t>09:00:04</t>
  </si>
  <si>
    <t>13:00:01</t>
  </si>
  <si>
    <t>17:00:00</t>
  </si>
  <si>
    <t>17:00:06</t>
  </si>
  <si>
    <t>20:39:57</t>
  </si>
  <si>
    <t>19:40:43</t>
  </si>
  <si>
    <t>21:42:40</t>
  </si>
  <si>
    <t>22:00:00</t>
  </si>
  <si>
    <t>22:42:48</t>
  </si>
  <si>
    <t>23:08:35</t>
  </si>
  <si>
    <t>23:38:51</t>
  </si>
  <si>
    <t>00:22:50</t>
  </si>
  <si>
    <t>20:00:01</t>
  </si>
  <si>
    <t>00:49:21</t>
  </si>
  <si>
    <t>15:30:43</t>
  </si>
  <si>
    <t>02:12:24</t>
  </si>
  <si>
    <t>04:35:47</t>
  </si>
  <si>
    <t>14:43:54</t>
  </si>
  <si>
    <t>14:45:41</t>
  </si>
  <si>
    <t>22:13:08</t>
  </si>
  <si>
    <t>14:58:51</t>
  </si>
  <si>
    <t>16:00:16</t>
  </si>
  <si>
    <t>16:30:02</t>
  </si>
  <si>
    <t>16:57:45</t>
  </si>
  <si>
    <t>17:03:12</t>
  </si>
  <si>
    <t>21:25:07</t>
  </si>
  <si>
    <t>18:49:09</t>
  </si>
  <si>
    <t>23:25:31</t>
  </si>
  <si>
    <t>11:47:34</t>
  </si>
  <si>
    <t>11:51:11</t>
  </si>
  <si>
    <t>17:34:59</t>
  </si>
  <si>
    <t>19:10:50</t>
  </si>
  <si>
    <t>00:16:26</t>
  </si>
  <si>
    <t>21:00:00</t>
  </si>
  <si>
    <t>15:00:03</t>
  </si>
  <si>
    <t>12:51:09</t>
  </si>
  <si>
    <t>20:13:34</t>
  </si>
  <si>
    <t>07:30:58</t>
  </si>
  <si>
    <t>15:26:27</t>
  </si>
  <si>
    <t>15:32:56</t>
  </si>
  <si>
    <t>18:03:00</t>
  </si>
  <si>
    <t>18:03:03</t>
  </si>
  <si>
    <t>21:00:08</t>
  </si>
  <si>
    <t>23:04:23</t>
  </si>
  <si>
    <t>23:55:02</t>
  </si>
  <si>
    <t>01:00:58</t>
  </si>
  <si>
    <t>01:15:53</t>
  </si>
  <si>
    <t>05:13:02</t>
  </si>
  <si>
    <t>07:49:26</t>
  </si>
  <si>
    <t>07:38:40</t>
  </si>
  <si>
    <t>07:39:46</t>
  </si>
  <si>
    <t>07:57:44</t>
  </si>
  <si>
    <t>07:58:06</t>
  </si>
  <si>
    <t>07:35:22</t>
  </si>
  <si>
    <t>07:35:55</t>
  </si>
  <si>
    <t>08:01:41</t>
  </si>
  <si>
    <t>08:02:38</t>
  </si>
  <si>
    <t>10:51:59</t>
  </si>
  <si>
    <t>12:13:12</t>
  </si>
  <si>
    <t>15:03:17</t>
  </si>
  <si>
    <t>00:31:35</t>
  </si>
  <si>
    <t>00:31:10</t>
  </si>
  <si>
    <t>12:15:07</t>
  </si>
  <si>
    <t>10:14:06</t>
  </si>
  <si>
    <t>10:33:16</t>
  </si>
  <si>
    <t>12:33:49</t>
  </si>
  <si>
    <t>13:54:29</t>
  </si>
  <si>
    <t>18:59:15</t>
  </si>
  <si>
    <t>14:10:39</t>
  </si>
  <si>
    <t>07:17:26</t>
  </si>
  <si>
    <t>15:00:01</t>
  </si>
  <si>
    <t>19:00:00</t>
  </si>
  <si>
    <t>23:00:00</t>
  </si>
  <si>
    <t>19:20:24</t>
  </si>
  <si>
    <t>06:37:29</t>
  </si>
  <si>
    <t>13:55:26</t>
  </si>
  <si>
    <t>17:08:01</t>
  </si>
  <si>
    <t>17:17:27</t>
  </si>
  <si>
    <t>17:37:28</t>
  </si>
  <si>
    <t>13:35:59</t>
  </si>
  <si>
    <t>13:40:30</t>
  </si>
  <si>
    <t>23:08:16</t>
  </si>
  <si>
    <t>13:42:01</t>
  </si>
  <si>
    <t>18:04:51</t>
  </si>
  <si>
    <t>18:42:41</t>
  </si>
  <si>
    <t>03:17:51</t>
  </si>
  <si>
    <t>13:56:26</t>
  </si>
  <si>
    <t>05:25:13</t>
  </si>
  <si>
    <t>14:20:26</t>
  </si>
  <si>
    <t>21:00:01</t>
  </si>
  <si>
    <t>https://twitter.com/rosa73920099/status/1183848135329767424</t>
  </si>
  <si>
    <t>https://twitter.com/cisco_support/status/1184115487107497985</t>
  </si>
  <si>
    <t>https://twitter.com/amtelco/status/1184121849157947392</t>
  </si>
  <si>
    <t>https://twitter.com/itmaintenance2/status/1184187318694899712</t>
  </si>
  <si>
    <t>https://twitter.com/it_exprt/status/1184187320964005888</t>
  </si>
  <si>
    <t>https://twitter.com/ciscoconnection/status/1184187192551202816</t>
  </si>
  <si>
    <t>https://twitter.com/itmaintenanceme/status/1184187709968928768</t>
  </si>
  <si>
    <t>https://twitter.com/market_screener/status/1184189215954919424</t>
  </si>
  <si>
    <t>https://twitter.com/khmuhib2013/status/1184200845111332864</t>
  </si>
  <si>
    <t>https://twitter.com/vixit0oo0/status/1184211442125422593</t>
  </si>
  <si>
    <t>https://twitter.com/cisco_nic/status/1184240366674989058</t>
  </si>
  <si>
    <t>https://twitter.com/gabrielordonezh/status/1184313251284344833</t>
  </si>
  <si>
    <t>https://twitter.com/wandonr/status/1184393559547568129</t>
  </si>
  <si>
    <t>https://twitter.com/suzanneberner/status/1184453945432924160</t>
  </si>
  <si>
    <t>https://twitter.com/monicazarur/status/1184514339551752193</t>
  </si>
  <si>
    <t>https://twitter.com/jportuga/status/1184514365749370881</t>
  </si>
  <si>
    <t>https://twitter.com/pivotcloud/status/1184569692549242881</t>
  </si>
  <si>
    <t>https://twitter.com/gabsarmiento/status/1184554785606901764</t>
  </si>
  <si>
    <t>https://twitter.com/gabsarmiento/status/1184585475073413120</t>
  </si>
  <si>
    <t>https://twitter.com/annpcari/status/1184589839158657024</t>
  </si>
  <si>
    <t>https://twitter.com/ticalz/status/1184600607547645952</t>
  </si>
  <si>
    <t>https://twitter.com/vitoched/status/1184607098895646720</t>
  </si>
  <si>
    <t>https://twitter.com/naniella/status/1184614711754743808</t>
  </si>
  <si>
    <t>https://twitter.com/imayo10/status/1184625781722505217</t>
  </si>
  <si>
    <t>https://twitter.com/corningopcomm/status/1184197254908993536</t>
  </si>
  <si>
    <t>https://twitter.com/batfish3/status/1184632457464823808</t>
  </si>
  <si>
    <t>https://twitter.com/docmatematico/status/1184129484355702784</t>
  </si>
  <si>
    <t>https://twitter.com/jorgetc89/status/1184653354082951168</t>
  </si>
  <si>
    <t>https://twitter.com/pineda_salvador/status/1184689441333338112</t>
  </si>
  <si>
    <t>https://twitter.com/lorenzazu/status/1184842476948836352</t>
  </si>
  <si>
    <t>https://twitter.com/rubsaf/status/1184842926834307073</t>
  </si>
  <si>
    <t>https://twitter.com/c3ntrotelecom/status/1184593143431348224</t>
  </si>
  <si>
    <t>https://twitter.com/zaymo_jlzc/status/1184846241022251012</t>
  </si>
  <si>
    <t>https://twitter.com/tylka5/status/1184861695543517189</t>
  </si>
  <si>
    <t>https://twitter.com/mcovarrubias67/status/1184869188420153344</t>
  </si>
  <si>
    <t>https://twitter.com/gzaporta/status/1184876162373341184</t>
  </si>
  <si>
    <t>https://twitter.com/mcsnetsolution/status/1184877532753125376</t>
  </si>
  <si>
    <t>https://twitter.com/fjgotopo/status/1184581059301859328</t>
  </si>
  <si>
    <t>https://twitter.com/ciscocanada/status/1184904194395906050</t>
  </si>
  <si>
    <t>https://twitter.com/tfonsecag/status/1184973745171156992</t>
  </si>
  <si>
    <t>https://twitter.com/ricardo_vallino/status/1185160488767889409</t>
  </si>
  <si>
    <t>https://twitter.com/jorisbeerda1/status/1185161401452716032</t>
  </si>
  <si>
    <t>https://twitter.com/l_manza/status/1185247920716681216</t>
  </si>
  <si>
    <t>https://twitter.com/maurirostan/status/1185272039566909440</t>
  </si>
  <si>
    <t>https://twitter.com/superchayayin/status/1185348946497015810</t>
  </si>
  <si>
    <t>https://twitter.com/rosagoesdigital/status/1184574736954724362</t>
  </si>
  <si>
    <t>https://twitter.com/rosagoesdigital/status/1185571315928981504</t>
  </si>
  <si>
    <t>https://twitter.com/navishaacloud/status/1185901264292458496</t>
  </si>
  <si>
    <t>https://twitter.com/ajuanyseva/status/1186012603287404544</t>
  </si>
  <si>
    <t>https://twitter.com/impulsaeventos/status/1186183077363617792</t>
  </si>
  <si>
    <t>https://twitter.com/acastrejon/status/1186302735051902976</t>
  </si>
  <si>
    <t>https://twitter.com/mosvillarreal/status/1186304368481591297</t>
  </si>
  <si>
    <t>https://twitter.com/niagaranetw/status/1186342133990604800</t>
  </si>
  <si>
    <t>https://twitter.com/andre_vink/status/1186342147106189313</t>
  </si>
  <si>
    <t>https://twitter.com/ingrammicromx/status/1186386710864769024</t>
  </si>
  <si>
    <t>https://twitter.com/esemanal/status/1186417980038619137</t>
  </si>
  <si>
    <t>https://twitter.com/cablecommsrl/status/1186430725232484352</t>
  </si>
  <si>
    <t>https://twitter.com/outcoastit/status/1186447319039918080</t>
  </si>
  <si>
    <t>https://twitter.com/bettsyga/status/1186451071377522692</t>
  </si>
  <si>
    <t>https://twitter.com/atcancun/status/1186510751231397888</t>
  </si>
  <si>
    <t>https://twitter.com/ib_alabede/status/1186550111058485248</t>
  </si>
  <si>
    <t>https://twitter.com/datasysla/status/1186547403060629504</t>
  </si>
  <si>
    <t>https://twitter.com/datasysla/status/1186547680639684609</t>
  </si>
  <si>
    <t>https://twitter.com/vivianfrancos/status/1186552199696044032</t>
  </si>
  <si>
    <t>https://twitter.com/vivianfrancos/status/1186552291647770624</t>
  </si>
  <si>
    <t>https://twitter.com/vivianfrancos/status/1186546571602747392</t>
  </si>
  <si>
    <t>https://twitter.com/vivianfrancos/status/1186546712531427328</t>
  </si>
  <si>
    <t>https://twitter.com/vivianfrancos/status/1186553196640133120</t>
  </si>
  <si>
    <t>https://twitter.com/vivianfrancos/status/1186553435371528197</t>
  </si>
  <si>
    <t>https://twitter.com/vivianfrancos/status/1185871277673897984</t>
  </si>
  <si>
    <t>https://twitter.com/wrcambre/status/1185166938290429952</t>
  </si>
  <si>
    <t>https://twitter.com/wrcambre/status/1185209744459362304</t>
  </si>
  <si>
    <t>https://twitter.com/olatapi/status/1185352761518346246</t>
  </si>
  <si>
    <t>https://twitter.com/olatapi/status/1185352657264754688</t>
  </si>
  <si>
    <t>https://twitter.com/olatapi/status/1186616974417154050</t>
  </si>
  <si>
    <t>https://twitter.com/ctorales/status/1186586520955822082</t>
  </si>
  <si>
    <t>https://twitter.com/ctorales/status/1186591341695963137</t>
  </si>
  <si>
    <t>https://twitter.com/solivera1/status/1186621678970789888</t>
  </si>
  <si>
    <t>https://twitter.com/solivera1/status/1186641981889380352</t>
  </si>
  <si>
    <t>https://twitter.com/92mariajose/status/1183819575365816320</t>
  </si>
  <si>
    <t>https://twitter.com/ciscolivelatam/status/1184109333073842178</t>
  </si>
  <si>
    <t>https://twitter.com/ciscodevnet/status/1177119976206897152</t>
  </si>
  <si>
    <t>https://twitter.com/ciscodevnet/status/1184121757088788480</t>
  </si>
  <si>
    <t>https://twitter.com/ciscodevnet/status/1185269314489851905</t>
  </si>
  <si>
    <t>https://twitter.com/ciscodevnet/status/1186416876404072448</t>
  </si>
  <si>
    <t>https://twitter.com/ciscolivelatam/status/1184187284918358016</t>
  </si>
  <si>
    <t>https://twitter.com/ciscodistemear/status/1184357677629095936</t>
  </si>
  <si>
    <t>https://twitter.com/ciscolivelatam/status/1184467890713612288</t>
  </si>
  <si>
    <t>https://twitter.com/ciscocx/status/1184516355556610053</t>
  </si>
  <si>
    <t>https://twitter.com/danilopozo/status/1184518733286592513</t>
  </si>
  <si>
    <t>https://twitter.com/ciscolivelatam/status/1184523769341198337</t>
  </si>
  <si>
    <t>https://twitter.com/digitalpaola/status/1184825385097269248</t>
  </si>
  <si>
    <t>https://twitter.com/ciscolivelatam/status/1184826520528936962</t>
  </si>
  <si>
    <t>https://twitter.com/merakilatam/status/1184607019275182080</t>
  </si>
  <si>
    <t>https://twitter.com/merakilatam/status/1185963892935053312</t>
  </si>
  <si>
    <t>https://twitter.com/ciscolivelatam/status/1184826903389184001</t>
  </si>
  <si>
    <t>https://twitter.com/cisconoticias/status/1186342600980041729</t>
  </si>
  <si>
    <t>https://twitter.com/ciscolivelatam/status/1186352119013621765</t>
  </si>
  <si>
    <t>https://twitter.com/akashico/status/1186481767324307456</t>
  </si>
  <si>
    <t>https://twitter.com/ciscolivelatam/status/1186642472337846274</t>
  </si>
  <si>
    <t>https://twitter.com/ciscoevents/status/1186296084471123972</t>
  </si>
  <si>
    <t>https://twitter.com/dicecisco/status/1186513821076262912</t>
  </si>
  <si>
    <t>https://twitter.com/ciscolivelatam/status/1186648511879811073</t>
  </si>
  <si>
    <t>1183848135329767424</t>
  </si>
  <si>
    <t>1184115487107497985</t>
  </si>
  <si>
    <t>1184121849157947392</t>
  </si>
  <si>
    <t>1184187318694899712</t>
  </si>
  <si>
    <t>1184187320964005888</t>
  </si>
  <si>
    <t>1184187192551202816</t>
  </si>
  <si>
    <t>1184187709968928768</t>
  </si>
  <si>
    <t>1184189215954919424</t>
  </si>
  <si>
    <t>1184200845111332864</t>
  </si>
  <si>
    <t>1184211442125422593</t>
  </si>
  <si>
    <t>1184240366674989058</t>
  </si>
  <si>
    <t>1184313251284344833</t>
  </si>
  <si>
    <t>1184393559547568129</t>
  </si>
  <si>
    <t>1184453945432924160</t>
  </si>
  <si>
    <t>1184514339551752193</t>
  </si>
  <si>
    <t>1184514365749370881</t>
  </si>
  <si>
    <t>1184569692549242881</t>
  </si>
  <si>
    <t>1184554785606901764</t>
  </si>
  <si>
    <t>1184585475073413120</t>
  </si>
  <si>
    <t>1184589839158657024</t>
  </si>
  <si>
    <t>1184600607547645952</t>
  </si>
  <si>
    <t>1184607098895646720</t>
  </si>
  <si>
    <t>1184614711754743808</t>
  </si>
  <si>
    <t>1184625781722505217</t>
  </si>
  <si>
    <t>1184197254908993536</t>
  </si>
  <si>
    <t>1184632457464823808</t>
  </si>
  <si>
    <t>1184129484355702784</t>
  </si>
  <si>
    <t>1184653354082951168</t>
  </si>
  <si>
    <t>1184689441333338112</t>
  </si>
  <si>
    <t>1184842476948836352</t>
  </si>
  <si>
    <t>1184842926834307073</t>
  </si>
  <si>
    <t>1184593143431348224</t>
  </si>
  <si>
    <t>1184846241022251012</t>
  </si>
  <si>
    <t>1184861695543517189</t>
  </si>
  <si>
    <t>1184869188420153344</t>
  </si>
  <si>
    <t>1184876162373341184</t>
  </si>
  <si>
    <t>1184877532753125376</t>
  </si>
  <si>
    <t>1184581059301859328</t>
  </si>
  <si>
    <t>1184904194395906050</t>
  </si>
  <si>
    <t>1184973745171156992</t>
  </si>
  <si>
    <t>1185160488767889409</t>
  </si>
  <si>
    <t>1185161401452716032</t>
  </si>
  <si>
    <t>1185247920716681216</t>
  </si>
  <si>
    <t>1185272039566909440</t>
  </si>
  <si>
    <t>1185348946497015810</t>
  </si>
  <si>
    <t>1184574736954724362</t>
  </si>
  <si>
    <t>1185571315928981504</t>
  </si>
  <si>
    <t>1185901264292458496</t>
  </si>
  <si>
    <t>1186012603287404544</t>
  </si>
  <si>
    <t>1186183077363617792</t>
  </si>
  <si>
    <t>1186302735051902976</t>
  </si>
  <si>
    <t>1186304368481591297</t>
  </si>
  <si>
    <t>1186342133990604800</t>
  </si>
  <si>
    <t>1186342147106189313</t>
  </si>
  <si>
    <t>1186386710864769024</t>
  </si>
  <si>
    <t>1186417980038619137</t>
  </si>
  <si>
    <t>1186430725232484352</t>
  </si>
  <si>
    <t>1186447319039918080</t>
  </si>
  <si>
    <t>1186451071377522692</t>
  </si>
  <si>
    <t>1186510751231397888</t>
  </si>
  <si>
    <t>1186550111058485248</t>
  </si>
  <si>
    <t>1186547403060629504</t>
  </si>
  <si>
    <t>1186547680639684609</t>
  </si>
  <si>
    <t>1186552199696044032</t>
  </si>
  <si>
    <t>1186552291647770624</t>
  </si>
  <si>
    <t>1186546571602747392</t>
  </si>
  <si>
    <t>1186546712531427328</t>
  </si>
  <si>
    <t>1186553196640133120</t>
  </si>
  <si>
    <t>1186553435371528197</t>
  </si>
  <si>
    <t>1185871277673897984</t>
  </si>
  <si>
    <t>1185166938290429952</t>
  </si>
  <si>
    <t>1185209744459362304</t>
  </si>
  <si>
    <t>1185352761518346246</t>
  </si>
  <si>
    <t>1185352657264754688</t>
  </si>
  <si>
    <t>1186616974417154050</t>
  </si>
  <si>
    <t>1186586520955822082</t>
  </si>
  <si>
    <t>1186591341695963137</t>
  </si>
  <si>
    <t>1186621678970789888</t>
  </si>
  <si>
    <t>1186641981889380352</t>
  </si>
  <si>
    <t>1183819575365816320</t>
  </si>
  <si>
    <t>1184109333073842178</t>
  </si>
  <si>
    <t>1177119976206897152</t>
  </si>
  <si>
    <t>1184121757088788480</t>
  </si>
  <si>
    <t>1185269314489851905</t>
  </si>
  <si>
    <t>1186416876404072448</t>
  </si>
  <si>
    <t>1184187284918358016</t>
  </si>
  <si>
    <t>1184357677629095936</t>
  </si>
  <si>
    <t>1184467890713612288</t>
  </si>
  <si>
    <t>1184516355556610053</t>
  </si>
  <si>
    <t>1184518733286592513</t>
  </si>
  <si>
    <t>1184523769341198337</t>
  </si>
  <si>
    <t>1184825385097269248</t>
  </si>
  <si>
    <t>1184826520528936962</t>
  </si>
  <si>
    <t>1184607019275182080</t>
  </si>
  <si>
    <t>1185963892935053312</t>
  </si>
  <si>
    <t>1184826903389184001</t>
  </si>
  <si>
    <t>1186342600980041729</t>
  </si>
  <si>
    <t>1186352119013621765</t>
  </si>
  <si>
    <t>1186481767324307456</t>
  </si>
  <si>
    <t>1186642472337846274</t>
  </si>
  <si>
    <t>1186296084471123972</t>
  </si>
  <si>
    <t>1186513821076262912</t>
  </si>
  <si>
    <t>1186648511879811073</t>
  </si>
  <si>
    <t>1162469081620070401</t>
  </si>
  <si>
    <t>1186285814067499009</t>
  </si>
  <si>
    <t/>
  </si>
  <si>
    <t>36145322</t>
  </si>
  <si>
    <t>14927130</t>
  </si>
  <si>
    <t>es</t>
  </si>
  <si>
    <t>en</t>
  </si>
  <si>
    <t>1184541843427594240</t>
  </si>
  <si>
    <t>1186389101592956928</t>
  </si>
  <si>
    <t>Twitter for Android</t>
  </si>
  <si>
    <t>Twitter Web App</t>
  </si>
  <si>
    <t>dlvr.it</t>
  </si>
  <si>
    <t>Zonebourse Communauté</t>
  </si>
  <si>
    <t>Twitter Web Client</t>
  </si>
  <si>
    <t>LinkedIn</t>
  </si>
  <si>
    <t>Digitaltelcos</t>
  </si>
  <si>
    <t>PCStwitterApp</t>
  </si>
  <si>
    <t>Twitter for iPhone</t>
  </si>
  <si>
    <t>Sprinklr Publishing</t>
  </si>
  <si>
    <t>Paper.li</t>
  </si>
  <si>
    <t>Buffer</t>
  </si>
  <si>
    <t>TwinyBots</t>
  </si>
  <si>
    <t>HubSpot</t>
  </si>
  <si>
    <t>familievink.nl</t>
  </si>
  <si>
    <t>Sprout Social</t>
  </si>
  <si>
    <t>Hootsuite Inc.</t>
  </si>
  <si>
    <t>Twitter for iPad</t>
  </si>
  <si>
    <t>Sprinklr</t>
  </si>
  <si>
    <t>Twitter Ads</t>
  </si>
  <si>
    <t>TweetDeck</t>
  </si>
  <si>
    <t>-79.0075886,35.866334 
-78.783292,35.866334 
-78.783292,36.115631 
-79.0075886,36.115631</t>
  </si>
  <si>
    <t>United States</t>
  </si>
  <si>
    <t>US</t>
  </si>
  <si>
    <t>Durham, NC</t>
  </si>
  <si>
    <t>bced47a0c99c71d0</t>
  </si>
  <si>
    <t>Durham</t>
  </si>
  <si>
    <t>city</t>
  </si>
  <si>
    <t>https://api.twitter.com/1.1/geo/id/bced47a0c99c71d0.json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</si>
  <si>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</si>
  <si>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</si>
  <si>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</si>
  <si>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</si>
  <si>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</si>
  <si>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</si>
  <si>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</si>
  <si>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</si>
  <si>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</si>
  <si>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</si>
  <si>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</si>
  <si>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</si>
  <si>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</si>
  <si>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</si>
  <si>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</si>
  <si>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</si>
  <si>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</si>
  <si>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</si>
  <si>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</si>
  <si>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</si>
  <si>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</si>
  <si>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Rosa</t>
  </si>
  <si>
    <t>Cisco DevNet</t>
  </si>
  <si>
    <t>Luz Ma Murguia</t>
  </si>
  <si>
    <t>Cisco Community</t>
  </si>
  <si>
    <t>Cisco Live Latam</t>
  </si>
  <si>
    <t>AMTELCO</t>
  </si>
  <si>
    <t>It Maintenance</t>
  </si>
  <si>
    <t>Cisco Connections</t>
  </si>
  <si>
    <t>It Exprt</t>
  </si>
  <si>
    <t>It Maintenance ME</t>
  </si>
  <si>
    <t>MarketScreener.com</t>
  </si>
  <si>
    <t>Kh Shakira</t>
  </si>
  <si>
    <t>Víctor Alfonso</t>
  </si>
  <si>
    <t>YouTube</t>
  </si>
  <si>
    <t>Sorotech</t>
  </si>
  <si>
    <t>Cisco Latinoamérica</t>
  </si>
  <si>
    <t>Nic</t>
  </si>
  <si>
    <t>Gabriel Ordonez Hernandez</t>
  </si>
  <si>
    <t>Wando Rocha</t>
  </si>
  <si>
    <t>Suzanne</t>
  </si>
  <si>
    <t>Monica Zarur</t>
  </si>
  <si>
    <t>Jorge Portugal</t>
  </si>
  <si>
    <t>PivotCloudSolutions</t>
  </si>
  <si>
    <t>Cisco Dist EMEAR</t>
  </si>
  <si>
    <t>Danilo Pozo</t>
  </si>
  <si>
    <t>Gabriel Sarmiento</t>
  </si>
  <si>
    <t>AnnP</t>
  </si>
  <si>
    <t>Carlos Alvarez</t>
  </si>
  <si>
    <t>C3NTRO Telecom</t>
  </si>
  <si>
    <t>Victor Flores</t>
  </si>
  <si>
    <t>Cisco Meraki</t>
  </si>
  <si>
    <t>Daniella Cotis</t>
  </si>
  <si>
    <t>Mayo - マリオ</t>
  </si>
  <si>
    <t>Corning OpComm</t>
  </si>
  <si>
    <t>Mark Bradley</t>
  </si>
  <si>
    <t>jose molina</t>
  </si>
  <si>
    <t>George</t>
  </si>
  <si>
    <t>Salvador Pineda</t>
  </si>
  <si>
    <t>Lorena Lemus</t>
  </si>
  <si>
    <t>Ruben Safadi</t>
  </si>
  <si>
    <t>Luis Zamora</t>
  </si>
  <si>
    <t>Shawn Tylka</t>
  </si>
  <si>
    <t>Manuel Covarrubias</t>
  </si>
  <si>
    <t>German Zaporta</t>
  </si>
  <si>
    <t>Cisco Customer Experience</t>
  </si>
  <si>
    <t>MCS Network Solutions</t>
  </si>
  <si>
    <t>Francis Gotopo</t>
  </si>
  <si>
    <t>Cisco Canada</t>
  </si>
  <si>
    <t>Tatiana Fonseca G</t>
  </si>
  <si>
    <t>Ricardo Vallino</t>
  </si>
  <si>
    <t>Joris Beerda</t>
  </si>
  <si>
    <t>David Alejandro Al Manza</t>
  </si>
  <si>
    <t>Mauri Rostán</t>
  </si>
  <si>
    <t>Washington Rodriguez Cambre</t>
  </si>
  <si>
    <t>RosarioM</t>
  </si>
  <si>
    <t>Rosa Moncayo</t>
  </si>
  <si>
    <t>Navishaa.com</t>
  </si>
  <si>
    <t>Angel Juan y Seva</t>
  </si>
  <si>
    <t>Impulsa el Hashtag de tu Evento</t>
  </si>
  <si>
    <t>#SEOhashtag posiciono el hashtag de Marcas Eventos</t>
  </si>
  <si>
    <t>Alejandro Castrejon</t>
  </si>
  <si>
    <t>CES</t>
  </si>
  <si>
    <t>Marcela Mexia ⭐️</t>
  </si>
  <si>
    <t>Miguel Villarreal</t>
  </si>
  <si>
    <t>Niagara Networks</t>
  </si>
  <si>
    <t>CiscoLive</t>
  </si>
  <si>
    <t>Andre Vink</t>
  </si>
  <si>
    <t>Ingram Micro México</t>
  </si>
  <si>
    <t>eSemanal</t>
  </si>
  <si>
    <t>Cisco Noticias</t>
  </si>
  <si>
    <t>Cablecomm, SRL</t>
  </si>
  <si>
    <t>OutCoastItSolutions</t>
  </si>
  <si>
    <t>Bettsy G</t>
  </si>
  <si>
    <t>Cancun</t>
  </si>
  <si>
    <t>IBR_xD83C__xDD70_HIM ✡ _xD83C__xDD70_L_xD83C__xDD70__xD83C__xDD71_EDE™</t>
  </si>
  <si>
    <t>#DataSys presente en #CiscoLiveLA con #AppDinamycs</t>
  </si>
  <si>
    <t>grazi elias</t>
  </si>
  <si>
    <t>Gerardo Urzúa García</t>
  </si>
  <si>
    <t>Odette Latapi</t>
  </si>
  <si>
    <t>Paola Andrea</t>
  </si>
  <si>
    <t>Carlos Torales</t>
  </si>
  <si>
    <t>Saul Olivera</t>
  </si>
  <si>
    <t>Cisco</t>
  </si>
  <si>
    <t>María José López</t>
  </si>
  <si>
    <t>ℌ_xD835__xDD2C__xD835__xDD2F__xD835__xDD1E__xD835__xDD20__xD835__xDD26__xD835__xDD2C_ _xD835__xDD05__xD835__xDD22__xD835__xDD2B__xD835__xDD22__xD835__xDD21__xD835__xDD26__xD835__xDD20__xD835__xDD31__xD835__xDD2C_ </t>
  </si>
  <si>
    <t>The Cisco Gateway</t>
  </si>
  <si>
    <t>CiscoEvents</t>
  </si>
  <si>
    <t>Cisco Collaboration</t>
  </si>
  <si>
    <t>Heidi Rhodes</t>
  </si>
  <si>
    <t>Grupo Dice Cisco</t>
  </si>
  <si>
    <t>-Rosa Isabel 
-26-09-1971</t>
  </si>
  <si>
    <t>Cisco #DevNet is your source for everything #developer at Cisco Systems.</t>
  </si>
  <si>
    <t>Latam Marketing Director @Cisco Strategic and passionate; Bold &amp; Positive #GenX #coffee-fan All opinions express here are my own. #WomenOfCisco</t>
  </si>
  <si>
    <t>Cisco Community connects you to global Cisco experts. We invite you to our website to post your questions. See you there!</t>
  </si>
  <si>
    <t>Cisco Live ofrece educación e inspiración a los innovadores de tecnología del mundo. Transforma tu perspectiva, carrera y potencial en 4 días.
#CiscoLiveLA</t>
  </si>
  <si>
    <t>Amtelco's mission for 40+ years is to provide the best communications for your call center, help desk, and telephone call workflow needs.</t>
  </si>
  <si>
    <t>Find all financials news in real time. Equities, Indexes, Commodities, Currencies, Analysis, Top &amp; Flop #MarketScreener</t>
  </si>
  <si>
    <t>My aim is your satisfaction</t>
  </si>
  <si>
    <t>Ella en su mirada me tiene atrapado, maniatado, soy preso de sus ojos, ese par de ojos cafés, que atrapan con un solo pestañar y estremecen todo mi ser...</t>
  </si>
  <si>
    <t>Like and subscribe.</t>
  </si>
  <si>
    <t>Sorotech integra soluciones para datacenters e infraestructura de datos empresariales: cableado estructurado, instalación y configuración de equipo de red.</t>
  </si>
  <si>
    <t>Cuenta oficial de Cisco Latinoamérica. #BeTheBridge</t>
  </si>
  <si>
    <t>Father First, Husband Second, Network Engineer- Cisco Fan Boy - mt. biker #ccie2020</t>
  </si>
  <si>
    <t>Telecom business consultant. Msc in Business Intelligence. Passionate for Data Analytics and Machine Learning for Telecom.</t>
  </si>
  <si>
    <t>Network Engineer acting in Services Automation and Orchestration projects with NMS/OSS systems._xD83D__xDE09_</t>
  </si>
  <si>
    <t>I am seeking, I am striving, I am in it with all my heart...Van Gogh. Recruiter with Cisco connecting top talent with innovative teams. My tweets are my own.</t>
  </si>
  <si>
    <t>Cisco Account Manager - Sales - travel - SAT</t>
  </si>
  <si>
    <t>Customer Success Specialist, Data Center, South Europe</t>
  </si>
  <si>
    <t>Pivot Cloud Platform unlocks your legacy systems with no disruption and produces a map of your core business processes.  https://t.co/NlEFSQ19vM</t>
  </si>
  <si>
    <t>All the latest updates from Cisco EMEAR Distribution team, including promotions, marketing campaigns, IDEA training sessions &amp; much more.</t>
  </si>
  <si>
    <t>Customer Experience - Senior Director Cisco Systems Latin America + Caribbean. Leaders focus on people, their goals, aspirations and their path to success.</t>
  </si>
  <si>
    <t>Mexicano interesado en la tecnología como facilitador. Account Manager at @Císco. Love sporting clays. My family my passion. Opinions my own.</t>
  </si>
  <si>
    <t>Digital &amp; Creative Strategy | Social Media | Advertising l Technology</t>
  </si>
  <si>
    <t>Somos C3NTRO Telecom 
Y hacemos tus comunicaciones más simples.
#Telecom</t>
  </si>
  <si>
    <t>Loco por la tecnología, aprender mas cada día es mi pasión... Linux/Windows da igual!...</t>
  </si>
  <si>
    <t>Tecnología 100% en la nube de fácil implementación, sencilla administración y amplia visibilidad</t>
  </si>
  <si>
    <t>Gerente de Proyectos. Me gusta inmortalizar los buenos momentos a través de las fotos. Winelover</t>
  </si>
  <si>
    <t>#Americanista #Mexicano #Futbolero 
Los tweets representan mi opinión y no estan ligados con ninguna empresa o asociación.</t>
  </si>
  <si>
    <t>Official Corning Optical Communications Twitter. Offering a broad range of end-to-end fiber and wireless solutions. Terms: https://t.co/UgtAnA12pG</t>
  </si>
  <si>
    <t>All things mandolin, Doc Watson, Apple, and fiber optics. Curious about Mellivora capensis!</t>
  </si>
  <si>
    <t>He is the One</t>
  </si>
  <si>
    <t>Naci  en el DF... Ahora feliz en Mty</t>
  </si>
  <si>
    <t>People, Culture and Communications at Cisco. Lover of cupcakes, books, dogs and travel. Dedicated volunteer. Mom. My opinions are my own. Be kind. Give back.</t>
  </si>
  <si>
    <t>We’re with you at every step of your technology journey, to accelerate your success. #CiscoCX  Blog: https://t.co/DhiQKq12tF</t>
  </si>
  <si>
    <t>Tips, noticias y soluciones sobre el mundo de Tecnologías de la Información. http://t.co/3F3SB1tbDG</t>
  </si>
  <si>
    <t>Wife+Mom+Engineer, Co-Founder/Director @SentirVzla. #CiscoSE.  Love Tech, _xD83D__xDC83_,_xD83C__xDF6B_ &amp; drive change|_xD83C__xDDFB__xD83C__xDDEA_ in the heart, living TO! LIFE4JC: John14:6.Tweets are my own</t>
  </si>
  <si>
    <t>We securely connect everything to make anything possible. Nous relions tout en sécurité pour tout rendre possible. For service / Service : @HeyCisco _xD83D__xDCF1_</t>
  </si>
  <si>
    <t>Tweets are my own</t>
  </si>
  <si>
    <t>Gamification -MD The Octalysis Group  - #octalysis @yukaichou 
Former diplomat and management consultant creating engagement through Octalysis gamification</t>
  </si>
  <si>
    <t>11,887 days and counting, born on late 1900s. BA in Graphic Design. Tweet once in a while doesn't makes me smart but i blend in. Just following some flocks.</t>
  </si>
  <si>
    <t>Padre de Bautista!!! Fanático de la tecnología aplicada a los negocios!!! @bisnext_uy</t>
  </si>
  <si>
    <t>Son, friend, husband, father, soccer fan, technologist... #Cisco Territory Business Manager for Paraguay &amp; Uruguay. CISSP since 2003. Opinions are my own...</t>
  </si>
  <si>
    <t>Cisco Engineer. Networking, Datacenter. News, travel and music.</t>
  </si>
  <si>
    <t>Digital Experience at Cisco rosmonca@cisco.com</t>
  </si>
  <si>
    <t>We are the trusted #Microsoft solution provider in India. We offer Microsoft licensing and #Cloud Integration services.</t>
  </si>
  <si>
    <t>Boston Red Sox, Dallas Cowboy &amp; Chivas de Guadalajara fan... Mad about business management, technology and game theory, wine taster &amp; coffee lover.</t>
  </si>
  <si>
    <t>Impulsa tu #evento Crea un #hashtag y los llevamos desde 0 al 100% Audiencia  #SEOHashtag  #HashtagTeam @VivianFrancos</t>
  </si>
  <si>
    <t>Creo su #hashtag  y lo posiciono para convertir visitas en #VENTAS @smr_foundation #NODEXL #Metricool #Marketing #SMMW20 #MARKETERSUNITE #CiscoLiveLa #DataSys</t>
  </si>
  <si>
    <t>Profesional de las TICs, mi afición es usar la tecnologia para resolver los problemas de personas, empresas y sociedad.</t>
  </si>
  <si>
    <t>The Official Twitter handle for CES 2020 – Where Innovation does Business. January 7 - 10, 2020. #CES2020 Produced by @CTATech</t>
  </si>
  <si>
    <t>Estratega de Marketing | @Adirektiva | Escribo en @elimparcialcom | Consejo Nacional @amexme y Presidente Capítulo HMO @Amexme_Sonora [Opiniones personales] _xD83D__xDC1F_</t>
  </si>
  <si>
    <t>Son, husband, brother and proud dad.
Gamer and Geek since before it was cool.
Network Consulting Engineer at Cisco.
CCIE R&amp;S 53371. My tweets are my own.</t>
  </si>
  <si>
    <t>#NetworkVisibility solutions, offering a full line of Network Packet Brokers, Bypass and TAPs, to feed traffic into #monitoring and #security solutions.</t>
  </si>
  <si>
    <t>Cisco Live is Cisco's annual user conference where partners and customers learn new technologies, discuss business trends, share ideas and network.  Use #CLUS.</t>
  </si>
  <si>
    <t>Carrier Ethernet and Optical networking professional.</t>
  </si>
  <si>
    <t>Ingram Micro ayuda a sus clientes a lograr plenamente la Promesa Tecnológica.</t>
  </si>
  <si>
    <t>eSemanal - Noticias del Canal TIC. Información de oportunidades de negocio para el canal TIC. Noticias, entrevistas, Guías, tecnología. 26 años de experiencia.</t>
  </si>
  <si>
    <t>Información oficial, noticias, puntos de vista, eventos e innovación tecnológica de Cisco América Latina</t>
  </si>
  <si>
    <t>Soluciones para redes convergentes de voz, data y video.</t>
  </si>
  <si>
    <t>Contamos con un extraordinario equipo de consultores de IT que ponen la tecnología al servicio de las empresas, haciéndolas más competitivas y eficientes.</t>
  </si>
  <si>
    <t>Todo acerca de Cancún, Feed</t>
  </si>
  <si>
    <t>Hello. *Note* If you don’t follow back, I will unfollow ASAP! 
“It’s quite complicated and sounds circular, but I've worked out my way to success.”
#GraphicsDNA</t>
  </si>
  <si>
    <t>#DataSys presente en #CiscoLiveLA 
Solución integral y funcional Modelo de Servicios #XaaS by #DataSys 
Soluciones en procesos de negocios #UX #Tecnologia #AaS</t>
  </si>
  <si>
    <t>Cisco employee since 1997</t>
  </si>
  <si>
    <t>Sales Admin @CiscoMeraki! Passionate about innovation, customer experience, sales, and technology!Born in Colombia, Made in New York, California dreaming!_xD83C__xDF33_☀️_xD83D__xDE09_</t>
  </si>
  <si>
    <t>Cisco Managing Director, Enterprise Solutions - #Data Center, #Collaboration, #Security! Passion for #Marathon's...#Latin America, and #Mexico!</t>
  </si>
  <si>
    <t>Collaboration Business Development Manager LATAM, Digital Transformation, Technology evangelist</t>
  </si>
  <si>
    <t>Official info on Cisco news, events and technology innovation. For help, reach out to @Cisco_Support or @HeyCisco.</t>
  </si>
  <si>
    <t>_xD83D__xDC69__xD83C__xDFFC_‍_xD83D__xDCBB_Autora de @goodbyefrantz | _xD83E__xDD33__xD83C__xDFFB_LatAm Events Communications, Cisco: @ciscolivelatam @CiscoGateway | ✍_xD83C__xDFFB_ Colaboradora en @ADMEXICO</t>
  </si>
  <si>
    <t>Infraestructura y Tecnología.Administración de Sistemas. IBM Champion. Cisco Webex Ambassador. Reikista.Futbolero. Hincha de River y de Sportivo Belgrano</t>
  </si>
  <si>
    <t>The official home of Cisco advocacy, where like-minded people can connect and exchange insights on all things Cisco. #CiscoGateway</t>
  </si>
  <si>
    <t>Cisco conferences, virtual events, &amp; other activities updates. Follow us on Facebook too! http://t.co/mQyeKVtrvz</t>
  </si>
  <si>
    <t>The official Cisco feed for #Collaboration  updates, news, and events. For support, contact @cisco_support.</t>
  </si>
  <si>
    <t>If there’s a better way to make our customers successful, then we’ll find it.  Digital transformation leader - working smarter for Webex.</t>
  </si>
  <si>
    <t>Líderes en el diseño y distribución de productos y soluciones competitivas e innovadoras en el ámbito de las infraestructuras de Telecomunicaciones.</t>
  </si>
  <si>
    <t>San Jose, CA</t>
  </si>
  <si>
    <t>Cancún, México</t>
  </si>
  <si>
    <t>McFarland, WI</t>
  </si>
  <si>
    <t>Bangladesh</t>
  </si>
  <si>
    <t>Cancún, Benito Juárez</t>
  </si>
  <si>
    <t>San Bruno, CA</t>
  </si>
  <si>
    <t>Mexico</t>
  </si>
  <si>
    <t>Durango, CO</t>
  </si>
  <si>
    <t>São Paulo, Brazil</t>
  </si>
  <si>
    <t>Windsor, Colorado</t>
  </si>
  <si>
    <t>Lisbon</t>
  </si>
  <si>
    <t>Ireland</t>
  </si>
  <si>
    <t>United Kingdom</t>
  </si>
  <si>
    <t>Miami, Florida, USA</t>
  </si>
  <si>
    <t>19.389852,-99.173898</t>
  </si>
  <si>
    <t>Ciudad de México (DF)</t>
  </si>
  <si>
    <t>México</t>
  </si>
  <si>
    <t>San Francisco, CA</t>
  </si>
  <si>
    <t>Charlotte, NC</t>
  </si>
  <si>
    <t>Maracay</t>
  </si>
  <si>
    <t>Gdl</t>
  </si>
  <si>
    <t>Monterrey, Mexico</t>
  </si>
  <si>
    <t>usa</t>
  </si>
  <si>
    <t>Canada</t>
  </si>
  <si>
    <t>San Jose, Costa Rica</t>
  </si>
  <si>
    <t>APAC</t>
  </si>
  <si>
    <t>Worldwide</t>
  </si>
  <si>
    <t>Montevideo</t>
  </si>
  <si>
    <t>Uruguay</t>
  </si>
  <si>
    <t>Nashville, TN</t>
  </si>
  <si>
    <t>India and UAE</t>
  </si>
  <si>
    <t>worldwide</t>
  </si>
  <si>
    <t>España</t>
  </si>
  <si>
    <t>Hermosillo, Sonora</t>
  </si>
  <si>
    <t>Las Vegas, NV</t>
  </si>
  <si>
    <t>Sonora, México</t>
  </si>
  <si>
    <t>Metepec, México</t>
  </si>
  <si>
    <t>San Diego, CA</t>
  </si>
  <si>
    <t>52.217613,6.87916</t>
  </si>
  <si>
    <t>Mexico City</t>
  </si>
  <si>
    <t>América Latina</t>
  </si>
  <si>
    <t>Santo Domingo</t>
  </si>
  <si>
    <t>Buenos Aires, Argentina</t>
  </si>
  <si>
    <t>Cancun, Mexico</t>
  </si>
  <si>
    <t>Lagos, Nigeria</t>
  </si>
  <si>
    <t>MEXICO</t>
  </si>
  <si>
    <t>Mexico, ME</t>
  </si>
  <si>
    <t>Veracruz</t>
  </si>
  <si>
    <t>Miami, FL</t>
  </si>
  <si>
    <t>Silicon Valley</t>
  </si>
  <si>
    <t>San Francisco, Córdoba</t>
  </si>
  <si>
    <t>San Jose, California, USA</t>
  </si>
  <si>
    <t>Global</t>
  </si>
  <si>
    <t>San Jose</t>
  </si>
  <si>
    <t>DF, QRO, GDL, MTY, PUE...</t>
  </si>
  <si>
    <t>https://t.co/mDiImjXaOX</t>
  </si>
  <si>
    <t>https://t.co/ZTvSaFPKmc</t>
  </si>
  <si>
    <t>https://t.co/TktkkD8InR</t>
  </si>
  <si>
    <t>http://t.co/R6PvlKz5GG</t>
  </si>
  <si>
    <t>https://t.co/O2QH5VgwDT</t>
  </si>
  <si>
    <t>https://t.co/13OpYf0BVt</t>
  </si>
  <si>
    <t>https://t.co/F3fLcf5sH7</t>
  </si>
  <si>
    <t>http://t.co/U3eVoQ6NnT</t>
  </si>
  <si>
    <t>https://t.co/KUAcYJLECv</t>
  </si>
  <si>
    <t>https://t.co/D33Wvu8ep6</t>
  </si>
  <si>
    <t>https://t.co/g8VM7DBrnl</t>
  </si>
  <si>
    <t>https://t.co/Cg3rqNeqcp</t>
  </si>
  <si>
    <t>https://t.co/8f8Ros1AIg</t>
  </si>
  <si>
    <t>https://t.co/8jOiPEeHwU</t>
  </si>
  <si>
    <t>https://t.co/8aljgCRCIc</t>
  </si>
  <si>
    <t>http://t.co/f1KAn67jnQ</t>
  </si>
  <si>
    <t>https://t.co/uIevjIRY1S</t>
  </si>
  <si>
    <t>https://t.co/kE8dsd4ZAC</t>
  </si>
  <si>
    <t>https://t.co/gBCNHsVGtG</t>
  </si>
  <si>
    <t>https://t.co/K7Jp4QSQp7</t>
  </si>
  <si>
    <t>https://t.co/qERJA3hipA</t>
  </si>
  <si>
    <t>http://t.co/WWlH5o86eH</t>
  </si>
  <si>
    <t>https://t.co/Uojo69leed</t>
  </si>
  <si>
    <t>https://t.co/DhiQKq12tF</t>
  </si>
  <si>
    <t>http://t.co/vsbwqRUK5G</t>
  </si>
  <si>
    <t>https://t.co/e4liZnu4vd</t>
  </si>
  <si>
    <t>http://t.co/ybXKHrrXnG</t>
  </si>
  <si>
    <t>https://t.co/Y82AmHcpFi</t>
  </si>
  <si>
    <t>https://t.co/We7qsyaoTT</t>
  </si>
  <si>
    <t>https://t.co/wp7AAVYQL2</t>
  </si>
  <si>
    <t>https://t.co/Nze1t1P9uA</t>
  </si>
  <si>
    <t>https://t.co/ehOAAJHwzz</t>
  </si>
  <si>
    <t>https://t.co/b6ey2HY6iZ</t>
  </si>
  <si>
    <t>https://t.co/v1UuzvnFfq</t>
  </si>
  <si>
    <t>https://t.co/hcjXn2naEW</t>
  </si>
  <si>
    <t>https://t.co/JD6KiGl8ID</t>
  </si>
  <si>
    <t>https://t.co/gYTs42UeVX</t>
  </si>
  <si>
    <t>https://t.co/JQgMAvOVTk</t>
  </si>
  <si>
    <t>http://t.co/8iIuJ8xQHQ</t>
  </si>
  <si>
    <t>http://t.co/vmM9A0gxXh</t>
  </si>
  <si>
    <t>https://t.co/8HNEya7fRj</t>
  </si>
  <si>
    <t>https://t.co/O2wvBaMwgj</t>
  </si>
  <si>
    <t>https://t.co/2sMV290M9j</t>
  </si>
  <si>
    <t>https://t.co/MoaVfgO46o</t>
  </si>
  <si>
    <t>https://t.co/BZZFTnHQbs</t>
  </si>
  <si>
    <t>https://t.co/4Cs9BW2tv7</t>
  </si>
  <si>
    <t>http://t.co/PPRgd85due</t>
  </si>
  <si>
    <t>https://t.co/Twji1YZSIt</t>
  </si>
  <si>
    <t>https://t.co/7xuap60LLY</t>
  </si>
  <si>
    <t>http://t.co/W7oHQwe52U</t>
  </si>
  <si>
    <t>http://t.co/evKfpEuaEI</t>
  </si>
  <si>
    <t>https://t.co/P7OwkbZo1l</t>
  </si>
  <si>
    <t>https://t.co/cbzin9l9Dx</t>
  </si>
  <si>
    <t>https://pbs.twimg.com/profile_banners/2241334020/1549137988</t>
  </si>
  <si>
    <t>https://pbs.twimg.com/profile_banners/78963321/1493224682</t>
  </si>
  <si>
    <t>https://pbs.twimg.com/profile_banners/87855391/1532545430</t>
  </si>
  <si>
    <t>https://pbs.twimg.com/profile_banners/780471444325146624/1561744557</t>
  </si>
  <si>
    <t>https://pbs.twimg.com/profile_banners/47968796/1563455748</t>
  </si>
  <si>
    <t>https://pbs.twimg.com/profile_banners/965997489961750529/1519146932</t>
  </si>
  <si>
    <t>https://pbs.twimg.com/profile_banners/965950421692018689/1519135766</t>
  </si>
  <si>
    <t>https://pbs.twimg.com/profile_banners/965995428595593216/1519146384</t>
  </si>
  <si>
    <t>https://pbs.twimg.com/profile_banners/965998899617026048/1519147193</t>
  </si>
  <si>
    <t>https://pbs.twimg.com/profile_banners/102325185/1550585065</t>
  </si>
  <si>
    <t>https://pbs.twimg.com/profile_banners/2223119287/1558807315</t>
  </si>
  <si>
    <t>https://pbs.twimg.com/profile_banners/409668404/1448426278</t>
  </si>
  <si>
    <t>https://pbs.twimg.com/profile_banners/10228272/1563295551</t>
  </si>
  <si>
    <t>https://pbs.twimg.com/profile_banners/259005983/1555001831</t>
  </si>
  <si>
    <t>https://pbs.twimg.com/profile_banners/218411406/1542113888</t>
  </si>
  <si>
    <t>https://pbs.twimg.com/profile_banners/4836437650/1453820880</t>
  </si>
  <si>
    <t>https://pbs.twimg.com/profile_banners/119305882/1570824116</t>
  </si>
  <si>
    <t>https://pbs.twimg.com/profile_banners/120095944/1511407064</t>
  </si>
  <si>
    <t>https://pbs.twimg.com/profile_banners/2236496491/1470419364</t>
  </si>
  <si>
    <t>https://pbs.twimg.com/profile_banners/2435969695/1404748695</t>
  </si>
  <si>
    <t>https://pbs.twimg.com/profile_banners/887622042702491650/1515512217</t>
  </si>
  <si>
    <t>https://pbs.twimg.com/profile_banners/3434748489/1550146978</t>
  </si>
  <si>
    <t>https://pbs.twimg.com/profile_banners/74772870/1537140790</t>
  </si>
  <si>
    <t>https://pbs.twimg.com/profile_banners/735913757293969408/1464295379</t>
  </si>
  <si>
    <t>https://pbs.twimg.com/profile_banners/16445212/1428940404</t>
  </si>
  <si>
    <t>https://pbs.twimg.com/profile_banners/625364745/1565299248</t>
  </si>
  <si>
    <t>https://pbs.twimg.com/profile_banners/30785469/1469340280</t>
  </si>
  <si>
    <t>https://pbs.twimg.com/profile_banners/862796823081099264/1503094363</t>
  </si>
  <si>
    <t>https://pbs.twimg.com/profile_banners/63164550/1489956226</t>
  </si>
  <si>
    <t>https://pbs.twimg.com/profile_banners/60515505/1405107780</t>
  </si>
  <si>
    <t>https://pbs.twimg.com/profile_banners/3540743607/1472731133</t>
  </si>
  <si>
    <t>https://pbs.twimg.com/profile_banners/210967808/1547682454</t>
  </si>
  <si>
    <t>https://pbs.twimg.com/profile_banners/278862571/1528741497</t>
  </si>
  <si>
    <t>https://pbs.twimg.com/profile_banners/154331924/1349669845</t>
  </si>
  <si>
    <t>https://pbs.twimg.com/profile_banners/3009522265/1455821125</t>
  </si>
  <si>
    <t>https://pbs.twimg.com/profile_banners/45631916/1571403700</t>
  </si>
  <si>
    <t>https://pbs.twimg.com/profile_banners/144873228/1553100374</t>
  </si>
  <si>
    <t>https://pbs.twimg.com/profile_banners/258443958/1569623956</t>
  </si>
  <si>
    <t>https://pbs.twimg.com/profile_banners/72460806/1554125990</t>
  </si>
  <si>
    <t>https://pbs.twimg.com/profile_banners/2422615766/1523657783</t>
  </si>
  <si>
    <t>https://pbs.twimg.com/profile_banners/114032317/1364853744</t>
  </si>
  <si>
    <t>https://pbs.twimg.com/profile_banners/14774307/1571247845</t>
  </si>
  <si>
    <t>https://pbs.twimg.com/profile_banners/939247234121650178/1512770523</t>
  </si>
  <si>
    <t>https://pbs.twimg.com/profile_banners/525785656/1461941375</t>
  </si>
  <si>
    <t>https://pbs.twimg.com/profile_banners/124599127/1564079354</t>
  </si>
  <si>
    <t>https://pbs.twimg.com/profile_banners/192728681/1431046973</t>
  </si>
  <si>
    <t>https://pbs.twimg.com/profile_banners/326465050/1502548187</t>
  </si>
  <si>
    <t>https://pbs.twimg.com/profile_banners/766820920837058561/1571338974</t>
  </si>
  <si>
    <t>https://pbs.twimg.com/profile_banners/942808021998145537/1536357648</t>
  </si>
  <si>
    <t>https://pbs.twimg.com/profile_banners/1133235914182758403/1559024505</t>
  </si>
  <si>
    <t>https://pbs.twimg.com/profile_banners/960791825693933568/1558623751</t>
  </si>
  <si>
    <t>https://pbs.twimg.com/profile_banners/76935934/1571052477</t>
  </si>
  <si>
    <t>https://pbs.twimg.com/profile_banners/10668202/1568056655</t>
  </si>
  <si>
    <t>https://pbs.twimg.com/profile_banners/36145322/1538627303</t>
  </si>
  <si>
    <t>https://pbs.twimg.com/profile_banners/74607914/1530460851</t>
  </si>
  <si>
    <t>https://pbs.twimg.com/profile_banners/4927820441/1536817277</t>
  </si>
  <si>
    <t>https://pbs.twimg.com/profile_banners/14927130/1564694222</t>
  </si>
  <si>
    <t>https://pbs.twimg.com/profile_banners/31501752/1485900125</t>
  </si>
  <si>
    <t>https://pbs.twimg.com/profile_banners/199966790/1570653952</t>
  </si>
  <si>
    <t>https://pbs.twimg.com/profile_banners/38291993/1537983919</t>
  </si>
  <si>
    <t>https://pbs.twimg.com/profile_banners/930344364/1444160982</t>
  </si>
  <si>
    <t>https://pbs.twimg.com/profile_banners/4798601293/1545505994</t>
  </si>
  <si>
    <t>https://pbs.twimg.com/profile_banners/784935954104651776/1495599080</t>
  </si>
  <si>
    <t>https://pbs.twimg.com/profile_banners/264311716/1415122089</t>
  </si>
  <si>
    <t>https://pbs.twimg.com/profile_banners/712653841406279681/1570700841</t>
  </si>
  <si>
    <t>https://pbs.twimg.com/profile_banners/1185192842102267907/1571420091</t>
  </si>
  <si>
    <t>https://pbs.twimg.com/profile_banners/279335262/1562598871</t>
  </si>
  <si>
    <t>https://pbs.twimg.com/profile_banners/185206667/1542142855</t>
  </si>
  <si>
    <t>https://pbs.twimg.com/profile_banners/913108897229037568/1519620544</t>
  </si>
  <si>
    <t>https://pbs.twimg.com/profile_banners/20767116/1558485261</t>
  </si>
  <si>
    <t>https://pbs.twimg.com/profile_banners/35247059/1460420609</t>
  </si>
  <si>
    <t>https://pbs.twimg.com/profile_banners/15749983/1542114191</t>
  </si>
  <si>
    <t>https://pbs.twimg.com/profile_banners/184661729/1495916513</t>
  </si>
  <si>
    <t>https://pbs.twimg.com/profile_banners/833716651564597250/1550680591</t>
  </si>
  <si>
    <t>https://pbs.twimg.com/profile_banners/16014333/1506538677</t>
  </si>
  <si>
    <t>https://pbs.twimg.com/profile_banners/15866857/1560285882</t>
  </si>
  <si>
    <t>https://pbs.twimg.com/profile_banners/757302594/1545015367</t>
  </si>
  <si>
    <t>https://pbs.twimg.com/profile_banners/38337950/1400251326</t>
  </si>
  <si>
    <t>http://abs.twimg.com/images/themes/theme14/bg.gif</t>
  </si>
  <si>
    <t>http://abs.twimg.com/images/themes/theme1/bg.png</t>
  </si>
  <si>
    <t>http://abs.twimg.com/images/themes/theme9/bg.gif</t>
  </si>
  <si>
    <t>http://abs.twimg.com/images/themes/theme6/bg.gif</t>
  </si>
  <si>
    <t>http://abs.twimg.com/images/themes/theme15/bg.png</t>
  </si>
  <si>
    <t>http://abs.twimg.com/images/themes/theme5/bg.gif</t>
  </si>
  <si>
    <t>http://abs.twimg.com/images/themes/theme10/bg.gif</t>
  </si>
  <si>
    <t>http://abs.twimg.com/images/themes/theme4/bg.gif</t>
  </si>
  <si>
    <t>http://abs.twimg.com/images/themes/theme12/bg.gif</t>
  </si>
  <si>
    <t>http://abs.twimg.com/images/themes/theme8/bg.gif</t>
  </si>
  <si>
    <t>http://abs.twimg.com/images/themes/theme17/bg.gif</t>
  </si>
  <si>
    <t>http://abs.twimg.com/images/themes/theme13/bg.gif</t>
  </si>
  <si>
    <t>http://abs.twimg.com/images/themes/theme3/bg.gif</t>
  </si>
  <si>
    <t>http://pbs.twimg.com/profile_images/792005451772600321/R0Iby6Jn_normal.jpg</t>
  </si>
  <si>
    <t>http://pbs.twimg.com/profile_images/965998268290293761/w6ahOFjG_normal.jpg</t>
  </si>
  <si>
    <t>http://pbs.twimg.com/profile_images/965951311190503424/n1bm5p-U_normal.jpg</t>
  </si>
  <si>
    <t>http://pbs.twimg.com/profile_images/965995932629127168/T6UmOieN_normal.jpg</t>
  </si>
  <si>
    <t>http://pbs.twimg.com/profile_images/965999338177445888/p6eeDXzj_normal.jpg</t>
  </si>
  <si>
    <t>http://pbs.twimg.com/profile_images/1041668619531444225/DYWcRasA_normal.jpg</t>
  </si>
  <si>
    <t>http://pbs.twimg.com/profile_images/1148327441527689217/1QpS06D6_normal.png</t>
  </si>
  <si>
    <t>http://pbs.twimg.com/profile_images/1059494231855656961/UYuoDdY2_normal.jpg</t>
  </si>
  <si>
    <t>http://pbs.twimg.com/profile_images/1062335794059362304/36lxwgHQ_normal.jpg</t>
  </si>
  <si>
    <t>http://pbs.twimg.com/profile_images/1052975369689563136/imNo3RV7_normal.jpg</t>
  </si>
  <si>
    <t>http://pbs.twimg.com/profile_images/771038626390036480/0UmGfGC7_normal.jpg</t>
  </si>
  <si>
    <t>http://pbs.twimg.com/profile_images/1112689736823566336/TLWcWfg1_normal.png</t>
  </si>
  <si>
    <t>http://pbs.twimg.com/profile_images/674640447860535296/GX-p25a2_normal.jpg</t>
  </si>
  <si>
    <t>http://pbs.twimg.com/profile_images/1170229260990046209/Ksug7oJJ_normal.jpg</t>
  </si>
  <si>
    <t>http://pbs.twimg.com/profile_images/957958891249328128/Ug-bj2V5_normal.jpg</t>
  </si>
  <si>
    <t>http://pbs.twimg.com/profile_images/1169375075004493825/5i3XGNPz_normal.jpg</t>
  </si>
  <si>
    <t>http://pbs.twimg.com/profile_images/1165178800906354688/sgX6K5o__normal.jpg</t>
  </si>
  <si>
    <t>http://pbs.twimg.com/profile_images/925546329803296768/FcoGghHp_normal.jpg</t>
  </si>
  <si>
    <t>http://pbs.twimg.com/profile_images/651482592332509185/xD_sE0oa_normal.png</t>
  </si>
  <si>
    <t>http://pbs.twimg.com/profile_images/676444373324709889/3_Hh9f80_normal.jpg</t>
  </si>
  <si>
    <t>http://pbs.twimg.com/profile_images/1101294846411767809/T-ZMwf7a_normal.png</t>
  </si>
  <si>
    <t>http://pbs.twimg.com/profile_images/989221749081358336/RKldRIAC_normal.jpg</t>
  </si>
  <si>
    <t>http://pbs.twimg.com/profile_images/925717136281976832/UUA8Cz6q_normal.jpg</t>
  </si>
  <si>
    <t>http://pbs.twimg.com/profile_images/1129946360562757633/BkUd3-lM_normal.jpg</t>
  </si>
  <si>
    <t>http://pbs.twimg.com/profile_images/1098572602413645824/4KY8uc68_normal.png</t>
  </si>
  <si>
    <t>http://pbs.twimg.com/profile_images/378800000111787641/c4e7baca72630622a881afb570c09600_normal.jpeg</t>
  </si>
  <si>
    <t>http://pbs.twimg.com/profile_images/877267721968246784/jE1qWgne_normal.jpg</t>
  </si>
  <si>
    <t>http://pbs.twimg.com/profile_images/1100317427517161472/-JajAxB1_normal.jpg</t>
  </si>
  <si>
    <t>http://pbs.twimg.com/profile_images/3569315279/bc23c5cb2ac870062af5b9f4ecfd848a_normal.png</t>
  </si>
  <si>
    <t>Open Twitter Page for This Person</t>
  </si>
  <si>
    <t>https://twitter.com/rosa73920099</t>
  </si>
  <si>
    <t>https://twitter.com/ciscodevnet</t>
  </si>
  <si>
    <t>https://twitter.com/luzmamurguia</t>
  </si>
  <si>
    <t>https://twitter.com/cisco_support</t>
  </si>
  <si>
    <t>https://twitter.com/ciscolivelatam</t>
  </si>
  <si>
    <t>https://twitter.com/amtelco</t>
  </si>
  <si>
    <t>https://twitter.com/itmaintenance2</t>
  </si>
  <si>
    <t>https://twitter.com/ciscoconnection</t>
  </si>
  <si>
    <t>https://twitter.com/it_exprt</t>
  </si>
  <si>
    <t>https://twitter.com/itmaintenanceme</t>
  </si>
  <si>
    <t>https://twitter.com/market_screener</t>
  </si>
  <si>
    <t>https://twitter.com/khmuhib2013</t>
  </si>
  <si>
    <t>https://twitter.com/vixit0oo0</t>
  </si>
  <si>
    <t>https://twitter.com/youtube</t>
  </si>
  <si>
    <t>https://twitter.com/sorotech</t>
  </si>
  <si>
    <t>https://twitter.com/cisco_la</t>
  </si>
  <si>
    <t>https://twitter.com/cisco_nic</t>
  </si>
  <si>
    <t>https://twitter.com/gabrielordonezh</t>
  </si>
  <si>
    <t>https://twitter.com/wandonr</t>
  </si>
  <si>
    <t>https://twitter.com/suzanneberner</t>
  </si>
  <si>
    <t>https://twitter.com/monicazarur</t>
  </si>
  <si>
    <t>https://twitter.com/jportuga</t>
  </si>
  <si>
    <t>https://twitter.com/pivotcloud</t>
  </si>
  <si>
    <t>https://twitter.com/ciscodistemear</t>
  </si>
  <si>
    <t>https://twitter.com/danilopozo</t>
  </si>
  <si>
    <t>https://twitter.com/gabsarmiento</t>
  </si>
  <si>
    <t>https://twitter.com/annpcari</t>
  </si>
  <si>
    <t>https://twitter.com/ticalz</t>
  </si>
  <si>
    <t>https://twitter.com/c3ntrotelecom</t>
  </si>
  <si>
    <t>https://twitter.com/vitoched</t>
  </si>
  <si>
    <t>https://twitter.com/merakilatam</t>
  </si>
  <si>
    <t>https://twitter.com/naniella</t>
  </si>
  <si>
    <t>https://twitter.com/imayo10</t>
  </si>
  <si>
    <t>https://twitter.com/corningopcomm</t>
  </si>
  <si>
    <t>https://twitter.com/batfish3</t>
  </si>
  <si>
    <t>https://twitter.com/docmatematico</t>
  </si>
  <si>
    <t>https://twitter.com/jorgetc89</t>
  </si>
  <si>
    <t>https://twitter.com/pineda_salvador</t>
  </si>
  <si>
    <t>https://twitter.com/lorenzazu</t>
  </si>
  <si>
    <t>https://twitter.com/rubsaf</t>
  </si>
  <si>
    <t>https://twitter.com/zaymo_jlzc</t>
  </si>
  <si>
    <t>https://twitter.com/tylka5</t>
  </si>
  <si>
    <t>https://twitter.com/mcovarrubias67</t>
  </si>
  <si>
    <t>https://twitter.com/gzaporta</t>
  </si>
  <si>
    <t>https://twitter.com/ciscocx</t>
  </si>
  <si>
    <t>https://twitter.com/mcsnetsolution</t>
  </si>
  <si>
    <t>https://twitter.com/fjgotopo</t>
  </si>
  <si>
    <t>https://twitter.com/ciscocanada</t>
  </si>
  <si>
    <t>https://twitter.com/tfonsecag</t>
  </si>
  <si>
    <t>https://twitter.com/ricardo_vallino</t>
  </si>
  <si>
    <t>https://twitter.com/jorisbeerda1</t>
  </si>
  <si>
    <t>https://twitter.com/l_manza</t>
  </si>
  <si>
    <t>https://twitter.com/maurirostan</t>
  </si>
  <si>
    <t>https://twitter.com/wrcambre</t>
  </si>
  <si>
    <t>https://twitter.com/superchayayin</t>
  </si>
  <si>
    <t>https://twitter.com/rosagoesdigital</t>
  </si>
  <si>
    <t>https://twitter.com/navishaacloud</t>
  </si>
  <si>
    <t>https://twitter.com/ajuanyseva</t>
  </si>
  <si>
    <t>https://twitter.com/impulsaeventos</t>
  </si>
  <si>
    <t>https://twitter.com/vivianfrancos</t>
  </si>
  <si>
    <t>https://twitter.com/acastrejon</t>
  </si>
  <si>
    <t>https://twitter.com/ces</t>
  </si>
  <si>
    <t>https://twitter.com/marcelamexia</t>
  </si>
  <si>
    <t>https://twitter.com/mosvillarreal</t>
  </si>
  <si>
    <t>https://twitter.com/niagaranetw</t>
  </si>
  <si>
    <t>https://twitter.com/ciscolive</t>
  </si>
  <si>
    <t>https://twitter.com/andre_vink</t>
  </si>
  <si>
    <t>https://twitter.com/ingrammicromx</t>
  </si>
  <si>
    <t>https://twitter.com/esemanal</t>
  </si>
  <si>
    <t>https://twitter.com/cisconoticias</t>
  </si>
  <si>
    <t>https://twitter.com/cablecommsrl</t>
  </si>
  <si>
    <t>https://twitter.com/outcoastit</t>
  </si>
  <si>
    <t>https://twitter.com/bettsyga</t>
  </si>
  <si>
    <t>https://twitter.com/atcancun</t>
  </si>
  <si>
    <t>https://twitter.com/ib_alabede</t>
  </si>
  <si>
    <t>https://twitter.com/datasysla</t>
  </si>
  <si>
    <t>https://twitter.com/gmeliass</t>
  </si>
  <si>
    <t>https://twitter.com/gerardo_urzua</t>
  </si>
  <si>
    <t>https://twitter.com/olatapi</t>
  </si>
  <si>
    <t>https://twitter.com/digitalpaola</t>
  </si>
  <si>
    <t>https://twitter.com/ctorales</t>
  </si>
  <si>
    <t>https://twitter.com/solivera1</t>
  </si>
  <si>
    <t>https://twitter.com/cisco</t>
  </si>
  <si>
    <t>https://twitter.com/92mariajose</t>
  </si>
  <si>
    <t>https://twitter.com/akashico</t>
  </si>
  <si>
    <t>https://twitter.com/ciscogateway</t>
  </si>
  <si>
    <t>https://twitter.com/ciscoevents</t>
  </si>
  <si>
    <t>https://twitter.com/ciscocollab</t>
  </si>
  <si>
    <t>https://twitter.com/rhodes_heidi</t>
  </si>
  <si>
    <t>https://twitter.com/dicecisco</t>
  </si>
  <si>
    <t>rosa73920099
Invitación especial de @LuzMaMurguia
para que vengan a capacitarse con
nosotros en #CiscoLiveLA Cancún
Para estar al tanto de los anuncios
de la comunidad de desarrolladores
en Latinoamérica, sígannos en @CiscoDevNet;
aprovecha los recursos en https://t.co/jKtC2dRbf4
| Oct 28-31 https://t.co/vTOW2kdCFi</t>
  </si>
  <si>
    <t>ciscodevnet
What can you make possible at Cisco
Live Cancun? Cisco Latin America
marketing director, Luz Maria Murguia
@Luzmamurguia talks about the upcoming
event. https://t.co/uu8jSa3y6C
[Blog] #CiscoLiveLA</t>
  </si>
  <si>
    <t xml:space="preserve">luzmamurguia
</t>
  </si>
  <si>
    <t>cisco_support
¿Asistes por primera vez a #CiscoLiveLA?
Sigue estos consejos para aprovecharlo
al máximo: https://t.co/4grxFfJff7
https://t.co/JMR3lbAGwj</t>
  </si>
  <si>
    <t>ciscolivelatam
¡Cisco Live CANCUN esta a tan sólo
unos días! Construiremos el puente
para llevarte a donde quieras ir
para que puedas hacer todo posible.
En Cisco Live, aprenderás cosas
nuevas, te inspirarás y crearás
el camino hacia infinidad de oportunidades.
¿LISTO? Visita nuestro STAND-Z01
https://t.co/F1V2adL6ZZ</t>
  </si>
  <si>
    <t>amtelco
What can you make possible at Cisco
Live Cancun? Cisco Latin America
marketing director, Luz Maria Murguia
@Luzmamurguia talks about the upcoming
event. https://t.co/uu8jSa3y6C
[Blog] #CiscoLiveLA</t>
  </si>
  <si>
    <t>itmaintenance2
5 Steps to Digital Transformation
Success at Cisco Live Cancún https://t.co/Fz4anW1tgJ
https://t.co/pJqM5FjGCo</t>
  </si>
  <si>
    <t>ciscoconnection
5 Steps to Digital Transformation
Success at Cisco Live Cancún https://t.co/Fz4anW1tgJ
https://t.co/pJqM5FjGCo</t>
  </si>
  <si>
    <t>it_exprt
5 Steps to Digital Transformation
Success at Cisco Live Cancún https://t.co/Fz4anW1tgJ
https://t.co/pJqM5FjGCo</t>
  </si>
  <si>
    <t>itmaintenanceme
5 Steps to Digital Transformation
Success at Cisco Live Cancún https://t.co/Fz4anW1tgJ
https://t.co/pJqM5FjGCo</t>
  </si>
  <si>
    <t>market_screener
Cisco : 5 Steps to Digital Transformation
Success at Cisco Live Cancún #Cisco
#Stock #MarketScreener https://t.co/Y5ljIsHmFV
https://t.co/zKrkSrYq8P</t>
  </si>
  <si>
    <t>khmuhib2013
What can you make possible at Cisco
Live Cancun? Cisco Latin America
marketing director, Luz Maria Murguia
@Luzmamurguia talks about the upcoming
event. https://t.co/uu8jSa3y6C
[Blog] #CiscoLiveLA</t>
  </si>
  <si>
    <t>vixit0oo0
MONTAJE NOC CISCO LIVE LA 2019
CANCUN Q. ROO @ciscolivelatam @Cisco_LA
@sorotech https://t.co/B03KUSNFYi
vía @YouTube</t>
  </si>
  <si>
    <t xml:space="preserve">youtube
</t>
  </si>
  <si>
    <t xml:space="preserve">sorotech
</t>
  </si>
  <si>
    <t xml:space="preserve">cisco_la
</t>
  </si>
  <si>
    <t>cisco_nic
Cisco Live CANCUN? OOOOHHHHH sounds
like fun! #cisco #fun #live #business
#networkingisfun https://t.co/pYFwHHnT3x</t>
  </si>
  <si>
    <t>gabrielordonezh
5 Steps to Digital Transformation
Success at Cisco Live Cancún Join
the discussion on https://t.co/TVUIlt7pq9
https://t.co/gmnTYIgcVS #DigitalTransformation
#Telecommunications</t>
  </si>
  <si>
    <t>wandonr
See you there! #CiscoLievLA https://t.co/mXpS8hwZJS</t>
  </si>
  <si>
    <t>suzanneberner
5 Steps to Digital Transformation
Success at Cisco Live Cancún https://t.co/oZ3aiKJnG8</t>
  </si>
  <si>
    <t>monicazarur
¿Por qué asistir a Cisco Live Cancún
2019? https://t.co/LupfOHu29f</t>
  </si>
  <si>
    <t>jportuga
5 Steps to Digital Transformation
Success at Cisco Live Cancún https://t.co/ssbb2nl0mX</t>
  </si>
  <si>
    <t>pivotcloud
5 Steps to #DigitalTransformation
Success at #CiscoLiveLA https://t.co/QteSlLiVHE
via @DaniloPozo</t>
  </si>
  <si>
    <t>ciscodistemear
5 Steps to #DigitalTransformation
Success at #CiscoLiveLA https://t.co/QteSlLiVHE
via @DaniloPozo</t>
  </si>
  <si>
    <t>danilopozo
Every year IT’s best and brightest
gather in Cancún to see the future
at #CiscoLiveLA. Bookmark these
5 #CiscoCX must-do activities,
as you build out your event agenda
this year: https://t.co/hiPFzrCPRb
via @DaniloPozo https://t.co/EDY3RMR9wq</t>
  </si>
  <si>
    <t>gabsarmiento
Are you ready for Císco Live at
Cancún? https://t.co/NP9RR5foBQ</t>
  </si>
  <si>
    <t>annpcari
5 Steps to Digital Transformation
Success at Cisco Live Cancún https://t.co/XR2FgEfF5C</t>
  </si>
  <si>
    <t>ticalz
_xD83D__xDEA8__xD83D__xDEA8_ #BreakingNews _xD83D__xDEA8__xD83D__xDEA8_Este próximo
28, 29 y 31 de octubre estaremos
en #CiscoLiveLA #Cisco #Cancun
#desarrollo #innovation https://t.co/iUPlhKzwCc</t>
  </si>
  <si>
    <t>c3ntrotelecom
_xD83D__xDEA8__xD83D__xDEA8_ #BreakingNews _xD83D__xDEA8__xD83D__xDEA8_Este próximo
28, 29 y 31 de octubre estaremos
en #CiscoLiveLA #Cisco #Cancun
#desarrollo #innovation https://t.co/iUPlhKzwCc</t>
  </si>
  <si>
    <t>vitoched
¿Eres de los que constantemente
está leyendo sobre lo último en
IT? Entonces Cisco Live Cancún
es para ti Entérate de todo lo
tiene preparado #CiscoMeraki en
nuestra página #MerakiLatam https://t.co/c7gamItV8r
https://t.co/w0tvgspuoX</t>
  </si>
  <si>
    <t>merakilatam
Cisco Live Cancún, es un espacio
único para conocer y experimentar
la tecnología simplificada, segura
e inteligente de Cisco Meraki.
Conoce más aquí https://t.co/c7gamItV8r</t>
  </si>
  <si>
    <t>naniella
_xD83D__xDEA8__xD83D__xDEA8_ #BreakingNews _xD83D__xDEA8__xD83D__xDEA8_Este próximo
28, 29 y 31 de octubre estaremos
en #CiscoLiveLA #Cisco #Cancun
#desarrollo #innovation https://t.co/iUPlhKzwCc</t>
  </si>
  <si>
    <t>imayo10
¿Eres de los que constantemente
está leyendo sobre lo último en
IT? Entonces Cisco Live Cancún
es para ti Entérate de todo lo
tiene preparado #CiscoMeraki en
nuestra página #MerakiLatam https://t.co/c7gamItV8r
https://t.co/w0tvgspuoX</t>
  </si>
  <si>
    <t>corningopcomm
Solicite aquí su reunión con nosotros
en el Cisco Live 2019 Cancún para
saber cómo puede Evolucionar su
Red Industrial con Soluciones Ópticas
Corning. Estaremos junto a Power
&amp;amp; Tel en el booth #13 del 28
al 31 de octubre. ¡Lo esperamos!
https://t.co/zDnON1Af2P https://t.co/mdoFoNJgDw</t>
  </si>
  <si>
    <t>batfish3
Solicite aquí su reunión con nosotros
en el Cisco Live 2019 Cancún para
saber cómo puede Evolucionar su
Red Industrial con Soluciones Ópticas
Corning. Estaremos junto a Power
&amp;amp; Tel en el booth #13 del 28
al 31 de octubre. ¡Lo esperamos!
https://t.co/zDnON1Af2P https://t.co/mdoFoNJgDw</t>
  </si>
  <si>
    <t>docmatematico
La guía de Cisco Live Cancún para
los asistentes por primera vez
(y los más experimentados) https://t.co/JtifZmWTcx
#ciscolivela</t>
  </si>
  <si>
    <t>jorgetc89
La guía de Cisco Live Cancún para
los asistentes por primera vez
(y los más experimentados) https://t.co/JtifZmWTcx
#ciscolivela</t>
  </si>
  <si>
    <t>pineda_salvador
¿Eres de los que constantemente
está leyendo sobre lo último en
IT? Entonces Cisco Live Cancún
es para ti Entérate de todo lo
tiene preparado #CiscoMeraki en
nuestra página #MerakiLatam https://t.co/c7gamItV8r
https://t.co/w0tvgspuoX</t>
  </si>
  <si>
    <t>lorenzazu
_xD83D__xDEA8__xD83D__xDEA8_ #BreakingNews _xD83D__xDEA8__xD83D__xDEA8_Este próximo
28, 29 y 31 de octubre estaremos
en #CiscoLiveLA #Cisco #Cancun
#desarrollo #innovation https://t.co/iUPlhKzwCc</t>
  </si>
  <si>
    <t>rubsaf
_xD83D__xDEA8__xD83D__xDEA8_ #BreakingNews _xD83D__xDEA8__xD83D__xDEA8_Este próximo
28, 29 y 31 de octubre estaremos
en #CiscoLiveLA #Cisco #Cancun
#desarrollo #innovation https://t.co/iUPlhKzwCc</t>
  </si>
  <si>
    <t>zaymo_jlzc
_xD83D__xDEA8__xD83D__xDEA8_ #BreakingNews _xD83D__xDEA8__xD83D__xDEA8_Este próximo
28, 29 y 31 de octubre estaremos
en #CiscoLiveLA #Cisco #Cancun
#desarrollo #innovation https://t.co/iUPlhKzwCc</t>
  </si>
  <si>
    <t>tylka5
Check it out - Every year IT’s
best and brightest gather in Cancún
to see the future at Cisco Live.
Bookmark these 5 must-do event
activities this year! #CIscoLiveCancun
https://t.co/z4lDqk9SLa</t>
  </si>
  <si>
    <t>mcovarrubias67
¿Asistes por primera vez a #CiscoLiveLA?
Sigue estos consejos para aprovecharlo
al máximo: https://t.co/4grxFfJff7
https://t.co/JMR3lbAGwj</t>
  </si>
  <si>
    <t>gzaporta
Every year IT’s best and brightest
gather in Cancún to see the future
at #CiscoLiveLA. Bookmark these
5 #CiscoCX must-do activities,
as you build out your event agenda
this year: https://t.co/hiPFzrCPRb
via @DaniloPozo https://t.co/EDY3RMR9wq</t>
  </si>
  <si>
    <t>ciscocx
Every year IT’s best and brightest
gather in Cancún to see the future
at #CiscoLiveLA. Bookmark these
5 #CiscoCX must-do activities,
as you build out your event agenda
this year: https://t.co/hiPFzrCPRb
via @DaniloPozo https://t.co/EDY3RMR9wq</t>
  </si>
  <si>
    <t>mcsnetsolution
¿Eres de los que constantemente
está leyendo sobre lo último en
IT? Entonces Cisco Live Cancún
es para ti Entérate de todo lo
tiene preparado #CiscoMeraki en
nuestra página #MerakiLatam https://t.co/c7gamItV8r
https://t.co/w0tvgspuoX</t>
  </si>
  <si>
    <t>fjgotopo
Proud of our local #CiscoSE talent.
You can't miss Lila's session at
#ConnectCanada #Toronto People
line up at Cisco Live US, Barcelona,
and Cancun for her sessions #JustSaying
_xD83C__xDDE8__xD83C__xDDE6_ https://t.co/vOIwVeuPdw</t>
  </si>
  <si>
    <t>ciscocanada
Proud of our local #CiscoSE talent.
You can't miss Lila's session at
#ConnectCanada #Toronto People
line up at Cisco Live US, Barcelona,
and Cancun for her sessions #JustSaying
_xD83C__xDDE8__xD83C__xDDE6_ https://t.co/vOIwVeuPdw</t>
  </si>
  <si>
    <t>tfonsecag
Les esperamos en Cisco Live #ciscolive
en Cancún del 28 al 31 de Octubre
del 2019 Datasys Group https://t.co/O2uGDsZb43</t>
  </si>
  <si>
    <t>ricardo_vallino
¿Eres de los que constantemente
está leyendo sobre lo último en
IT? Entonces Cisco Live Cancún
es para ti Entérate de todo lo
tiene preparado #CiscoMeraki en
nuestra página #MerakiLatam https://t.co/c7gamItV8r
https://t.co/w0tvgspuoX</t>
  </si>
  <si>
    <t>jorisbeerda1
5 Steps to Digital Transformation
Success at Cisco Live Cancún #DigitalTransformation
#CiscoLiveLA via https://t.co/PNu8flnQl5
https://t.co/Kma2NsG4X0</t>
  </si>
  <si>
    <t>l_manza
¿Asistes por primera vez a #CiscoLiveLA?
Sigue estos consejos para aprovecharlo
al máximo: https://t.co/4grxFfJff7
https://t.co/JMR3lbAGwj</t>
  </si>
  <si>
    <t>maurirostan
3 maneras de conocer el futuro
de las redes durante Cisco Live
Cancún https://t.co/WWGbDcNOXO
via @</t>
  </si>
  <si>
    <t>wrcambre
3 maneras de conocer el futuro
de las redes durante Cisco Live
Cancún https://t.co/WWGbDcNOXO
via @</t>
  </si>
  <si>
    <t>superchayayin
¿Asistes por primera vez a #CiscoLiveLA?
Sigue estos consejos para aprovecharlo
al máximo: https://t.co/4grxFfJff7
https://t.co/JMR3lbAGwj</t>
  </si>
  <si>
    <t>rosagoesdigital
Every year IT’s best and brightest
gather in Cancún to see the future
at Cisco Live. Bookmark these 5
must-do event activities this year!
https://t.co/zMuOKnZPrh</t>
  </si>
  <si>
    <t>navishaacloud
5 Steps to Digital Transformation
Success at Cisco Live Cancún #DigitalTransformation
#CiscoLiveLA via https://t.co/a3S60mPHCE
https://t.co/x0XTRtX27A</t>
  </si>
  <si>
    <t>ajuanyseva
Cisco Live Cancún, es un espacio
único para conocer y experimentar
la tecnología simplificada, segura
e inteligente de Cisco Meraki.
Conoce más aquí https://t.co/c7gamItV8r</t>
  </si>
  <si>
    <t>impulsaeventos
#CiscoLiveLA llega con lo maximo
en #tecnologia y he sido invitada
por #DataSys para acompanarlos
por lo que ya he posicionado #SEOHashtag
en el #Evento mas importante de
@Cisco_LA Comparto la Guía #CiscoLiveLA
Cancún para los asistentes https://t.co/uqIQDrasXO
https://t.co/EnjxfqlB9D</t>
  </si>
  <si>
    <t>vivianfrancos
#Cisco Nos Vemos en #Cancun donde
estaremos presentes en el #CiscoLiveLA
con la marca #DataSys Para mas
info contactanos @DataSysLA https://t.co/LF663v5Ux8</t>
  </si>
  <si>
    <t>acastrejon
@MarcelaMexia @CES ¿Cisco Live
CANCUN o CES Las Vegas? ! CANCUN
¡</t>
  </si>
  <si>
    <t xml:space="preserve">ces
</t>
  </si>
  <si>
    <t xml:space="preserve">marcelamexia
</t>
  </si>
  <si>
    <t>mosvillarreal
On my way to Cisco Live Cancun
2019, this year I'll be part of
the NOC, my friends tell me it's
a very different experience so
I'm excited to be part of it. Sad
part is to be away from the family
for two weeks, I'm not build for
that. #Cisco #CiscoLiveCancun2019</t>
  </si>
  <si>
    <t>niagaranetw
@CiscoLive 2019 Cancun [Oct 28-31]
is only a week away. If you haven’t
registered yet, you still can.
Looking forward to meeting you
there &amp;gt;&amp;gt; https://t.co/K2kgc4f9aq
#CyberSecurity #NetworkVisibility
https://t.co/W3nXKZtHxH</t>
  </si>
  <si>
    <t xml:space="preserve">ciscolive
</t>
  </si>
  <si>
    <t>andre_vink
@CiscoLive 2019 Cancun [Oct 28-31]
is only a week away. If you haven’t
registered yet, you still can.
Looking forward to meeting you
there &amp;amp;gt;&amp;amp;gt; https://t.co/98UbRgFr85
#CyberSecurity #NetworkVisibility
https://t.co/EsYlRk0gFN</t>
  </si>
  <si>
    <t>ingrammicromx
¡A unos días de vivir la mejor
experiencia de tecnología con Ingram
Micro y #Cisco! _xD83C__xDF34_ ☀️ #Cisco Live
2019 con Ingram Micro | 28-31 de
octubre, Cancún https://t.co/nYRQdnz9PE</t>
  </si>
  <si>
    <t>esemanal
Noticias del Canal: #Cisco Live!
Cancún 2019 https://t.co/UiouiU1hnM
@CiscoNoticias @Cisco_LA</t>
  </si>
  <si>
    <t>cisconoticias
Tú lo haces posible en Cisco Live!
Cancún 2019 https://t.co/M4rLVe6cct
https://t.co/Sre7odSSoy</t>
  </si>
  <si>
    <t>cablecommsrl
¿Eres de los que constantemente
está leyendo sobre lo último en
IT? Entonces Cisco Live Cancún
es para ti Entérate de todo lo
tiene preparado #CiscoMeraki en
nuestra página #MerakiLatam https://t.co/c7gamItV8r
https://t.co/w0tvgspuoX</t>
  </si>
  <si>
    <t>outcoastit
3 Ways to Know the Future at Cisco
Live Cancun @ciscolivelatam #CiscoLiveLA
With the amount of activities,
conferences, demonstrations, workshops…
it’s easy to get lost in the sea
of possibilities (and among the
6,000+ attendees). https://t.co/dY7iCle8UQ
https://t.co/ONfTbOIOMl</t>
  </si>
  <si>
    <t>bettsyga
What can you make possible at Cisco
Live Cancun? Cisco Latin America
marketing director, Luz Maria Murguia
@Luzmamurguia talks about the upcoming
event. https://t.co/uu8jSa3y6C
[Blog] #CiscoLiveLA</t>
  </si>
  <si>
    <t>atcancun
Cisco Live! Cancún 2019 - David
https://t.co/nRbySfwJGH</t>
  </si>
  <si>
    <t>ib_alabede
What can you make possible at Cisco
Live Cancun? Cisco Latin America
marketing director, Luz Maria Murguia
@Luzmamurguia talks about the upcoming
event. https://t.co/uu8jSa3y6C
[Blog] #CiscoLiveLA</t>
  </si>
  <si>
    <t>datasysla
#Cisco Nos Vemos en #Cancun donde
estaremos presentes en el #CiscoLiveLA
con la marca #DataSys Si quieren
mas info contactanos @DataSysLA
@Gerardo_Urzua @gmeliass https://t.co/wQ0droZ27X</t>
  </si>
  <si>
    <t xml:space="preserve">gmeliass
</t>
  </si>
  <si>
    <t xml:space="preserve">gerardo_urzua
</t>
  </si>
  <si>
    <t>olatapi
Tú lo haces posible en Cisco Live!
Cancún 2019 https://t.co/M4rLVe6cct
https://t.co/Sre7odSSoy</t>
  </si>
  <si>
    <t>digitalpaola
La tecnología nos une! Descubra
como en Cisco Meraki simplificamos
la tecnología, creamos redes eficientes,
seguras e inteligentes. Acompáñanos
en nuestra conferencia más grande
de TI @ciscolivelatam en Cancun,
MX Oct 28-31, 2019 #CiscoLiveLA
#WeAreCisco #MerakiLatam https://t.co/RiY8vtSadt</t>
  </si>
  <si>
    <t>ctorales
Cisco Live Cancun! Best technology
event in Latam America! Now, an
special section for Small and Medium
Business called Digital Live! Get
registered! https://t.co/vBo0Ge4oiJ</t>
  </si>
  <si>
    <t>solivera1
Tú lo haces posible en Cisco Live!
Cancún 2019 https://t.co/VcnUTpEYbT
via @Cisco</t>
  </si>
  <si>
    <t xml:space="preserve">cisco
</t>
  </si>
  <si>
    <t>92mariajose
Amigos tecnológicos _xD83E__xDD13_ ¡Faltan
14 días para #CiscoLiveLA! _xD83D__xDC49_ Toda
la info en https://t.co/AJZimtbQ8b
Graaan post @Luzmamurguia _xD83D__xDE4C_ https://t.co/dfBLdBP23R</t>
  </si>
  <si>
    <t>akashico
La app “Cisco Events” ya habilitó
el evento Cisco Live Cancún !!!
Toda la información está en el
teléfono !! Excelente. @rhodes_heidi
@ciscolivelatam @CiscoCollab @Cisco_LA
@CiscoLive @CiscoEvents @CiscoGateway
https://t.co/gMGXl1745L</t>
  </si>
  <si>
    <t xml:space="preserve">ciscogateway
</t>
  </si>
  <si>
    <t>ciscoevents
The countdown is on! Only 1️⃣ week
until we meet in Cancun! The #CiscoShowcase
is your opportunity to explore
all Cisco's latest products and
services in one location. See us
in the WoS. #CiscoLiveLATAM https://t.co/TBpVEhTcd4
https://t.co/pynoZ1LKHs</t>
  </si>
  <si>
    <t xml:space="preserve">ciscocollab
</t>
  </si>
  <si>
    <t xml:space="preserve">rhodes_heidi
</t>
  </si>
  <si>
    <t>dicecisco
¡Cisco Live CANCUN esta a tan sólo
unos días! Construiremos el puente
para llevarte a donde quieras ir
para que puedas hacer todo posible.
En Cisco Live, aprenderás cosas
nuevas, te inspirarás y crearás
el camino hacia infinidad de oportunidades.
¿LISTO? Visita nuestro STAND-Z01
https://t.co/F1V2adL6ZZ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</si>
  <si>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</si>
  <si>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</si>
  <si>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</si>
  <si>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</si>
  <si>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</si>
  <si>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</si>
  <si>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</si>
  <si>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</si>
  <si>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</si>
  <si>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</si>
  <si>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</si>
  <si>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</si>
  <si>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</si>
  <si>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</si>
  <si>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</si>
  <si>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</si>
  <si>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</si>
  <si>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</si>
  <si>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</si>
  <si>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</si>
  <si>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</si>
  <si>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</si>
  <si>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</si>
  <si>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</si>
  <si>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</si>
  <si>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</si>
  <si>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</si>
  <si>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</si>
  <si>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</si>
  <si>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</si>
  <si>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</si>
  <si>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</si>
  <si>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</si>
  <si>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</si>
  <si>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</si>
  <si>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</si>
  <si>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</si>
  <si>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</si>
  <si>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</si>
  <si>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</si>
  <si>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</si>
  <si>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</si>
  <si>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</si>
  <si>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</si>
  <si>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</si>
  <si>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</si>
  <si>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</si>
  <si>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</si>
  <si>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</si>
  <si>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</si>
  <si>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</si>
  <si>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</si>
  <si>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</si>
  <si>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</si>
  <si>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</si>
  <si>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</si>
  <si>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</si>
  <si>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</si>
  <si>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</si>
  <si>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</si>
  <si>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</si>
  <si>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</si>
  <si>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</si>
  <si>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</si>
  <si>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</si>
  <si>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</si>
  <si>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</si>
  <si>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</si>
  <si>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</si>
  <si>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https://twinybots.ch/</t>
  </si>
  <si>
    <t>Entire Graph Count</t>
  </si>
  <si>
    <t>Top URLs in Tweet in G1</t>
  </si>
  <si>
    <t>https://blogs.cisco.com/developer/cisco-live-cancun-2019</t>
  </si>
  <si>
    <t>https://www.ciscolive.com/latam/en.html</t>
  </si>
  <si>
    <t>Top URLs in Tweet in G2</t>
  </si>
  <si>
    <t>G1 Count</t>
  </si>
  <si>
    <t>https://digitaltelcos.com/</t>
  </si>
  <si>
    <t>http://blog.digitaltelcos.com/2019/10/15/5-steps-to-digital-transformation-success-at-cisco-live-cancun/</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</si>
  <si>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</si>
  <si>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</si>
  <si>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</si>
  <si>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</si>
  <si>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</si>
  <si>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</si>
  <si>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</si>
  <si>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</si>
  <si>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</si>
  <si>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</si>
  <si>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</si>
  <si>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</si>
  <si>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</si>
  <si>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</si>
  <si>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</si>
  <si>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</si>
  <si>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</si>
  <si>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</si>
  <si>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https://gblogs.cisco.com/la/cslive-marlope3-la-guia-de-cisco-live-cancun-para-los-asistentes-por-primera-vez-y-los-mas-experimentados/ https://blogs.cisco.com/customerexperience/5-steps-to-digital-transformation-success-at-cisco-live-cancun https://info.niagaranetworks.com/event-registration?event_name=Cisco%20Live%20Cancun%202019&amp;utm_campaign=CISCO%20Live%20Cancun%202019&amp;utm_content=95894918&amp;utm_medium=social&amp;utm_source=twitter&amp;hss_channel=tw-4927820441 https://news-blogs.cisco.com/americas/es/2019/10/21/tu-lo-haces-posible-en-cisco-live-cancun-2019/ https://www.ciscolive.com/latam https://www.ciscolive.com/latam/en/activities/world-of-solutions/cisco-showcase.html https://blogs.cisco.com/developer/cisco-live-cancun-2019 https://www.ciscolive.com/latam/en.html https://blogs.cisco.com/customerexperience/5-steps-to-digital-transformation-success-at-cisco-live-cancun?ccid=cc000424&amp;dtid=esotwt000260</t>
  </si>
  <si>
    <t>https://www.linkedin.com/slink?code=eJ_YgxT https://twinybots.ch/ https://blogs.cisco.com/customerexperience/5-steps-to-digital-transformation-success-at-cisco-live-cancun https://marketscreener.com/CISCO-SYSTEMS-4862/news/Cisco-5-Steps-to-Digital-Transformation-Success-at-Cisco-Live-Canc-n-29379785/ https://www.linkedin.com/slink?code=eUXPSZj https://digitaltelcos.com/ http://blog.digitaltelcos.com/2019/10/15/5-steps-to-digital-transformation-success-at-cisco-live-cancun/ https://www.linkedin.com/slink?code=dssPdBC https://www.linkedin.com/slink?code=e39kRfm https://www.linkedin.com/slink?code=d_rWKQh</t>
  </si>
  <si>
    <t>https://twitter.com/CiscoDevNet/status/1186416876404072448 https://vivianfrancos.com/ciscolivela-llega-con-lo-maximo-en-tecnologia/ https://twitter.com/NRS_Solutions/status/1186389101592956928 https://www.linkedin.com/slink?code=d7Nxmmk https://www.linkedin.com/slink?code=dM5xJEe https://twitter.com/ciscolivelatam/status/1162469081620070401 https://www.youtube.com/watch?v=HDnO_WR-dzw&amp;feature=youtu.be</t>
  </si>
  <si>
    <t>https://blogs.cisco.com/developer/digitalization-at-cisco-live-cancun https://www.ciscolive.com/latam https://developer.cisco.com/startnow/?utm_campaign=startnow20&amp;utm_source=mediabuy&amp;utm_medium=ptwitter-mx-luzmavideo</t>
  </si>
  <si>
    <t>https://gblogs.cisco.com/la/cslive-leomende-3-maneras-de-conocer-el-futuro-de-las-redes-durante-cisco-live-cancun/ https://news-blogs.cisco.com/americas/es/2019/10/21/tu-lo-haces-posible-en-cisco-live-cancun-2019/ https://esemanal.mx/2019/10/cisco-live-cancun-2019/</t>
  </si>
  <si>
    <t>https://news-blogs.cisco.com/americas/es/2019/10/21/tu-lo-haces-posible-en-cisco-live-cancun-2019/ https://www.linkedin.com/slink?code=e3NbxVk https://www.linkedin.com/slink?code=eYW78-C</t>
  </si>
  <si>
    <t>Top Domains in Tweet in Entire Graph</t>
  </si>
  <si>
    <t>twinybots.ch</t>
  </si>
  <si>
    <t>digitaltelcos.com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</si>
  <si>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</si>
  <si>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</si>
  <si>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</si>
  <si>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</si>
  <si>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</si>
  <si>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</si>
  <si>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</si>
  <si>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</si>
  <si>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</si>
  <si>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</si>
  <si>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</si>
  <si>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cisco.com ciscolive.com niagaranetworks.com</t>
  </si>
  <si>
    <t>linkedin.com digitaltelcos.com twinybots.ch cisco.com marketscreener.com esemanal.mx</t>
  </si>
  <si>
    <t>twitter.com linkedin.com vivianfrancos.com youtube.com</t>
  </si>
  <si>
    <t>cisco.com esemanal.mx</t>
  </si>
  <si>
    <t>linkedin.com cisco.com</t>
  </si>
  <si>
    <t>Top Hashtags in Tweet in Entire Graph</t>
  </si>
  <si>
    <t>cancun</t>
  </si>
  <si>
    <t>datasys</t>
  </si>
  <si>
    <t>digitaltransformation</t>
  </si>
  <si>
    <t>breakingnews</t>
  </si>
  <si>
    <t>desarrollo</t>
  </si>
  <si>
    <t>innovation</t>
  </si>
  <si>
    <t>Top Hashtags in Tweet in G1</t>
  </si>
  <si>
    <t>cybersecurity</t>
  </si>
  <si>
    <t>networkvisibility</t>
  </si>
  <si>
    <t>ciscoshowcase</t>
  </si>
  <si>
    <t>Top Hashtags in Tweet in G2</t>
  </si>
  <si>
    <t>stock</t>
  </si>
  <si>
    <t>marketscreener</t>
  </si>
  <si>
    <t>fun</t>
  </si>
  <si>
    <t>live</t>
  </si>
  <si>
    <t>business</t>
  </si>
  <si>
    <t>networkingisfun</t>
  </si>
  <si>
    <t>telecommunications</t>
  </si>
  <si>
    <t>Top Hashtags in Tweet in G3</t>
  </si>
  <si>
    <t>tecnologia</t>
  </si>
  <si>
    <t>seohashtag</t>
  </si>
  <si>
    <t>evento</t>
  </si>
  <si>
    <t>Top Hashtags in Tweet in G4</t>
  </si>
  <si>
    <t>Top Hashtags in Tweet in G5</t>
  </si>
  <si>
    <t>ciscomeraki</t>
  </si>
  <si>
    <t>Top Hashtags in Tweet in G6</t>
  </si>
  <si>
    <t>wearecisco</t>
  </si>
  <si>
    <t>Top Hashtags in Tweet in G7</t>
  </si>
  <si>
    <t>Top Hashtags in Tweet in G8</t>
  </si>
  <si>
    <t>Top Hashtags in Tweet in G9</t>
  </si>
  <si>
    <t>Top Hashtags in Tweet in G10</t>
  </si>
  <si>
    <t>Top Hashtags in Tweet</t>
  </si>
  <si>
    <t>ciscolivela ciscocx digitaltransformation cybersecurity networkvisibility ciscoshowcase ciscolivelatam</t>
  </si>
  <si>
    <t>cisco digitaltransformation ciscolivela stock marketscreener fun live business networkingisfun telecommunications</t>
  </si>
  <si>
    <t>ciscolivela datasys cisco cancun tecnologia seohashtag evento</t>
  </si>
  <si>
    <t>ciscolivela wearecisco merakilatam cisco</t>
  </si>
  <si>
    <t>Top Words in Tweet in Entire Graph</t>
  </si>
  <si>
    <t>Words in Sentiment List#1: Positive</t>
  </si>
  <si>
    <t>Words in Sentiment List#2: Negative</t>
  </si>
  <si>
    <t>Words in Sentiment List#3: Angry/Violent</t>
  </si>
  <si>
    <t>Non-categorized Words</t>
  </si>
  <si>
    <t>Total Words</t>
  </si>
  <si>
    <t>cancún</t>
  </si>
  <si>
    <t>#ciscolivela</t>
  </si>
  <si>
    <t>Top Words in Tweet in G1</t>
  </si>
  <si>
    <t>year</t>
  </si>
  <si>
    <t>5</t>
  </si>
  <si>
    <t>event</t>
  </si>
  <si>
    <t>asistes</t>
  </si>
  <si>
    <t>Top Words in Tweet in G2</t>
  </si>
  <si>
    <t>steps</t>
  </si>
  <si>
    <t>digital</t>
  </si>
  <si>
    <t>transformation</t>
  </si>
  <si>
    <t>success</t>
  </si>
  <si>
    <t>#cisco</t>
  </si>
  <si>
    <t>Top Words in Tweet in G3</t>
  </si>
  <si>
    <t>#datasys</t>
  </si>
  <si>
    <t>nos</t>
  </si>
  <si>
    <t>vemos</t>
  </si>
  <si>
    <t>#cancun</t>
  </si>
  <si>
    <t>donde</t>
  </si>
  <si>
    <t>estaremos</t>
  </si>
  <si>
    <t>presentes</t>
  </si>
  <si>
    <t>marca</t>
  </si>
  <si>
    <t>Top Words in Tweet in G4</t>
  </si>
  <si>
    <t>make</t>
  </si>
  <si>
    <t>possible</t>
  </si>
  <si>
    <t>latin</t>
  </si>
  <si>
    <t>america</t>
  </si>
  <si>
    <t>marketing</t>
  </si>
  <si>
    <t>Top Words in Tweet in G5</t>
  </si>
  <si>
    <t>eres</t>
  </si>
  <si>
    <t>constantemente</t>
  </si>
  <si>
    <t>está</t>
  </si>
  <si>
    <t>leyendo</t>
  </si>
  <si>
    <t>sobre</t>
  </si>
  <si>
    <t>último</t>
  </si>
  <si>
    <t>entonces</t>
  </si>
  <si>
    <t>Top Words in Tweet in G6</t>
  </si>
  <si>
    <t>redes</t>
  </si>
  <si>
    <t>2019</t>
  </si>
  <si>
    <t>tecnología</t>
  </si>
  <si>
    <t>nuestra</t>
  </si>
  <si>
    <t>ti</t>
  </si>
  <si>
    <t>#merakilatam</t>
  </si>
  <si>
    <t>3</t>
  </si>
  <si>
    <t>Top Words in Tweet in G7</t>
  </si>
  <si>
    <t>#breakingnews</t>
  </si>
  <si>
    <t>próximo</t>
  </si>
  <si>
    <t>28</t>
  </si>
  <si>
    <t>29</t>
  </si>
  <si>
    <t>31</t>
  </si>
  <si>
    <t>octubre</t>
  </si>
  <si>
    <t>Top Words in Tweet in G8</t>
  </si>
  <si>
    <t>Top Words in Tweet in G9</t>
  </si>
  <si>
    <t>special</t>
  </si>
  <si>
    <t>section</t>
  </si>
  <si>
    <t>small</t>
  </si>
  <si>
    <t>medium</t>
  </si>
  <si>
    <t>best</t>
  </si>
  <si>
    <t>technology</t>
  </si>
  <si>
    <t>Top Words in Tweet in G10</t>
  </si>
  <si>
    <t>Top Words in Tweet</t>
  </si>
  <si>
    <t>#ciscolivela cisco live cancun cancún year 5 danilopozo event asistes</t>
  </si>
  <si>
    <t>live cisco cancún 5 steps digital transformation success year #cisco</t>
  </si>
  <si>
    <t>#ciscolivela #datasys #cisco nos vemos #cancun donde estaremos presentes marca</t>
  </si>
  <si>
    <t>cisco #ciscolivela luzmamurguia make possible live cancun latin america marketing</t>
  </si>
  <si>
    <t>cisco live cancún eres constantemente está leyendo sobre último entonces</t>
  </si>
  <si>
    <t>cisco live cancún redes 2019 tecnología nuestra ti #merakilatam 3</t>
  </si>
  <si>
    <t>#breakingnews próximo 28 29 31 octubre estaremos #ciscolivela #cisco #cancun</t>
  </si>
  <si>
    <t>5 steps digital transformation success cisco live cancún</t>
  </si>
  <si>
    <t>live cisco special section small medium business cancun best technology</t>
  </si>
  <si>
    <t>ces cancun</t>
  </si>
  <si>
    <t>proud local #ciscose talent miss lila's session #connectcanada #toronto people</t>
  </si>
  <si>
    <t>guía cisco live cancún asistentes primera vez más experimentados #ciscolivela</t>
  </si>
  <si>
    <t>solicite aquí reunión nosotros cisco live 2019 cancún saber cómo</t>
  </si>
  <si>
    <t>Top Word Pairs in Tweet in Entire Graph</t>
  </si>
  <si>
    <t>cisco,live</t>
  </si>
  <si>
    <t>live,cancún</t>
  </si>
  <si>
    <t>live,cancun</t>
  </si>
  <si>
    <t>5,steps</t>
  </si>
  <si>
    <t>28,31</t>
  </si>
  <si>
    <t>steps,digital</t>
  </si>
  <si>
    <t>digital,transformation</t>
  </si>
  <si>
    <t>transformation,success</t>
  </si>
  <si>
    <t>success,cisco</t>
  </si>
  <si>
    <t>31,octubre</t>
  </si>
  <si>
    <t>Top Word Pairs in Tweet in G1</t>
  </si>
  <si>
    <t>asistes,primera</t>
  </si>
  <si>
    <t>primera,vez</t>
  </si>
  <si>
    <t>vez,#ciscolivela</t>
  </si>
  <si>
    <t>#ciscolivela,sigue</t>
  </si>
  <si>
    <t>sigue,estos</t>
  </si>
  <si>
    <t>estos,consejos</t>
  </si>
  <si>
    <t>consejos,aprovecharlo</t>
  </si>
  <si>
    <t>aprovecharlo,máximo</t>
  </si>
  <si>
    <t>Top Word Pairs in Tweet in G2</t>
  </si>
  <si>
    <t>year,s</t>
  </si>
  <si>
    <t>s,best</t>
  </si>
  <si>
    <t>best,brightest</t>
  </si>
  <si>
    <t>Top Word Pairs in Tweet in G3</t>
  </si>
  <si>
    <t>#cisco,nos</t>
  </si>
  <si>
    <t>nos,vemos</t>
  </si>
  <si>
    <t>vemos,#cancun</t>
  </si>
  <si>
    <t>#cancun,donde</t>
  </si>
  <si>
    <t>donde,estaremos</t>
  </si>
  <si>
    <t>estaremos,presentes</t>
  </si>
  <si>
    <t>presentes,#ciscolivela</t>
  </si>
  <si>
    <t>#ciscolivela,marca</t>
  </si>
  <si>
    <t>marca,#datasys</t>
  </si>
  <si>
    <t>info,contactanos</t>
  </si>
  <si>
    <t>Top Word Pairs in Tweet in G4</t>
  </si>
  <si>
    <t>make,possible</t>
  </si>
  <si>
    <t>possible,cisco</t>
  </si>
  <si>
    <t>cancun,cisco</t>
  </si>
  <si>
    <t>cisco,latin</t>
  </si>
  <si>
    <t>latin,america</t>
  </si>
  <si>
    <t>america,marketing</t>
  </si>
  <si>
    <t>marketing,director</t>
  </si>
  <si>
    <t>director,luz</t>
  </si>
  <si>
    <t>Top Word Pairs in Tweet in G5</t>
  </si>
  <si>
    <t>eres,constantemente</t>
  </si>
  <si>
    <t>constantemente,está</t>
  </si>
  <si>
    <t>está,leyendo</t>
  </si>
  <si>
    <t>leyendo,sobre</t>
  </si>
  <si>
    <t>sobre,último</t>
  </si>
  <si>
    <t>último,entonces</t>
  </si>
  <si>
    <t>entonces,cisco</t>
  </si>
  <si>
    <t>cancún,ti</t>
  </si>
  <si>
    <t>Top Word Pairs in Tweet in G6</t>
  </si>
  <si>
    <t>3,maneras</t>
  </si>
  <si>
    <t>maneras,conocer</t>
  </si>
  <si>
    <t>conocer,futuro</t>
  </si>
  <si>
    <t>futuro,redes</t>
  </si>
  <si>
    <t>redes,durante</t>
  </si>
  <si>
    <t>durante,cisco</t>
  </si>
  <si>
    <t>cancún,2019</t>
  </si>
  <si>
    <t>tecnología,nos</t>
  </si>
  <si>
    <t>Top Word Pairs in Tweet in G7</t>
  </si>
  <si>
    <t>#breakingnews,próximo</t>
  </si>
  <si>
    <t>próximo,28</t>
  </si>
  <si>
    <t>28,29</t>
  </si>
  <si>
    <t>29,31</t>
  </si>
  <si>
    <t>octubre,estaremos</t>
  </si>
  <si>
    <t>estaremos,#ciscolivela</t>
  </si>
  <si>
    <t>#ciscolivela,#cisco</t>
  </si>
  <si>
    <t>#cisco,#cancun</t>
  </si>
  <si>
    <t>#cancun,#desarrollo</t>
  </si>
  <si>
    <t>Top Word Pairs in Tweet in G8</t>
  </si>
  <si>
    <t>Top Word Pairs in Tweet in G9</t>
  </si>
  <si>
    <t>special,section</t>
  </si>
  <si>
    <t>section,small</t>
  </si>
  <si>
    <t>small,medium</t>
  </si>
  <si>
    <t>medium,business</t>
  </si>
  <si>
    <t>cancun,best</t>
  </si>
  <si>
    <t>best,technology</t>
  </si>
  <si>
    <t>technology,event</t>
  </si>
  <si>
    <t>event,latam</t>
  </si>
  <si>
    <t>Top Word Pairs in Tweet in G10</t>
  </si>
  <si>
    <t>Top Word Pairs in Tweet</t>
  </si>
  <si>
    <t>cisco,live  asistes,primera  primera,vez  vez,#ciscolivela  #ciscolivela,sigue  sigue,estos  estos,consejos  consejos,aprovecharlo  aprovecharlo,máximo  live,cancun</t>
  </si>
  <si>
    <t>cisco,live  live,cancún  5,steps  steps,digital  digital,transformation  transformation,success  success,cisco  year,s  s,best  best,brightest</t>
  </si>
  <si>
    <t>#cisco,nos  nos,vemos  vemos,#cancun  #cancun,donde  donde,estaremos  estaremos,presentes  presentes,#ciscolivela  #ciscolivela,marca  marca,#datasys  info,contactanos</t>
  </si>
  <si>
    <t>make,possible  possible,cisco  cisco,live  live,cancun  cancun,cisco  cisco,latin  latin,america  america,marketing  marketing,director  director,luz</t>
  </si>
  <si>
    <t>cisco,live  live,cancún  eres,constantemente  constantemente,está  está,leyendo  leyendo,sobre  sobre,último  último,entonces  entonces,cisco  cancún,ti</t>
  </si>
  <si>
    <t>live,cancún  cisco,live  3,maneras  maneras,conocer  conocer,futuro  futuro,redes  redes,durante  durante,cisco  cancún,2019  tecnología,nos</t>
  </si>
  <si>
    <t>#breakingnews,próximo  próximo,28  28,29  29,31  31,octubre  octubre,estaremos  estaremos,#ciscolivela  #ciscolivela,#cisco  #cisco,#cancun  #cancun,#desarrollo</t>
  </si>
  <si>
    <t>5,steps  steps,digital  digital,transformation  transformation,success  success,cisco  cisco,live  live,cancún</t>
  </si>
  <si>
    <t>cisco,live  special,section  section,small  small,medium  medium,business  live,cancun  cancun,best  best,technology  technology,event  event,latam</t>
  </si>
  <si>
    <t>proud,local  local,#ciscose  #ciscose,talent  talent,miss  miss,lila's  lila's,session  session,#connectcanada  #connectcanada,#toronto  #toronto,people  people,line</t>
  </si>
  <si>
    <t>guía,cisco  cisco,live  live,cancún  cancún,asistentes  asistentes,primera  primera,vez  vez,más  más,experimentados  experimentados,#ciscolivela</t>
  </si>
  <si>
    <t>solicite,aquí  aquí,reunión  reunión,nosotros  nosotros,cisco  cisco,live  live,2019  2019,cancún  cancún,saber  saber,cómo  cómo,evolucionar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</si>
  <si>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</si>
  <si>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</si>
  <si>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</si>
  <si>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</si>
  <si>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</si>
  <si>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</si>
  <si>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</si>
  <si>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</si>
  <si>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</si>
  <si>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</si>
  <si>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</si>
  <si>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</si>
  <si>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</si>
  <si>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</si>
  <si>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</si>
  <si>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</si>
  <si>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</si>
  <si>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</si>
  <si>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</si>
  <si>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</si>
  <si>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</si>
  <si>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</si>
  <si>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</si>
  <si>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</si>
  <si>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danilopozo ciscolivelatam luzmamurguia rhodes_heidi ciscocollab cisco_la ciscolive ciscoevents ciscogateway</t>
  </si>
  <si>
    <t>datasysla gerardo_urzua gmeliass cisco_la ciscolivelatam sorotech youtube</t>
  </si>
  <si>
    <t>luzmamurguia ciscodevnet</t>
  </si>
  <si>
    <t>ciscolivelatam cisconoticias cisco_la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</si>
  <si>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</si>
  <si>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</si>
  <si>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</si>
  <si>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</si>
  <si>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</si>
  <si>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</si>
  <si>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</si>
  <si>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</si>
  <si>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</si>
  <si>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</si>
  <si>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</si>
  <si>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</si>
  <si>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ciscolive pivotcloud ciscocollab cisco_support ciscodistemear akashico ciscoevents ciscocx andre_vink ciscolivelatam</t>
  </si>
  <si>
    <t>market_screener atcancun gabrielordonezh tylka5 rosagoesdigital ingrammicromx annpcari jorisbeerda1 jportuga navishaacloud</t>
  </si>
  <si>
    <t>vivianfrancos youtube cisco_la impulsaeventos vixit0oo0 sorotech gerardo_urzua gmeliass datasysla</t>
  </si>
  <si>
    <t>ciscodevnet bettsyga 92mariajose amtelco luzmamurguia rosa73920099 ib_alabede khmuhib2013</t>
  </si>
  <si>
    <t>imayo10 cablecommsrl pineda_salvador vitoched ajuanyseva ricardo_vallino mcsnetsolution merakilatam</t>
  </si>
  <si>
    <t>esemanal maurirostan wrcambre cisconoticias olatapi digitalpaola</t>
  </si>
  <si>
    <t>ticalz naniella zaymo_jlzc lorenzazu c3ntrotelecom rubsaf</t>
  </si>
  <si>
    <t>itmaintenanceme ciscoconnection itmaintenance2 it_exprt</t>
  </si>
  <si>
    <t>cisco ctorales solivera1</t>
  </si>
  <si>
    <t>marcelamexia ces acastrejon</t>
  </si>
  <si>
    <t>ciscocanada fjgotopo</t>
  </si>
  <si>
    <t>docmatematico jorgetc89</t>
  </si>
  <si>
    <t>batfish3 corningopcomm</t>
  </si>
  <si>
    <t>Top URLs in Tweet by Count</t>
  </si>
  <si>
    <t>https://blogs.cisco.com/developer/digitalization-at-cisco-live-cancun https://developer.cisco.com/startnow/?utm_campaign=startnow20&amp;utm_source=mediabuy&amp;utm_medium=ptwitter-mx-luzmavideo</t>
  </si>
  <si>
    <t>https://www.ciscolive.com/latam https://news-blogs.cisco.com/americas/es/2019/10/21/tu-lo-haces-posible-en-cisco-live-cancun-2019/ https://blogs.cisco.com/customerexperience/5-steps-to-digital-transformation-success-at-cisco-live-cancun https://gblogs.cisco.com/la/cslive-marlope3-la-guia-de-cisco-live-cancun-para-los-asistentes-por-primera-vez-y-los-mas-experimentados/</t>
  </si>
  <si>
    <t>https://www.linkedin.com/slink?code=ept3PCM https://www.linkedin.com/slink?code=e-C-B6K</t>
  </si>
  <si>
    <t>https://www.linkedin.com/slink?code=dM5xJEe https://www.linkedin.com/slink?code=d7Nxmmk https://twitter.com/NRS_Solutions/status/1186389101592956928 https://twitter.com/CiscoDevNet/status/1186416876404072448 https://vivianfrancos.com/ciscolivela-llega-con-lo-maximo-en-tecnologia/</t>
  </si>
  <si>
    <t>https://twitter.com/ciscolivelatam/status/1162469081620070401 https://twitter.com/CiscoDevNet/status/1186416876404072448</t>
  </si>
  <si>
    <t>https://news-blogs.cisco.com/americas/es/2019/10/21/tu-lo-haces-posible-en-cisco-live-cancun-2019/ https://gblogs.cisco.com/la/cslive-leomende-3-maneras-de-conocer-el-futuro-de-las-redes-durante-cisco-live-cancun/</t>
  </si>
  <si>
    <t>https://www.linkedin.com/slink?code=e3NbxVk https://www.linkedin.com/slink?code=eYW78-C</t>
  </si>
  <si>
    <t>Top URLs in Tweet by Salience</t>
  </si>
  <si>
    <t>https://developer.cisco.com/startnow/?utm_campaign=startnow20&amp;utm_source=mediabuy&amp;utm_medium=ptwitter-mx-luzmavideo https://blogs.cisco.com/developer/digitalization-at-cisco-live-cancun</t>
  </si>
  <si>
    <t>Top Domains in Tweet by Count</t>
  </si>
  <si>
    <t>linkedin.com twitter.com vivianfrancos.com</t>
  </si>
  <si>
    <t>Top Domains in Tweet by Salience</t>
  </si>
  <si>
    <t>Top Hashtags in Tweet by Count</t>
  </si>
  <si>
    <t>ciscolivela ciscocx digitaltransformation</t>
  </si>
  <si>
    <t>Top Hashtags in Tweet by Salience</t>
  </si>
  <si>
    <t>ciscocx digitaltransformation ciscolivela</t>
  </si>
  <si>
    <t>tecnologia seohashtag evento cisco cancun ciscolivela datasys</t>
  </si>
  <si>
    <t>Top Words in Tweet by Count</t>
  </si>
  <si>
    <t>de en para los invitación especial luzmamurguia que vengan capacitarse</t>
  </si>
  <si>
    <t>luzmamurguia #ciscolivela de en make possible live latin america marketing</t>
  </si>
  <si>
    <t>asistes por primera vez #ciscolivela sigue estos consejos para aprovecharlo</t>
  </si>
  <si>
    <t>en live #ciscolivela para la el de cancún lo días</t>
  </si>
  <si>
    <t>make possible live latin america marketing director luz maria murguia</t>
  </si>
  <si>
    <t>5 steps digital transformation success live cancún</t>
  </si>
  <si>
    <t>5 steps digital transformation success live cancún #cisco #stock #marketscreener</t>
  </si>
  <si>
    <t>montaje noc live la 2019 q roo ciscolivelatam cisco_la sorotech</t>
  </si>
  <si>
    <t>live oooohhhhh sounds fun #cisco #fun #live #business #networkingisfun</t>
  </si>
  <si>
    <t>5 steps digital transformation success live cancún join discussion #digitaltransformation</t>
  </si>
  <si>
    <t>see #ciscolievla</t>
  </si>
  <si>
    <t>por qué asistir live cancún 2019</t>
  </si>
  <si>
    <t>5 steps #digitaltransformation success #ciscolivela via danilopozo</t>
  </si>
  <si>
    <t>year s best brightest gather cancún see future #ciscolivela bookmark</t>
  </si>
  <si>
    <t>ready císco live cancún</t>
  </si>
  <si>
    <t>#breakingnews este próximo 28 29 y 31 de octubre estaremos</t>
  </si>
  <si>
    <t>de lo en eres los que constantemente está leyendo sobre</t>
  </si>
  <si>
    <t>de live cancún es para lo en un espacio único</t>
  </si>
  <si>
    <t>su con en el solicite aquí reunión nosotros live 2019</t>
  </si>
  <si>
    <t>los la guía de live cancún para asistentes por primera</t>
  </si>
  <si>
    <t>year check out s best brightest gather cancún see future</t>
  </si>
  <si>
    <t>en del les esperamos live #ciscolive cancún 28 al 31</t>
  </si>
  <si>
    <t>5 steps digital transformation success live cancún #digitaltransformation #ciscolivela via</t>
  </si>
  <si>
    <t>de 3 maneras conocer el futuro las redes durante live</t>
  </si>
  <si>
    <t>de live cancún lo en 3 maneras conocer el futuro</t>
  </si>
  <si>
    <t>year s best brightest gather cancún see future live bookmark</t>
  </si>
  <si>
    <t>live cancún es un espacio único para conocer y experimentar</t>
  </si>
  <si>
    <t>#ciscolivela lo en por para llega con maximo #tecnologia y</t>
  </si>
  <si>
    <t>en #ciscolivela el con la #datasys mas #cisco nos vemos</t>
  </si>
  <si>
    <t>ces marcelamexia live o las vegas</t>
  </si>
  <si>
    <t>part way live 2019 year noc friends tell very different</t>
  </si>
  <si>
    <t>gt ciscolive 2019 oct 28 31 week away haven t</t>
  </si>
  <si>
    <t>de con ingram micro #cisco unos días vivir la mejor</t>
  </si>
  <si>
    <t>noticias del canal #cisco live cancún 2019 cisconoticias cisco_la</t>
  </si>
  <si>
    <t>tú lo haces posible en live cancún 2019</t>
  </si>
  <si>
    <t>3 ways know future live ciscolivelatam #ciscolivela amount activities conferences</t>
  </si>
  <si>
    <t>live cancún 2019 david</t>
  </si>
  <si>
    <t>en #cisco nos vemos #cancun donde estaremos presentes el #ciscolivela</t>
  </si>
  <si>
    <t>en de la tecnología redes 2019 live cancún nos une</t>
  </si>
  <si>
    <t>en la tecnología nos une descubra como meraki simplificamos creamos</t>
  </si>
  <si>
    <t>live special section small medium business best technology event latam</t>
  </si>
  <si>
    <t>live tú lo haces posible en cancún 2019 via best</t>
  </si>
  <si>
    <t>amigos tecnológicos faltan 14 días para #ciscolivela toda la info</t>
  </si>
  <si>
    <t>la el app events ya habilitó evento live cancún toda</t>
  </si>
  <si>
    <t>countdown 1 week until meet #ciscoshowcase opportunity explore cisco's latest</t>
  </si>
  <si>
    <t>live el para esta tan sólo unos días construiremos puente</t>
  </si>
  <si>
    <t>Top Words in Tweet by Salience</t>
  </si>
  <si>
    <t>de en para los invitación especial que vengan capacitarse con</t>
  </si>
  <si>
    <t>el la lo de tecnología year en para live cancún</t>
  </si>
  <si>
    <t>lo en un espacio único conocer y experimentar la tecnología</t>
  </si>
  <si>
    <t>lo en 3 maneras conocer el futuro las redes durante</t>
  </si>
  <si>
    <t>lo por para gmeliass datasys graziella martinelli si quieren datasysla</t>
  </si>
  <si>
    <t>la tecnología en de nos une descubra como meraki simplificamos</t>
  </si>
  <si>
    <t>best technology event latam america now called digital registered cancu</t>
  </si>
  <si>
    <t>tú lo haces posible en cancún 2019 via best technology</t>
  </si>
  <si>
    <t>Top Word Pairs in Tweet by Count</t>
  </si>
  <si>
    <t>invitación,especial  especial,de  de,luzmamurguia  luzmamurguia,para  para,que  que,vengan  vengan,capacitarse  capacitarse,con  con,nosotros  nosotros,en</t>
  </si>
  <si>
    <t>asistes,por  por,primera  primera,vez  vez,#ciscolivela  #ciscolivela,sigue  sigue,estos  estos,consejos  consejos,para  para,aprovecharlo  aprovecharlo,al</t>
  </si>
  <si>
    <t>cisco,live  en,cisco  live,cancún  live,cancun  posible,en  toda,la  la,tecnología  en,nuestra  via,danilopozo  cancun,esta</t>
  </si>
  <si>
    <t>cisco,5  5,steps  steps,digital  digital,transformation  transformation,success  success,cisco  cisco,live  live,cancún  cancún,#cisco  #cisco,#stock</t>
  </si>
  <si>
    <t>montaje,noc  noc,cisco  cisco,live  live,la  la,2019  2019,cancun  cancun,q  q,roo  roo,ciscolivelatam  ciscolivelatam,cisco_la</t>
  </si>
  <si>
    <t>cisco,live  live,cancun  cancun,oooohhhhh  oooohhhhh,sounds  sounds,fun  fun,#cisco  #cisco,#fun  #fun,#live  #live,#business  #business,#networkingisfun</t>
  </si>
  <si>
    <t>5,steps  steps,digital  digital,transformation  transformation,success  success,cisco  cisco,live  live,cancún  cancún,join  join,discussion  discussion,#digitaltransformation</t>
  </si>
  <si>
    <t>see,#ciscolievla</t>
  </si>
  <si>
    <t>por,qué  qué,asistir  asistir,cisco  cisco,live  live,cancún  cancún,2019</t>
  </si>
  <si>
    <t>5,steps  steps,#digitaltransformation  #digitaltransformation,success  success,#ciscolivela  #ciscolivela,via  via,danilopozo</t>
  </si>
  <si>
    <t>year,s  s,best  best,brightest  brightest,gather  gather,cancún  cancún,see  see,future  future,#ciscolivela  #ciscolivela,bookmark  bookmark,5</t>
  </si>
  <si>
    <t>ready,císco  císco,live  live,cancún</t>
  </si>
  <si>
    <t>#breakingnews,este  este,próximo  próximo,28  28,29  29,y  y,31  31,de  de,octubre  octubre,estaremos  estaremos,en</t>
  </si>
  <si>
    <t>eres,de  de,los  los,que  que,constantemente  constantemente,está  está,leyendo  leyendo,sobre  sobre,lo  lo,último  último,en</t>
  </si>
  <si>
    <t>cisco,live  live,cancún  cancún,es  es,un  un,espacio  espacio,único  único,para  para,conocer  conocer,y  y,experimentar</t>
  </si>
  <si>
    <t>en,el  solicite,aquí  aquí,su  su,reunión  reunión,con  con,nosotros  nosotros,en  el,cisco  cisco,live  live,2019</t>
  </si>
  <si>
    <t>la,guía  guía,de  de,cisco  cisco,live  live,cancún  cancún,para  para,los  los,asistentes  asistentes,por  por,primera</t>
  </si>
  <si>
    <t>check,out  out,year  year,s  s,best  best,brightest  brightest,gather  gather,cancún  cancún,see  see,future  future,cisco</t>
  </si>
  <si>
    <t>les,esperamos  esperamos,en  en,cisco  cisco,live  live,#ciscolive  #ciscolive,en  en,cancún  cancún,del  del,28  28,al</t>
  </si>
  <si>
    <t>5,steps  steps,digital  digital,transformation  transformation,success  success,cisco  cisco,live  live,cancún  cancún,#digitaltransformation  #digitaltransformation,#ciscolivela  #ciscolivela,via</t>
  </si>
  <si>
    <t>3,maneras  maneras,de  de,conocer  conocer,el  el,futuro  futuro,de  de,las  las,redes  redes,durante  durante,cisco</t>
  </si>
  <si>
    <t>cisco,live  live,cancún  3,maneras  maneras,de  de,conocer  conocer,el  el,futuro  futuro,de  de,las  las,redes</t>
  </si>
  <si>
    <t>year,s  s,best  best,brightest  brightest,gather  gather,cancún  cancún,see  see,future  future,cisco  cisco,live  live,bookmark</t>
  </si>
  <si>
    <t>#ciscolivela,llega  llega,con  con,lo  lo,maximo  maximo,en  en,#tecnologia  #tecnologia,y  y,sido  sido,invitada  invitada,por</t>
  </si>
  <si>
    <t>en,el  #cisco,nos  nos,vemos  vemos,en  en,#cancun  #cancun,donde  donde,estaremos  estaremos,presentes  presentes,en  el,#ciscolivela</t>
  </si>
  <si>
    <t>marcelamexia,ces  ces,cisco  cisco,live  live,cancun  cancun,o  o,ces  ces,las  las,vegas  vegas,cancun</t>
  </si>
  <si>
    <t>way,cisco  cisco,live  live,cancun  cancun,2019  2019,year  year,part  part,noc  noc,friends  friends,tell  tell,very</t>
  </si>
  <si>
    <t>ciscolive,2019  2019,cancun  cancun,oct  oct,28  28,31  31,week  week,away  away,haven  haven,t  t,registered</t>
  </si>
  <si>
    <t>con,ingram  ingram,micro  unos,días  días,de  de,vivir  vivir,la  la,mejor  mejor,experiencia  experiencia,de  de,tecnología</t>
  </si>
  <si>
    <t>noticias,del  del,canal  canal,#cisco  #cisco,live  live,cancún  cancún,2019  2019,cisconoticias  cisconoticias,cisco_la</t>
  </si>
  <si>
    <t>tú,lo  lo,haces  haces,posible  posible,en  en,cisco  cisco,live  live,cancún  cancún,2019</t>
  </si>
  <si>
    <t>3,ways  ways,know  know,future  future,cisco  cisco,live  live,cancun  cancun,ciscolivelatam  ciscolivelatam,#ciscolivela  #ciscolivela,amount  amount,activities</t>
  </si>
  <si>
    <t>cisco,live  live,cancún  cancún,2019  2019,david</t>
  </si>
  <si>
    <t>#cisco,nos  nos,vemos  vemos,en  en,#cancun  #cancun,donde  donde,estaremos  estaremos,presentes  presentes,en  en,el  el,#ciscolivela</t>
  </si>
  <si>
    <t>la,tecnología  en,cisco  cisco,live  live,cancún  tecnología,nos  nos,une  une,descubra  descubra,como  como,en  cisco,meraki</t>
  </si>
  <si>
    <t>la,tecnología  tecnología,nos  nos,une  une,descubra  descubra,como  como,en  en,cisco  cisco,meraki  meraki,simplificamos  simplificamos,la</t>
  </si>
  <si>
    <t>cisco,live  tú,lo  lo,haces  haces,posible  posible,en  en,cisco  live,cancún  cancún,2019  2019,via  via,cisco</t>
  </si>
  <si>
    <t>amigos,tecnológicos  tecnológicos,faltan  faltan,14  14,días  días,para  para,#ciscolivela  #ciscolivela,toda  toda,la  la,info  info,en</t>
  </si>
  <si>
    <t>la,app  app,cisco  cisco,events  events,ya  ya,habilitó  habilitó,el  el,evento  evento,cisco  cisco,live  live,cancún</t>
  </si>
  <si>
    <t>countdown,1  1,week  week,until  until,meet  meet,cancun  cancun,#ciscoshowcase  #ciscoshowcase,opportunity  opportunity,explore  explore,cisco's  cisco's,latest</t>
  </si>
  <si>
    <t>cisco,live  live,cancun  cancun,esta  esta,tan  tan,sólo  sólo,unos  unos,días  días,construiremos  construiremos,el  el,puente</t>
  </si>
  <si>
    <t>Top Word Pairs in Tweet by Salience</t>
  </si>
  <si>
    <t>la,tecnología  cisco,live  en,cisco  live,cancún  live,cancun  posible,en  toda,la  en,nuestra  via,danilopozo  cancun,esta</t>
  </si>
  <si>
    <t>es,un  un,espacio  espacio,único  único,para  para,conocer  conocer,y  y,experimentar  experimentar,la  la,tecnología  tecnología,simplificada</t>
  </si>
  <si>
    <t>contactanos,datasysla  #datasys,para  datasysla,gerardo_urzua  gerardo_urzua,gmeliass  contactanos,datasys  datasys,gerardo_urzua  gerardo_urzua,graziella  graziella,martinelli  para,mas  #datasys,si</t>
  </si>
  <si>
    <t>la,tecnología  tecnología,nos  nos,une  une,descubra  descubra,como  como,en  cisco,meraki  meraki,simplificamos  simplificamos,la  tecnología,creamos</t>
  </si>
  <si>
    <t>live,cancun  cancun,best  best,technology  technology,event  event,latam  latam,america  america,now  now,special  business,called  called,digital</t>
  </si>
  <si>
    <t>tú,lo  lo,haces  haces,posible  posible,en  en,cisco  live,cancún  cancún,2019  2019,via  via,cisco  live,cancun</t>
  </si>
  <si>
    <t>Word</t>
  </si>
  <si>
    <t>info</t>
  </si>
  <si>
    <t>see</t>
  </si>
  <si>
    <t>entérate</t>
  </si>
  <si>
    <t>preparado</t>
  </si>
  <si>
    <t>#ciscomeraki</t>
  </si>
  <si>
    <t>página</t>
  </si>
  <si>
    <t>director</t>
  </si>
  <si>
    <t>luz</t>
  </si>
  <si>
    <t>maria</t>
  </si>
  <si>
    <t>murguia</t>
  </si>
  <si>
    <t>talks</t>
  </si>
  <si>
    <t>upcoming</t>
  </si>
  <si>
    <t>blog</t>
  </si>
  <si>
    <t>future</t>
  </si>
  <si>
    <t>activities</t>
  </si>
  <si>
    <t>s</t>
  </si>
  <si>
    <t>más</t>
  </si>
  <si>
    <t>oct</t>
  </si>
  <si>
    <t>contactanos</t>
  </si>
  <si>
    <t>brightest</t>
  </si>
  <si>
    <t>gather</t>
  </si>
  <si>
    <t>bookmark</t>
  </si>
  <si>
    <t>primera</t>
  </si>
  <si>
    <t>vez</t>
  </si>
  <si>
    <t>posible</t>
  </si>
  <si>
    <t>quieren</t>
  </si>
  <si>
    <t>#digitaltransformation</t>
  </si>
  <si>
    <t>#desarrollo</t>
  </si>
  <si>
    <t>#innovation</t>
  </si>
  <si>
    <t>días</t>
  </si>
  <si>
    <t>meraki</t>
  </si>
  <si>
    <t>e</t>
  </si>
  <si>
    <t>conocer</t>
  </si>
  <si>
    <t>build</t>
  </si>
  <si>
    <t>sigue</t>
  </si>
  <si>
    <t>estos</t>
  </si>
  <si>
    <t>consejos</t>
  </si>
  <si>
    <t>aprovecharlo</t>
  </si>
  <si>
    <t>máximo</t>
  </si>
  <si>
    <t>out</t>
  </si>
  <si>
    <t>toda</t>
  </si>
  <si>
    <t>tú</t>
  </si>
  <si>
    <t>haces</t>
  </si>
  <si>
    <t>registered</t>
  </si>
  <si>
    <t>gt</t>
  </si>
  <si>
    <t>guía</t>
  </si>
  <si>
    <t>asistentes</t>
  </si>
  <si>
    <t>aquí</t>
  </si>
  <si>
    <t>#ciscocx</t>
  </si>
  <si>
    <t>agenda</t>
  </si>
  <si>
    <t>nosotros</t>
  </si>
  <si>
    <t>unos</t>
  </si>
  <si>
    <t>week</t>
  </si>
  <si>
    <t>une</t>
  </si>
  <si>
    <t>descubra</t>
  </si>
  <si>
    <t>simplificamos</t>
  </si>
  <si>
    <t>creamos</t>
  </si>
  <si>
    <t>eficientes</t>
  </si>
  <si>
    <t>seguras</t>
  </si>
  <si>
    <t>inteligentes</t>
  </si>
  <si>
    <t>acompáñanos</t>
  </si>
  <si>
    <t>conferencia</t>
  </si>
  <si>
    <t>mx</t>
  </si>
  <si>
    <t>#wearecisco</t>
  </si>
  <si>
    <t>maneras</t>
  </si>
  <si>
    <t>futuro</t>
  </si>
  <si>
    <t>durante</t>
  </si>
  <si>
    <t>away</t>
  </si>
  <si>
    <t>part</t>
  </si>
  <si>
    <t>esperamos</t>
  </si>
  <si>
    <t>tan</t>
  </si>
  <si>
    <t>sólo</t>
  </si>
  <si>
    <t>construiremos</t>
  </si>
  <si>
    <t>puente</t>
  </si>
  <si>
    <t>llevarte</t>
  </si>
  <si>
    <t>quieras</t>
  </si>
  <si>
    <t>ir</t>
  </si>
  <si>
    <t>puedas</t>
  </si>
  <si>
    <t>hacer</t>
  </si>
  <si>
    <t>aprenderás</t>
  </si>
  <si>
    <t>cosas</t>
  </si>
  <si>
    <t>nuevas</t>
  </si>
  <si>
    <t>inspirarás</t>
  </si>
  <si>
    <t>crearás</t>
  </si>
  <si>
    <t>camino</t>
  </si>
  <si>
    <t>hacia</t>
  </si>
  <si>
    <t>infinidad</t>
  </si>
  <si>
    <t>oportunidades</t>
  </si>
  <si>
    <t>listo</t>
  </si>
  <si>
    <t>visita</t>
  </si>
  <si>
    <t>nuestro</t>
  </si>
  <si>
    <t>stand</t>
  </si>
  <si>
    <t>z01</t>
  </si>
  <si>
    <t>app</t>
  </si>
  <si>
    <t>events</t>
  </si>
  <si>
    <t>habilitó</t>
  </si>
  <si>
    <t>información</t>
  </si>
  <si>
    <t>teléfono</t>
  </si>
  <si>
    <t>excelente</t>
  </si>
  <si>
    <t>amigos</t>
  </si>
  <si>
    <t>tecnológicos</t>
  </si>
  <si>
    <t>faltan</t>
  </si>
  <si>
    <t>14</t>
  </si>
  <si>
    <t>graaan</t>
  </si>
  <si>
    <t>post</t>
  </si>
  <si>
    <t>latam</t>
  </si>
  <si>
    <t>now</t>
  </si>
  <si>
    <t>called</t>
  </si>
  <si>
    <t>graziella</t>
  </si>
  <si>
    <t>martinelli</t>
  </si>
  <si>
    <t>ingram</t>
  </si>
  <si>
    <t>micro</t>
  </si>
  <si>
    <t>haven</t>
  </si>
  <si>
    <t>t</t>
  </si>
  <si>
    <t>still</t>
  </si>
  <si>
    <t>looking</t>
  </si>
  <si>
    <t>forward</t>
  </si>
  <si>
    <t>meeting</t>
  </si>
  <si>
    <t>#cybersecurity</t>
  </si>
  <si>
    <t>#networkvisibility</t>
  </si>
  <si>
    <t>noc</t>
  </si>
  <si>
    <t>llega</t>
  </si>
  <si>
    <t>maximo</t>
  </si>
  <si>
    <t>#tecnologia</t>
  </si>
  <si>
    <t>sido</t>
  </si>
  <si>
    <t>invitada</t>
  </si>
  <si>
    <t>acompanarlos</t>
  </si>
  <si>
    <t>posicionado</t>
  </si>
  <si>
    <t>#seohashtag</t>
  </si>
  <si>
    <t>#evento</t>
  </si>
  <si>
    <t>importante</t>
  </si>
  <si>
    <t>comparto</t>
  </si>
  <si>
    <t>espacio</t>
  </si>
  <si>
    <t>único</t>
  </si>
  <si>
    <t>experimentar</t>
  </si>
  <si>
    <t>simplificada</t>
  </si>
  <si>
    <t>segura</t>
  </si>
  <si>
    <t>inteligente</t>
  </si>
  <si>
    <t>conoce</t>
  </si>
  <si>
    <t>proud</t>
  </si>
  <si>
    <t>local</t>
  </si>
  <si>
    <t>#ciscose</t>
  </si>
  <si>
    <t>talent</t>
  </si>
  <si>
    <t>miss</t>
  </si>
  <si>
    <t>lila's</t>
  </si>
  <si>
    <t>session</t>
  </si>
  <si>
    <t>#connectcanada</t>
  </si>
  <si>
    <t>#toronto</t>
  </si>
  <si>
    <t>people</t>
  </si>
  <si>
    <t>line</t>
  </si>
  <si>
    <t>up</t>
  </si>
  <si>
    <t>barcelona</t>
  </si>
  <si>
    <t>sessions</t>
  </si>
  <si>
    <t>#justsaying</t>
  </si>
  <si>
    <t>experimentados</t>
  </si>
  <si>
    <t>solicite</t>
  </si>
  <si>
    <t>reunión</t>
  </si>
  <si>
    <t>saber</t>
  </si>
  <si>
    <t>cómo</t>
  </si>
  <si>
    <t>evolucionar</t>
  </si>
  <si>
    <t>red</t>
  </si>
  <si>
    <t>industrial</t>
  </si>
  <si>
    <t>soluciones</t>
  </si>
  <si>
    <t>ópticas</t>
  </si>
  <si>
    <t>corning</t>
  </si>
  <si>
    <t>junto</t>
  </si>
  <si>
    <t>power</t>
  </si>
  <si>
    <t>tel</t>
  </si>
  <si>
    <t>booth</t>
  </si>
  <si>
    <t>#13</t>
  </si>
  <si>
    <t>ready</t>
  </si>
  <si>
    <t>císco</t>
  </si>
  <si>
    <t>invitación</t>
  </si>
  <si>
    <t>especial</t>
  </si>
  <si>
    <t>vengan</t>
  </si>
  <si>
    <t>capacitarse</t>
  </si>
  <si>
    <t>estar</t>
  </si>
  <si>
    <t>tanto</t>
  </si>
  <si>
    <t>anuncios</t>
  </si>
  <si>
    <t>comunidad</t>
  </si>
  <si>
    <t>desarrolladores</t>
  </si>
  <si>
    <t>latinoamérica</t>
  </si>
  <si>
    <t>sígannos</t>
  </si>
  <si>
    <t>aprovecha</t>
  </si>
  <si>
    <t>recursos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</si>
  <si>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</si>
  <si>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</si>
  <si>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</si>
  <si>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</si>
  <si>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</si>
  <si>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</si>
  <si>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</si>
  <si>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</si>
  <si>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</si>
  <si>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</si>
  <si>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</si>
  <si>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</si>
  <si>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</si>
  <si>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</si>
  <si>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</si>
  <si>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</si>
  <si>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</si>
  <si>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</si>
  <si>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</si>
  <si>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</si>
  <si>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</si>
  <si>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</si>
  <si>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</si>
  <si>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</si>
  <si>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</si>
  <si>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</si>
  <si>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</si>
  <si>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</si>
  <si>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</si>
  <si>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</si>
  <si>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</si>
  <si>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</si>
  <si>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</si>
  <si>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</si>
  <si>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</si>
  <si>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</si>
  <si>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</si>
  <si>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</si>
  <si>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</si>
  <si>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</si>
  <si>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</si>
  <si>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</si>
  <si>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</si>
  <si>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</si>
  <si>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</si>
  <si>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</si>
  <si>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</si>
  <si>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</si>
  <si>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</si>
  <si>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</si>
  <si>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</si>
  <si>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</si>
  <si>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</si>
  <si>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</si>
  <si>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</si>
  <si>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</si>
  <si>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</si>
  <si>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Red</t>
  </si>
  <si>
    <t>G1: #ciscolivela cisco live cancun cancún year 5 danilopozo event asistes</t>
  </si>
  <si>
    <t>G2: live cisco cancún 5 steps digital transformation success year #cisco</t>
  </si>
  <si>
    <t>G3: #ciscolivela #datasys #cisco nos vemos #cancun donde estaremos presentes marca</t>
  </si>
  <si>
    <t>G4: cisco #ciscolivela luzmamurguia make possible live cancun latin america marketing</t>
  </si>
  <si>
    <t>G5: cisco live cancún eres constantemente está leyendo sobre último entonces</t>
  </si>
  <si>
    <t>G6: cisco live cancún redes 2019 tecnología nuestra ti #merakilatam 3</t>
  </si>
  <si>
    <t>G7: #breakingnews próximo 28 29 31 octubre estaremos #ciscolivela #cisco #cancun</t>
  </si>
  <si>
    <t>G8: 5 steps digital transformation success cisco live cancún</t>
  </si>
  <si>
    <t>G9: live cisco special section small medium business cancun best technology</t>
  </si>
  <si>
    <t>G10: ces cancun</t>
  </si>
  <si>
    <t>G11: proud local #ciscose talent miss lila's session #connectcanada #toronto people</t>
  </si>
  <si>
    <t>G12: guía cisco live cancún asistentes primera vez más experimentados #ciscolivela</t>
  </si>
  <si>
    <t>G13: solicite aquí reunión nosotros cisco live 2019 cancún saber cómo</t>
  </si>
  <si>
    <t>Autofill Workbook Results</t>
  </si>
  <si>
    <t>Edge Weight▓1▓4▓0▓True▓Green▓Red▓▓Edge Weight▓1▓2▓0▓3▓10▓False▓Edge Weight▓1▓4▓0▓32▓6▓False▓▓0▓0▓0▓True▓Black▓Black▓▓Followers▓5▓681830▓0▓162▓1000▓False▓Followers▓5▓72073022▓0▓100▓70▓False▓▓0▓0▓0▓0▓0▓False▓▓0▓0▓0▓0▓0▓False</t>
  </si>
  <si>
    <t>Subgraph</t>
  </si>
  <si>
    <t>GraphSource░TwitterSearch▓GraphTerm░Cisco Cancun▓ImportDescription░The graph represents a network of 90 Twitter users whose recent tweets contained "Cisco Cancun", or who were replied to or mentioned in those tweets, taken from a data set limited to a maximum of 18,000 tweets.  The network was obtained from Twitter on Tuesday, 22 October 2019 at 15:31 UTC.
The tweets in the network were tweeted over the 7-day, 18-hour, 57-minute period from Monday, 14 October 2019 at 18:59 UTC to Tuesday, 22 October 2019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</si>
</sst>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305075"/>
        <c:axId val="45983628"/>
      </c:barChart>
      <c:catAx>
        <c:axId val="57305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83628"/>
        <c:crosses val="autoZero"/>
        <c:auto val="1"/>
        <c:lblOffset val="100"/>
        <c:noMultiLvlLbl val="0"/>
      </c:catAx>
      <c:valAx>
        <c:axId val="45983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05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199469"/>
        <c:axId val="33686358"/>
      </c:barChart>
      <c:catAx>
        <c:axId val="11199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686358"/>
        <c:crosses val="autoZero"/>
        <c:auto val="1"/>
        <c:lblOffset val="100"/>
        <c:noMultiLvlLbl val="0"/>
      </c:catAx>
      <c:valAx>
        <c:axId val="3368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741767"/>
        <c:axId val="44240448"/>
      </c:barChart>
      <c:catAx>
        <c:axId val="34741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40448"/>
        <c:crosses val="autoZero"/>
        <c:auto val="1"/>
        <c:lblOffset val="100"/>
        <c:noMultiLvlLbl val="0"/>
      </c:catAx>
      <c:valAx>
        <c:axId val="442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619713"/>
        <c:axId val="26706506"/>
      </c:barChart>
      <c:catAx>
        <c:axId val="62619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06506"/>
        <c:crosses val="autoZero"/>
        <c:auto val="1"/>
        <c:lblOffset val="100"/>
        <c:noMultiLvlLbl val="0"/>
      </c:catAx>
      <c:valAx>
        <c:axId val="2670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1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031963"/>
        <c:axId val="15743348"/>
      </c:barChart>
      <c:catAx>
        <c:axId val="39031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43348"/>
        <c:crosses val="autoZero"/>
        <c:auto val="1"/>
        <c:lblOffset val="100"/>
        <c:noMultiLvlLbl val="0"/>
      </c:catAx>
      <c:valAx>
        <c:axId val="1574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472405"/>
        <c:axId val="142782"/>
      </c:barChart>
      <c:catAx>
        <c:axId val="7472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782"/>
        <c:crosses val="autoZero"/>
        <c:auto val="1"/>
        <c:lblOffset val="100"/>
        <c:noMultiLvlLbl val="0"/>
      </c:catAx>
      <c:valAx>
        <c:axId val="14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85039"/>
        <c:axId val="11565352"/>
      </c:barChart>
      <c:catAx>
        <c:axId val="1285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65352"/>
        <c:crosses val="autoZero"/>
        <c:auto val="1"/>
        <c:lblOffset val="100"/>
        <c:noMultiLvlLbl val="0"/>
      </c:catAx>
      <c:valAx>
        <c:axId val="11565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979305"/>
        <c:axId val="64378290"/>
      </c:barChart>
      <c:catAx>
        <c:axId val="369793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378290"/>
        <c:crosses val="autoZero"/>
        <c:auto val="1"/>
        <c:lblOffset val="100"/>
        <c:noMultiLvlLbl val="0"/>
      </c:catAx>
      <c:valAx>
        <c:axId val="643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533699"/>
        <c:axId val="47258972"/>
      </c:barChart>
      <c:catAx>
        <c:axId val="42533699"/>
        <c:scaling>
          <c:orientation val="minMax"/>
        </c:scaling>
        <c:axPos val="b"/>
        <c:delete val="1"/>
        <c:majorTickMark val="out"/>
        <c:minorTickMark val="none"/>
        <c:tickLblPos val="none"/>
        <c:crossAx val="47258972"/>
        <c:crosses val="autoZero"/>
        <c:auto val="1"/>
        <c:lblOffset val="100"/>
        <c:noMultiLvlLbl val="0"/>
      </c:catAx>
      <c:valAx>
        <c:axId val="47258972"/>
        <c:scaling>
          <c:orientation val="minMax"/>
        </c:scaling>
        <c:axPos val="l"/>
        <c:delete val="1"/>
        <c:majorTickMark val="out"/>
        <c:minorTickMark val="none"/>
        <c:tickLblPos val="none"/>
        <c:crossAx val="425336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osa739200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iscodevn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uzmamurgu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isco_suppor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iscolivelat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mtel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tmaintenance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iscoconnecti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t_expr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tmaintenance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rket_scree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khmuhib201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xit0oo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youtub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orote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isco_l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isco_n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gabrielordonez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andon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uzanneber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onicazaru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portug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ivotclou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iscodistemea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anilopoz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absarmient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nnpca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ical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3ntroteleco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vitoche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erakilata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naniell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mayo1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orningopcom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atfish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ocmatematic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orgetc8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ineda_salvado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orenzaz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ubsa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zaymo_jlz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ylka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covarrubias6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zaport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iscoc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csnetsolu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fjgotop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iscocana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fonseca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icardo_vallin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orisbeerda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_manz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uriros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wrcambr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uperchayay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osagoesdigit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avishaaclou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juanysev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impulsaevento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vivianfranco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castrej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arcelamex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osvillarre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niagaranetw"/>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ciscoliv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ndre_vink"/>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ingrammicrom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esema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isconoticia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cablecommsr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outcoast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ettsyg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tcancu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ib_alabed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atasysl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gmelias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gerardo_urzu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olatap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igitalpaol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toral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olivera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cisc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92mariajos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kashic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iscogatewa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iscoevent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iscocollab"/>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rhodes_heid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icecisc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5" totalsRowShown="0" headerRowDxfId="433" dataDxfId="432">
  <autoFilter ref="A2:BN145"/>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161" dataDxfId="160">
  <autoFilter ref="A66:V68"/>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158" dataDxfId="157">
  <autoFilter ref="A71:V81"/>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11" dataDxfId="110">
  <autoFilter ref="A84:V94"/>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0" totalsRowShown="0" headerRowDxfId="76" dataDxfId="75">
  <autoFilter ref="A1:G62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378" dataDxfId="377">
  <autoFilter ref="A2:BT92"/>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81" totalsRowShown="0" headerRowDxfId="67" dataDxfId="66">
  <autoFilter ref="A1:L68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23" dataDxfId="22">
  <autoFilter ref="A2:C2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5">
  <autoFilter ref="A2:AO15"/>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32" dataDxfId="331">
  <autoFilter ref="A1:C91"/>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blogs.cisco.com/la/cslive-marlope3-la-guia-de-cisco-live-cancun-para-los-asistentes-por-primera-vez-y-los-mas-experimentados/" TargetMode="External" /><Relationship Id="rId2" Type="http://schemas.openxmlformats.org/officeDocument/2006/relationships/hyperlink" Target="https://blogs.cisco.com/customerexperience/5-steps-to-digital-transformation-success-at-cisco-live-cancun?utm_source=dlvr.it&amp;utm_medium=twitter" TargetMode="External" /><Relationship Id="rId3" Type="http://schemas.openxmlformats.org/officeDocument/2006/relationships/hyperlink" Target="https://blogs.cisco.com/customerexperience/5-steps-to-digital-transformation-success-at-cisco-live-cancun?utm_source=dlvr.it&amp;utm_medium=twitter" TargetMode="External" /><Relationship Id="rId4" Type="http://schemas.openxmlformats.org/officeDocument/2006/relationships/hyperlink" Target="https://blogs.cisco.com/customerexperience/5-steps-to-digital-transformation-success-at-cisco-live-cancun?utm_source=dlvr.it&amp;utm_medium=twitter" TargetMode="External" /><Relationship Id="rId5" Type="http://schemas.openxmlformats.org/officeDocument/2006/relationships/hyperlink" Target="https://blogs.cisco.com/customerexperience/5-steps-to-digital-transformation-success-at-cisco-live-cancun?utm_source=dlvr.it&amp;utm_medium=twitter" TargetMode="External" /><Relationship Id="rId6" Type="http://schemas.openxmlformats.org/officeDocument/2006/relationships/hyperlink" Target="https://marketscreener.com/CISCO-SYSTEMS-4862/news/Cisco-5-Steps-to-Digital-Transformation-Success-at-Cisco-Live-Canc-n-29379785/" TargetMode="External" /><Relationship Id="rId7" Type="http://schemas.openxmlformats.org/officeDocument/2006/relationships/hyperlink" Target="https://www.youtube.com/watch?v=HDnO_WR-dzw&amp;feature=youtu.be" TargetMode="External" /><Relationship Id="rId8" Type="http://schemas.openxmlformats.org/officeDocument/2006/relationships/hyperlink" Target="https://www.youtube.com/watch?v=HDnO_WR-dzw&amp;feature=youtu.be" TargetMode="External" /><Relationship Id="rId9" Type="http://schemas.openxmlformats.org/officeDocument/2006/relationships/hyperlink" Target="https://www.youtube.com/watch?v=HDnO_WR-dzw&amp;feature=youtu.be" TargetMode="External" /><Relationship Id="rId10" Type="http://schemas.openxmlformats.org/officeDocument/2006/relationships/hyperlink" Target="https://www.youtube.com/watch?v=HDnO_WR-dzw&amp;feature=youtu.be" TargetMode="External" /><Relationship Id="rId11" Type="http://schemas.openxmlformats.org/officeDocument/2006/relationships/hyperlink" Target="https://www.linkedin.com/slink?code=eUXPSZj" TargetMode="External" /><Relationship Id="rId12" Type="http://schemas.openxmlformats.org/officeDocument/2006/relationships/hyperlink" Target="https://www.linkedin.com/slink?code=dssPdBC" TargetMode="External" /><Relationship Id="rId13" Type="http://schemas.openxmlformats.org/officeDocument/2006/relationships/hyperlink" Target="https://www.linkedin.com/slink?code=e39kRfm" TargetMode="External" /><Relationship Id="rId14" Type="http://schemas.openxmlformats.org/officeDocument/2006/relationships/hyperlink" Target="https://www.linkedin.com/slink?code=d_rWKQh" TargetMode="External" /><Relationship Id="rId15" Type="http://schemas.openxmlformats.org/officeDocument/2006/relationships/hyperlink" Target="https://www.linkedin.com/slink?code=e7MZFVi" TargetMode="External" /><Relationship Id="rId16" Type="http://schemas.openxmlformats.org/officeDocument/2006/relationships/hyperlink" Target="https://blogs.cisco.com/customerexperience/5-steps-to-digital-transformation-success-at-cisco-live-cancun" TargetMode="External" /><Relationship Id="rId17" Type="http://schemas.openxmlformats.org/officeDocument/2006/relationships/hyperlink" Target="https://blogs.cisco.com/customerexperience/5-steps-to-digital-transformation-success-at-cisco-live-cancun" TargetMode="External" /><Relationship Id="rId18" Type="http://schemas.openxmlformats.org/officeDocument/2006/relationships/hyperlink" Target="https://www.linkedin.com/slink?code=eJ_YgxT" TargetMode="External" /><Relationship Id="rId19" Type="http://schemas.openxmlformats.org/officeDocument/2006/relationships/hyperlink" Target="https://www.linkedin.com/slink?code=eJ_YgxT" TargetMode="External" /><Relationship Id="rId20" Type="http://schemas.openxmlformats.org/officeDocument/2006/relationships/hyperlink" Target="https://www.linkedin.com/slink?code=eED2_Sw" TargetMode="External" /><Relationship Id="rId21" Type="http://schemas.openxmlformats.org/officeDocument/2006/relationships/hyperlink" Target="https://www.corning.com/worldwide/en/products/communication-networks/news-events/trade-shows/cisco-live-mexico.html?utm_source=TWITTER&amp;utm_medium=social&amp;utm_campaign=Optical+Communications" TargetMode="External" /><Relationship Id="rId22" Type="http://schemas.openxmlformats.org/officeDocument/2006/relationships/hyperlink" Target="https://gblogs.cisco.com/la/cslive-marlope3-la-guia-de-cisco-live-cancun-para-los-asistentes-por-primera-vez-y-los-mas-experimentados/" TargetMode="External" /><Relationship Id="rId23" Type="http://schemas.openxmlformats.org/officeDocument/2006/relationships/hyperlink" Target="https://gblogs.cisco.com/la/cslive-marlope3-la-guia-de-cisco-live-cancun-para-los-asistentes-por-primera-vez-y-los-mas-experimentados/" TargetMode="External" /><Relationship Id="rId24" Type="http://schemas.openxmlformats.org/officeDocument/2006/relationships/hyperlink" Target="https://www.linkedin.com/slink?code=erfX7KV" TargetMode="External" /><Relationship Id="rId25" Type="http://schemas.openxmlformats.org/officeDocument/2006/relationships/hyperlink" Target="https://gblogs.cisco.com/la/cslive-marlope3-la-guia-de-cisco-live-cancun-para-los-asistentes-por-primera-vez-y-los-mas-experimentados/" TargetMode="External" /><Relationship Id="rId26" Type="http://schemas.openxmlformats.org/officeDocument/2006/relationships/hyperlink" Target="https://twitter.com/lila_rousseaux/status/1184541843427594240" TargetMode="External" /><Relationship Id="rId27" Type="http://schemas.openxmlformats.org/officeDocument/2006/relationships/hyperlink" Target="https://www.linkedin.com/slink?code=efubucy" TargetMode="External" /><Relationship Id="rId28" Type="http://schemas.openxmlformats.org/officeDocument/2006/relationships/hyperlink" Target="https://gblogs.cisco.com/la/cslive-marlope3-la-guia-de-cisco-live-cancun-para-los-asistentes-por-primera-vez-y-los-mas-experimentados/" TargetMode="External" /><Relationship Id="rId29" Type="http://schemas.openxmlformats.org/officeDocument/2006/relationships/hyperlink" Target="https://gblogs.cisco.com/la/cslive-leomende-3-maneras-de-conocer-el-futuro-de-las-redes-durante-cisco-live-cancun/" TargetMode="External" /><Relationship Id="rId30" Type="http://schemas.openxmlformats.org/officeDocument/2006/relationships/hyperlink" Target="https://gblogs.cisco.com/la/cslive-marlope3-la-guia-de-cisco-live-cancun-para-los-asistentes-por-primera-vez-y-los-mas-experimentados/" TargetMode="External" /><Relationship Id="rId31" Type="http://schemas.openxmlformats.org/officeDocument/2006/relationships/hyperlink" Target="https://www.linkedin.com/slink?code=e-C-B6K" TargetMode="External" /><Relationship Id="rId32" Type="http://schemas.openxmlformats.org/officeDocument/2006/relationships/hyperlink" Target="https://www.linkedin.com/slink?code=ept3PCM" TargetMode="External" /><Relationship Id="rId33" Type="http://schemas.openxmlformats.org/officeDocument/2006/relationships/hyperlink" Target="https://info.niagaranetworks.com/event-registration?event_name=Cisco%20Live%20Cancun%202019&amp;utm_campaign=CISCO%20Live%20Cancun%202019&amp;utm_content=95894918&amp;utm_medium=social&amp;utm_source=twitter&amp;hss_channel=tw-4927820441" TargetMode="External" /><Relationship Id="rId34" Type="http://schemas.openxmlformats.org/officeDocument/2006/relationships/hyperlink" Target="https://info.niagaranetworks.com/event-registration?event_name=Cisco%20Live%20Cancun%202019&amp;utm_campaign=CISCO%20Live%20Cancun%202019&amp;utm_content=95894918&amp;utm_medium=social&amp;utm_source=twitter&amp;hss_channel=tw-4927820441" TargetMode="External" /><Relationship Id="rId35" Type="http://schemas.openxmlformats.org/officeDocument/2006/relationships/hyperlink" Target="https://esemanal.mx/2019/10/cisco-live-cancun-2019/" TargetMode="External" /><Relationship Id="rId36" Type="http://schemas.openxmlformats.org/officeDocument/2006/relationships/hyperlink" Target="https://esemanal.mx/2019/10/cisco-live-cancun-2019/" TargetMode="External" /><Relationship Id="rId37" Type="http://schemas.openxmlformats.org/officeDocument/2006/relationships/hyperlink" Target="https://esemanal.mx/2019/10/cisco-live-cancun-2019/?utm_source=dlvr.it&amp;utm_medium=twitter" TargetMode="External" /><Relationship Id="rId38" Type="http://schemas.openxmlformats.org/officeDocument/2006/relationships/hyperlink" Target="https://twitter.com/CiscoDevNet/status/1186416876404072448" TargetMode="External" /><Relationship Id="rId39" Type="http://schemas.openxmlformats.org/officeDocument/2006/relationships/hyperlink" Target="https://twitter.com/ciscolivelatam/status/1162469081620070401" TargetMode="External" /><Relationship Id="rId40" Type="http://schemas.openxmlformats.org/officeDocument/2006/relationships/hyperlink" Target="https://twitter.com/CiscoDevNet/status/1186416876404072448" TargetMode="External" /><Relationship Id="rId41" Type="http://schemas.openxmlformats.org/officeDocument/2006/relationships/hyperlink" Target="https://twitter.com/ciscolivelatam/status/1162469081620070401" TargetMode="External" /><Relationship Id="rId42" Type="http://schemas.openxmlformats.org/officeDocument/2006/relationships/hyperlink" Target="https://www.linkedin.com/slink?code=d7Nxmmk" TargetMode="External" /><Relationship Id="rId43" Type="http://schemas.openxmlformats.org/officeDocument/2006/relationships/hyperlink" Target="https://www.linkedin.com/slink?code=dM5xJEe" TargetMode="External" /><Relationship Id="rId44" Type="http://schemas.openxmlformats.org/officeDocument/2006/relationships/hyperlink" Target="https://twitter.com/CiscoDevNet/status/1186416876404072448" TargetMode="External" /><Relationship Id="rId45" Type="http://schemas.openxmlformats.org/officeDocument/2006/relationships/hyperlink" Target="https://twitter.com/NRS_Solutions/status/1186389101592956928" TargetMode="External" /><Relationship Id="rId46" Type="http://schemas.openxmlformats.org/officeDocument/2006/relationships/hyperlink" Target="https://vivianfrancos.com/ciscolivela-llega-con-lo-maximo-en-tecnologia/" TargetMode="External" /><Relationship Id="rId47" Type="http://schemas.openxmlformats.org/officeDocument/2006/relationships/hyperlink" Target="https://gblogs.cisco.com/la/cslive-leomende-3-maneras-de-conocer-el-futuro-de-las-redes-durante-cisco-live-cancun/" TargetMode="External" /><Relationship Id="rId48" Type="http://schemas.openxmlformats.org/officeDocument/2006/relationships/hyperlink" Target="https://gblogs.cisco.com/la/cslive-leomende-3-maneras-de-conocer-el-futuro-de-las-redes-durante-cisco-live-cancun/" TargetMode="External" /><Relationship Id="rId49" Type="http://schemas.openxmlformats.org/officeDocument/2006/relationships/hyperlink" Target="https://news-blogs.cisco.com/americas/es/2019/10/21/tu-lo-haces-posible-en-cisco-live-cancun-2019/" TargetMode="External" /><Relationship Id="rId50" Type="http://schemas.openxmlformats.org/officeDocument/2006/relationships/hyperlink" Target="https://www.linkedin.com/slink?code=eYW78-C" TargetMode="External" /><Relationship Id="rId51" Type="http://schemas.openxmlformats.org/officeDocument/2006/relationships/hyperlink" Target="https://www.linkedin.com/slink?code=e3NbxVk" TargetMode="External" /><Relationship Id="rId52" Type="http://schemas.openxmlformats.org/officeDocument/2006/relationships/hyperlink" Target="https://news-blogs.cisco.com/americas/es/2019/10/21/tu-lo-haces-posible-en-cisco-live-cancun-2019/" TargetMode="External" /><Relationship Id="rId53" Type="http://schemas.openxmlformats.org/officeDocument/2006/relationships/hyperlink" Target="https://www.ciscolive.com/latam" TargetMode="External" /><Relationship Id="rId54" Type="http://schemas.openxmlformats.org/officeDocument/2006/relationships/hyperlink" Target="https://developer.cisco.com/startnow/?utm_campaign=startnow20&amp;utm_source=mediabuy&amp;utm_medium=ptwitter-mx-luzmavideo" TargetMode="External" /><Relationship Id="rId55" Type="http://schemas.openxmlformats.org/officeDocument/2006/relationships/hyperlink" Target="https://blogs.cisco.com/developer/digitalization-at-cisco-live-cancun" TargetMode="External" /><Relationship Id="rId56" Type="http://schemas.openxmlformats.org/officeDocument/2006/relationships/hyperlink" Target="https://blogs.cisco.com/developer/digitalization-at-cisco-live-cancun" TargetMode="External" /><Relationship Id="rId57" Type="http://schemas.openxmlformats.org/officeDocument/2006/relationships/hyperlink" Target="https://blogs.cisco.com/developer/digitalization-at-cisco-live-cancun" TargetMode="External" /><Relationship Id="rId58" Type="http://schemas.openxmlformats.org/officeDocument/2006/relationships/hyperlink" Target="https://www.ciscolive.com/latam" TargetMode="External" /><Relationship Id="rId59" Type="http://schemas.openxmlformats.org/officeDocument/2006/relationships/hyperlink" Target="https://blogs.cisco.com/customerexperience/5-steps-to-digital-transformation-success-at-cisco-live-cancun" TargetMode="External" /><Relationship Id="rId60" Type="http://schemas.openxmlformats.org/officeDocument/2006/relationships/hyperlink" Target="https://blogs.cisco.com/customerexperience/5-steps-to-digital-transformation-success-at-cisco-live-cancun" TargetMode="External" /><Relationship Id="rId61" Type="http://schemas.openxmlformats.org/officeDocument/2006/relationships/hyperlink" Target="https://blogs.cisco.com/customerexperience/5-steps-to-digital-transformation-success-at-cisco-live-cancun?ccid=cc000424&amp;dtid=esotwt000260" TargetMode="External" /><Relationship Id="rId62" Type="http://schemas.openxmlformats.org/officeDocument/2006/relationships/hyperlink" Target="https://blogs.cisco.com/customerexperience/5-steps-to-digital-transformation-success-at-cisco-live-cancun" TargetMode="External" /><Relationship Id="rId63" Type="http://schemas.openxmlformats.org/officeDocument/2006/relationships/hyperlink" Target="https://merakienciscolive.splashthat.com/" TargetMode="External" /><Relationship Id="rId64" Type="http://schemas.openxmlformats.org/officeDocument/2006/relationships/hyperlink" Target="https://merakienciscolive.splashthat.com/" TargetMode="External" /><Relationship Id="rId65" Type="http://schemas.openxmlformats.org/officeDocument/2006/relationships/hyperlink" Target="https://news-blogs.cisco.com/americas/es/2019/10/21/tu-lo-haces-posible-en-cisco-live-cancun-2019/" TargetMode="External" /><Relationship Id="rId66" Type="http://schemas.openxmlformats.org/officeDocument/2006/relationships/hyperlink" Target="https://news-blogs.cisco.com/americas/es/2019/10/21/tu-lo-haces-posible-en-cisco-live-cancun-2019/" TargetMode="External" /><Relationship Id="rId67" Type="http://schemas.openxmlformats.org/officeDocument/2006/relationships/hyperlink" Target="https://www.ciscolive.com/latam/en/activities/world-of-solutions/cisco-showcase.html" TargetMode="External" /><Relationship Id="rId68" Type="http://schemas.openxmlformats.org/officeDocument/2006/relationships/hyperlink" Target="https://gblogs.cisco.com/la/cslive-marlope3-la-guia-de-cisco-live-cancun-para-los-asistentes-por-primera-vez-y-los-mas-experimentados/" TargetMode="External" /><Relationship Id="rId69" Type="http://schemas.openxmlformats.org/officeDocument/2006/relationships/hyperlink" Target="https://pbs.twimg.com/media/EG8T-cvUUAA1SS_.jpg" TargetMode="External" /><Relationship Id="rId70" Type="http://schemas.openxmlformats.org/officeDocument/2006/relationships/hyperlink" Target="https://pbs.twimg.com/media/EG8T-cvUUAA1SS_.jpg" TargetMode="External" /><Relationship Id="rId71" Type="http://schemas.openxmlformats.org/officeDocument/2006/relationships/hyperlink" Target="https://pbs.twimg.com/media/EG8T-cvUUAA1SS_.jpg" TargetMode="External" /><Relationship Id="rId72" Type="http://schemas.openxmlformats.org/officeDocument/2006/relationships/hyperlink" Target="https://pbs.twimg.com/media/EG8T-cvUUAA1SS_.jpg" TargetMode="External" /><Relationship Id="rId73" Type="http://schemas.openxmlformats.org/officeDocument/2006/relationships/hyperlink" Target="https://pbs.twimg.com/media/EG8V0NmX0AAhzEV.jpg" TargetMode="External" /><Relationship Id="rId74" Type="http://schemas.openxmlformats.org/officeDocument/2006/relationships/hyperlink" Target="https://pbs.twimg.com/media/EG8dIJYWkAEMOSK.jpg" TargetMode="External" /><Relationship Id="rId75" Type="http://schemas.openxmlformats.org/officeDocument/2006/relationships/hyperlink" Target="https://pbs.twimg.com/tweet_video_thumb/EHCFLo1WkAEWj5r.jpg" TargetMode="External" /><Relationship Id="rId76" Type="http://schemas.openxmlformats.org/officeDocument/2006/relationships/hyperlink" Target="https://pbs.twimg.com/media/EHa74jfWkAA5TUT.jpg" TargetMode="External" /><Relationship Id="rId77" Type="http://schemas.openxmlformats.org/officeDocument/2006/relationships/hyperlink" Target="https://pbs.twimg.com/media/EHa74jfWkAA5TUT.jpg" TargetMode="External" /><Relationship Id="rId78" Type="http://schemas.openxmlformats.org/officeDocument/2006/relationships/hyperlink" Target="https://pbs.twimg.com/media/EHbkbJCWkAA0J8E.jpg" TargetMode="External" /><Relationship Id="rId79" Type="http://schemas.openxmlformats.org/officeDocument/2006/relationships/hyperlink" Target="https://pbs.twimg.com/media/EHUPoiMXUAAmcRI.png" TargetMode="External" /><Relationship Id="rId80" Type="http://schemas.openxmlformats.org/officeDocument/2006/relationships/hyperlink" Target="https://pbs.twimg.com/media/EHa8TmSUEAAhPlh.jpg" TargetMode="External" /><Relationship Id="rId81" Type="http://schemas.openxmlformats.org/officeDocument/2006/relationships/hyperlink" Target="https://pbs.twimg.com/media/EFXkm8qVUAAJZ9A.jpg" TargetMode="External" /><Relationship Id="rId82" Type="http://schemas.openxmlformats.org/officeDocument/2006/relationships/hyperlink" Target="https://pbs.twimg.com/media/EHA_WQqWwAA7Vwk.jpg" TargetMode="External" /><Relationship Id="rId83" Type="http://schemas.openxmlformats.org/officeDocument/2006/relationships/hyperlink" Target="https://pbs.twimg.com/media/EHFYZ9yVUAIcxrH.jpg" TargetMode="External" /><Relationship Id="rId84" Type="http://schemas.openxmlformats.org/officeDocument/2006/relationships/hyperlink" Target="https://pbs.twimg.com/media/EHCRwtEU0AEZKy1.jpg" TargetMode="External" /><Relationship Id="rId85" Type="http://schemas.openxmlformats.org/officeDocument/2006/relationships/hyperlink" Target="https://pbs.twimg.com/media/EHa8TmSUEAAhPlh.jpg" TargetMode="External" /><Relationship Id="rId86" Type="http://schemas.openxmlformats.org/officeDocument/2006/relationships/hyperlink" Target="https://pbs.twimg.com/media/EHa8TmSUEAAhPlh.jpg" TargetMode="External" /><Relationship Id="rId87" Type="http://schemas.openxmlformats.org/officeDocument/2006/relationships/hyperlink" Target="https://pbs.twimg.com/media/EHc61hFXkAE237D.jpg" TargetMode="External" /><Relationship Id="rId88" Type="http://schemas.openxmlformats.org/officeDocument/2006/relationships/hyperlink" Target="https://pbs.twimg.com/media/EHc61hFXkAE237D.jpg" TargetMode="External" /><Relationship Id="rId89" Type="http://schemas.openxmlformats.org/officeDocument/2006/relationships/hyperlink" Target="https://pbs.twimg.com/media/EHc61hFXkAE237D.jpg" TargetMode="External" /><Relationship Id="rId90" Type="http://schemas.openxmlformats.org/officeDocument/2006/relationships/hyperlink" Target="https://pbs.twimg.com/media/EHc61hFXkAE237D.jpg" TargetMode="External" /><Relationship Id="rId91" Type="http://schemas.openxmlformats.org/officeDocument/2006/relationships/hyperlink" Target="https://pbs.twimg.com/media/EHc61hFXkAE237D.jpg" TargetMode="External" /><Relationship Id="rId92" Type="http://schemas.openxmlformats.org/officeDocument/2006/relationships/hyperlink" Target="https://pbs.twimg.com/media/EHc61hFXkAE237D.jpg" TargetMode="External" /><Relationship Id="rId93" Type="http://schemas.openxmlformats.org/officeDocument/2006/relationships/hyperlink" Target="https://pbs.twimg.com/media/EHc61hFXkAE237D.jpg" TargetMode="External" /><Relationship Id="rId94" Type="http://schemas.openxmlformats.org/officeDocument/2006/relationships/hyperlink" Target="https://pbs.twimg.com/media/EHaSAIRWkAEBnoc.jpg" TargetMode="External" /><Relationship Id="rId95" Type="http://schemas.openxmlformats.org/officeDocument/2006/relationships/hyperlink" Target="https://pbs.twimg.com/media/EHdYB7zXUAE5cNb.jpg" TargetMode="External" /><Relationship Id="rId96" Type="http://schemas.openxmlformats.org/officeDocument/2006/relationships/hyperlink" Target="https://pbs.twimg.com/media/ECHreBhW4AAZAx-.jpg" TargetMode="External" /><Relationship Id="rId97" Type="http://schemas.openxmlformats.org/officeDocument/2006/relationships/hyperlink" Target="http://pbs.twimg.com/profile_images/1171850221594304514/z4pzTvjc_normal.jpg" TargetMode="External" /><Relationship Id="rId98" Type="http://schemas.openxmlformats.org/officeDocument/2006/relationships/hyperlink" Target="http://pbs.twimg.com/profile_images/1171850221594304514/z4pzTvjc_normal.jpg" TargetMode="External" /><Relationship Id="rId99" Type="http://schemas.openxmlformats.org/officeDocument/2006/relationships/hyperlink" Target="http://pbs.twimg.com/profile_images/1171850221594304514/z4pzTvjc_normal.jpg" TargetMode="External" /><Relationship Id="rId100" Type="http://schemas.openxmlformats.org/officeDocument/2006/relationships/hyperlink" Target="http://pbs.twimg.com/profile_images/1021472324422230016/cV88qdP5_normal.jpg" TargetMode="External" /><Relationship Id="rId101" Type="http://schemas.openxmlformats.org/officeDocument/2006/relationships/hyperlink" Target="http://pbs.twimg.com/profile_images/966684792442970113/Qpgxt50F_normal.jpg" TargetMode="External" /><Relationship Id="rId102" Type="http://schemas.openxmlformats.org/officeDocument/2006/relationships/hyperlink" Target="http://pbs.twimg.com/profile_images/966684792442970113/Qpgxt50F_normal.jpg" TargetMode="External" /><Relationship Id="rId103" Type="http://schemas.openxmlformats.org/officeDocument/2006/relationships/hyperlink" Target="https://pbs.twimg.com/media/EG8T-cvUUAA1SS_.jpg" TargetMode="External" /><Relationship Id="rId104" Type="http://schemas.openxmlformats.org/officeDocument/2006/relationships/hyperlink" Target="https://pbs.twimg.com/media/EG8T-cvUUAA1SS_.jpg" TargetMode="External" /><Relationship Id="rId105" Type="http://schemas.openxmlformats.org/officeDocument/2006/relationships/hyperlink" Target="https://pbs.twimg.com/media/EG8T-cvUUAA1SS_.jpg" TargetMode="External" /><Relationship Id="rId106" Type="http://schemas.openxmlformats.org/officeDocument/2006/relationships/hyperlink" Target="https://pbs.twimg.com/media/EG8T-cvUUAA1SS_.jpg" TargetMode="External" /><Relationship Id="rId107" Type="http://schemas.openxmlformats.org/officeDocument/2006/relationships/hyperlink" Target="https://pbs.twimg.com/media/EG8V0NmX0AAhzEV.jpg" TargetMode="External" /><Relationship Id="rId108" Type="http://schemas.openxmlformats.org/officeDocument/2006/relationships/hyperlink" Target="http://pbs.twimg.com/profile_images/1132213154878910464/A5z6D2zF_normal.png" TargetMode="External" /><Relationship Id="rId109" Type="http://schemas.openxmlformats.org/officeDocument/2006/relationships/hyperlink" Target="http://pbs.twimg.com/profile_images/1132213154878910464/A5z6D2zF_normal.png" TargetMode="External" /><Relationship Id="rId110" Type="http://schemas.openxmlformats.org/officeDocument/2006/relationships/hyperlink" Target="http://pbs.twimg.com/profile_images/665888021863006208/XlxNH_Ns_normal.jpg" TargetMode="External" /><Relationship Id="rId111" Type="http://schemas.openxmlformats.org/officeDocument/2006/relationships/hyperlink" Target="http://pbs.twimg.com/profile_images/665888021863006208/XlxNH_Ns_normal.jpg" TargetMode="External" /><Relationship Id="rId112" Type="http://schemas.openxmlformats.org/officeDocument/2006/relationships/hyperlink" Target="http://pbs.twimg.com/profile_images/665888021863006208/XlxNH_Ns_normal.jpg" TargetMode="External" /><Relationship Id="rId113" Type="http://schemas.openxmlformats.org/officeDocument/2006/relationships/hyperlink" Target="http://pbs.twimg.com/profile_images/665888021863006208/XlxNH_Ns_normal.jpg" TargetMode="External" /><Relationship Id="rId114" Type="http://schemas.openxmlformats.org/officeDocument/2006/relationships/hyperlink" Target="http://pbs.twimg.com/profile_images/690643549407305728/WZz4f9CM_normal.jpg" TargetMode="External" /><Relationship Id="rId115" Type="http://schemas.openxmlformats.org/officeDocument/2006/relationships/hyperlink" Target="http://pbs.twimg.com/profile_images/1091683057130713088/U4H71Pl5_normal.jpg" TargetMode="External" /><Relationship Id="rId116" Type="http://schemas.openxmlformats.org/officeDocument/2006/relationships/hyperlink" Target="http://pbs.twimg.com/profile_images/933534998564691968/IuRABV93_normal.jpg" TargetMode="External" /><Relationship Id="rId117" Type="http://schemas.openxmlformats.org/officeDocument/2006/relationships/hyperlink" Target="http://pbs.twimg.com/profile_images/761618152039981056/L4J0_2cw_normal.jpg" TargetMode="External" /><Relationship Id="rId118" Type="http://schemas.openxmlformats.org/officeDocument/2006/relationships/hyperlink" Target="http://pbs.twimg.com/profile_images/1093176458237919233/5K7dH_Jj_normal.jpg" TargetMode="External" /><Relationship Id="rId119" Type="http://schemas.openxmlformats.org/officeDocument/2006/relationships/hyperlink" Target="http://pbs.twimg.com/profile_images/1060155733772328960/d6qTbRTJ_normal.jpg" TargetMode="External" /><Relationship Id="rId120" Type="http://schemas.openxmlformats.org/officeDocument/2006/relationships/hyperlink" Target="http://pbs.twimg.com/profile_images/1040227290691653633/Z1g-upCw_normal.jpg" TargetMode="External" /><Relationship Id="rId121" Type="http://schemas.openxmlformats.org/officeDocument/2006/relationships/hyperlink" Target="http://pbs.twimg.com/profile_images/1040227290691653633/Z1g-upCw_normal.jpg" TargetMode="External" /><Relationship Id="rId122" Type="http://schemas.openxmlformats.org/officeDocument/2006/relationships/hyperlink" Target="http://pbs.twimg.com/profile_images/1417424260/face4_normal.JPG" TargetMode="External" /><Relationship Id="rId123" Type="http://schemas.openxmlformats.org/officeDocument/2006/relationships/hyperlink" Target="http://pbs.twimg.com/profile_images/1417424260/face4_normal.JPG" TargetMode="External" /><Relationship Id="rId124" Type="http://schemas.openxmlformats.org/officeDocument/2006/relationships/hyperlink" Target="http://pbs.twimg.com/profile_images/735932511667159040/m233ZunW_normal.jpg" TargetMode="External" /><Relationship Id="rId125" Type="http://schemas.openxmlformats.org/officeDocument/2006/relationships/hyperlink" Target="http://pbs.twimg.com/profile_images/901279010969329664/WsTFynG9_normal.jpg" TargetMode="External" /><Relationship Id="rId126" Type="http://schemas.openxmlformats.org/officeDocument/2006/relationships/hyperlink" Target="http://pbs.twimg.com/profile_images/1108236296529408000/FHkxb0Sd_normal.jpg" TargetMode="External" /><Relationship Id="rId127" Type="http://schemas.openxmlformats.org/officeDocument/2006/relationships/hyperlink" Target="http://pbs.twimg.com/profile_images/1141936108521119746/42mORLOF_normal.jpg" TargetMode="External" /><Relationship Id="rId128" Type="http://schemas.openxmlformats.org/officeDocument/2006/relationships/hyperlink" Target="http://pbs.twimg.com/profile_images/808139788205182976/xmUQYR0Q_normal.jpg" TargetMode="External" /><Relationship Id="rId129" Type="http://schemas.openxmlformats.org/officeDocument/2006/relationships/hyperlink" Target="https://pbs.twimg.com/media/EG8dIJYWkAEMOSK.jpg" TargetMode="External" /><Relationship Id="rId130" Type="http://schemas.openxmlformats.org/officeDocument/2006/relationships/hyperlink" Target="http://pbs.twimg.com/profile_images/1393390114/gargoyle_normal.jpg" TargetMode="External" /><Relationship Id="rId131" Type="http://schemas.openxmlformats.org/officeDocument/2006/relationships/hyperlink" Target="http://pbs.twimg.com/profile_images/2628738104/cb8a2b34c3428c8c5dd6b4b6e3b1ebc8_normal.png" TargetMode="External" /><Relationship Id="rId132" Type="http://schemas.openxmlformats.org/officeDocument/2006/relationships/hyperlink" Target="http://pbs.twimg.com/profile_images/1006241048211816448/uIDE1XJz_normal.jpg" TargetMode="External" /><Relationship Id="rId133" Type="http://schemas.openxmlformats.org/officeDocument/2006/relationships/hyperlink" Target="http://pbs.twimg.com/profile_images/898728727/yo_normal.JPG" TargetMode="External" /><Relationship Id="rId134" Type="http://schemas.openxmlformats.org/officeDocument/2006/relationships/hyperlink" Target="http://pbs.twimg.com/profile_images/819226952510816256/JBRMyekp_normal.jpg" TargetMode="External" /><Relationship Id="rId135" Type="http://schemas.openxmlformats.org/officeDocument/2006/relationships/hyperlink" Target="http://pbs.twimg.com/profile_images/752600588941008896/4il1z2JA_normal.jpg" TargetMode="External" /><Relationship Id="rId136" Type="http://schemas.openxmlformats.org/officeDocument/2006/relationships/hyperlink" Target="https://pbs.twimg.com/tweet_video_thumb/EHCFLo1WkAEWj5r.jpg" TargetMode="External" /><Relationship Id="rId137" Type="http://schemas.openxmlformats.org/officeDocument/2006/relationships/hyperlink" Target="http://pbs.twimg.com/profile_images/2727453013/490caf5e6d2ffaa55bc37eae7531153e_normal.jpeg" TargetMode="External" /><Relationship Id="rId138" Type="http://schemas.openxmlformats.org/officeDocument/2006/relationships/hyperlink" Target="http://pbs.twimg.com/profile_images/704502688248037376/wqWOwR3g_normal.jpg" TargetMode="External" /><Relationship Id="rId139" Type="http://schemas.openxmlformats.org/officeDocument/2006/relationships/hyperlink" Target="http://pbs.twimg.com/profile_images/1038876253753765888/0STmn-b6_normal.jpg" TargetMode="External" /><Relationship Id="rId140" Type="http://schemas.openxmlformats.org/officeDocument/2006/relationships/hyperlink" Target="http://pbs.twimg.com/profile_images/1177714335109599234/ccIeRdfv_normal.jpg" TargetMode="External" /><Relationship Id="rId141" Type="http://schemas.openxmlformats.org/officeDocument/2006/relationships/hyperlink" Target="http://pbs.twimg.com/profile_images/1177714335109599234/ccIeRdfv_normal.jpg" TargetMode="External" /><Relationship Id="rId142" Type="http://schemas.openxmlformats.org/officeDocument/2006/relationships/hyperlink" Target="http://pbs.twimg.com/profile_images/984917471856541696/3TOy17Nz_normal.jpg" TargetMode="External" /><Relationship Id="rId143" Type="http://schemas.openxmlformats.org/officeDocument/2006/relationships/hyperlink" Target="http://pbs.twimg.com/profile_images/1167221061554966528/MZlseSTA_normal.jpg" TargetMode="External" /><Relationship Id="rId144" Type="http://schemas.openxmlformats.org/officeDocument/2006/relationships/hyperlink" Target="http://pbs.twimg.com/profile_images/1146424135867932673/mcOn13C2_normal.jpg" TargetMode="External" /><Relationship Id="rId145" Type="http://schemas.openxmlformats.org/officeDocument/2006/relationships/hyperlink" Target="http://pbs.twimg.com/profile_images/671703757877411840/aQfkOk-4_normal.jpg" TargetMode="External" /><Relationship Id="rId146" Type="http://schemas.openxmlformats.org/officeDocument/2006/relationships/hyperlink" Target="http://pbs.twimg.com/profile_images/1071011148697354241/ctVtelze_normal.jpg" TargetMode="External" /><Relationship Id="rId147" Type="http://schemas.openxmlformats.org/officeDocument/2006/relationships/hyperlink" Target="http://pbs.twimg.com/profile_images/593717549918920705/PPf31chL_normal.jpg" TargetMode="External" /><Relationship Id="rId148" Type="http://schemas.openxmlformats.org/officeDocument/2006/relationships/hyperlink" Target="http://pbs.twimg.com/profile_images/1028091724986339328/j1lsmiir_normal.jpg" TargetMode="External" /><Relationship Id="rId149" Type="http://schemas.openxmlformats.org/officeDocument/2006/relationships/hyperlink" Target="http://pbs.twimg.com/profile_images/1068326734020386817/SfBQkEO8_normal.jpg" TargetMode="External" /><Relationship Id="rId150" Type="http://schemas.openxmlformats.org/officeDocument/2006/relationships/hyperlink" Target="http://pbs.twimg.com/profile_images/1184903816266674177/aqN22NAx_normal.jpg" TargetMode="External" /><Relationship Id="rId151" Type="http://schemas.openxmlformats.org/officeDocument/2006/relationships/hyperlink" Target="http://pbs.twimg.com/profile_images/942808579983241217/aqiM_YQE_normal.jpg" TargetMode="External" /><Relationship Id="rId152" Type="http://schemas.openxmlformats.org/officeDocument/2006/relationships/hyperlink" Target="http://pbs.twimg.com/profile_images/942808579983241217/aqiM_YQE_normal.jpg" TargetMode="External" /><Relationship Id="rId153" Type="http://schemas.openxmlformats.org/officeDocument/2006/relationships/hyperlink" Target="http://pbs.twimg.com/profile_images/1133236144563343361/8yW9DP1s_normal.jpg" TargetMode="External" /><Relationship Id="rId154" Type="http://schemas.openxmlformats.org/officeDocument/2006/relationships/hyperlink" Target="http://pbs.twimg.com/profile_images/934629211582750720/IeXbz3rF_normal.jpg" TargetMode="External" /><Relationship Id="rId155" Type="http://schemas.openxmlformats.org/officeDocument/2006/relationships/hyperlink" Target="http://pbs.twimg.com/profile_images/1012552959698325505/avZOHudc_normal.jpg" TargetMode="External" /><Relationship Id="rId156" Type="http://schemas.openxmlformats.org/officeDocument/2006/relationships/hyperlink" Target="http://pbs.twimg.com/profile_images/1012552959698325505/avZOHudc_normal.jpg" TargetMode="External" /><Relationship Id="rId157" Type="http://schemas.openxmlformats.org/officeDocument/2006/relationships/hyperlink" Target="http://pbs.twimg.com/profile_images/724306653764448256/-xIo_zKc_normal.jpg" TargetMode="External" /><Relationship Id="rId158" Type="http://schemas.openxmlformats.org/officeDocument/2006/relationships/hyperlink" Target="http://pbs.twimg.com/profile_images/724306653764448256/-xIo_zKc_normal.jpg" TargetMode="External" /><Relationship Id="rId159" Type="http://schemas.openxmlformats.org/officeDocument/2006/relationships/hyperlink" Target="http://pbs.twimg.com/profile_images/1011034694908030977/08y7CbDg_normal.jpg" TargetMode="External" /><Relationship Id="rId160" Type="http://schemas.openxmlformats.org/officeDocument/2006/relationships/hyperlink" Target="https://pbs.twimg.com/media/EHa74jfWkAA5TUT.jpg" TargetMode="External" /><Relationship Id="rId161" Type="http://schemas.openxmlformats.org/officeDocument/2006/relationships/hyperlink" Target="https://pbs.twimg.com/media/EHa74jfWkAA5TUT.jpg" TargetMode="External" /><Relationship Id="rId162" Type="http://schemas.openxmlformats.org/officeDocument/2006/relationships/hyperlink" Target="https://pbs.twimg.com/media/EHbkbJCWkAA0J8E.jpg" TargetMode="External" /><Relationship Id="rId163" Type="http://schemas.openxmlformats.org/officeDocument/2006/relationships/hyperlink" Target="http://pbs.twimg.com/profile_images/200924970/e3_normal.jpg" TargetMode="External" /><Relationship Id="rId164" Type="http://schemas.openxmlformats.org/officeDocument/2006/relationships/hyperlink" Target="http://pbs.twimg.com/profile_images/200924970/e3_normal.jpg" TargetMode="External" /><Relationship Id="rId165" Type="http://schemas.openxmlformats.org/officeDocument/2006/relationships/hyperlink" Target="http://pbs.twimg.com/profile_images/1133752583837954048/AqF9Shxp_normal.png" TargetMode="External" /><Relationship Id="rId166" Type="http://schemas.openxmlformats.org/officeDocument/2006/relationships/hyperlink" Target="http://pbs.twimg.com/profile_images/880902961551073280/uE0m7jx5_normal.jpg" TargetMode="External" /><Relationship Id="rId167" Type="http://schemas.openxmlformats.org/officeDocument/2006/relationships/hyperlink" Target="http://pbs.twimg.com/profile_images/1292683393/mafalda0_normal.JPG" TargetMode="External" /><Relationship Id="rId168" Type="http://schemas.openxmlformats.org/officeDocument/2006/relationships/hyperlink" Target="http://pbs.twimg.com/profile_images/1292683393/mafalda0_normal.JPG" TargetMode="External" /><Relationship Id="rId169" Type="http://schemas.openxmlformats.org/officeDocument/2006/relationships/hyperlink" Target="http://pbs.twimg.com/profile_images/2336346013/n9yt6r7y1vc6fhkc9m9e_normal.jpeg" TargetMode="External" /><Relationship Id="rId170" Type="http://schemas.openxmlformats.org/officeDocument/2006/relationships/hyperlink" Target="http://pbs.twimg.com/profile_images/1185607318727221248/qh35yrlP_normal.jpg" TargetMode="External" /><Relationship Id="rId171" Type="http://schemas.openxmlformats.org/officeDocument/2006/relationships/hyperlink" Target="http://pbs.twimg.com/profile_images/1185607318727221248/qh35yrlP_normal.jpg" TargetMode="External" /><Relationship Id="rId172" Type="http://schemas.openxmlformats.org/officeDocument/2006/relationships/hyperlink" Target="http://pbs.twimg.com/profile_images/1185222105601921025/nM2LJOwL_normal.jpg" TargetMode="External" /><Relationship Id="rId173" Type="http://schemas.openxmlformats.org/officeDocument/2006/relationships/hyperlink" Target="http://pbs.twimg.com/profile_images/1185222105601921025/nM2LJOwL_normal.jpg" TargetMode="External" /><Relationship Id="rId174" Type="http://schemas.openxmlformats.org/officeDocument/2006/relationships/hyperlink" Target="http://pbs.twimg.com/profile_images/1184702192336490499/xiuYhert_normal.jpg" TargetMode="External" /><Relationship Id="rId175" Type="http://schemas.openxmlformats.org/officeDocument/2006/relationships/hyperlink" Target="http://pbs.twimg.com/profile_images/1184702192336490499/xiuYhert_normal.jpg" TargetMode="External" /><Relationship Id="rId176" Type="http://schemas.openxmlformats.org/officeDocument/2006/relationships/hyperlink" Target="http://pbs.twimg.com/profile_images/1185222105601921025/nM2LJOwL_normal.jpg" TargetMode="External" /><Relationship Id="rId177" Type="http://schemas.openxmlformats.org/officeDocument/2006/relationships/hyperlink" Target="http://pbs.twimg.com/profile_images/1185222105601921025/nM2LJOwL_normal.jpg" TargetMode="External" /><Relationship Id="rId178" Type="http://schemas.openxmlformats.org/officeDocument/2006/relationships/hyperlink" Target="http://pbs.twimg.com/profile_images/1184702192336490499/xiuYhert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1184702192336490499/xiuYhert_normal.jpg" TargetMode="External" /><Relationship Id="rId181" Type="http://schemas.openxmlformats.org/officeDocument/2006/relationships/hyperlink" Target="http://pbs.twimg.com/profile_images/1184702192336490499/xiuYhert_normal.jpg" TargetMode="External" /><Relationship Id="rId182" Type="http://schemas.openxmlformats.org/officeDocument/2006/relationships/hyperlink" Target="http://pbs.twimg.com/profile_images/1184702192336490499/xiuYhert_normal.jpg" TargetMode="External" /><Relationship Id="rId183" Type="http://schemas.openxmlformats.org/officeDocument/2006/relationships/hyperlink" Target="http://pbs.twimg.com/profile_images/1184702192336490499/xiuYhert_normal.jpg" TargetMode="External" /><Relationship Id="rId184" Type="http://schemas.openxmlformats.org/officeDocument/2006/relationships/hyperlink" Target="http://pbs.twimg.com/profile_images/1184702192336490499/xiuYhert_normal.jpg" TargetMode="External" /><Relationship Id="rId185" Type="http://schemas.openxmlformats.org/officeDocument/2006/relationships/hyperlink" Target="http://pbs.twimg.com/profile_images/1184702192336490499/xiuYhert_normal.jpg" TargetMode="External" /><Relationship Id="rId186" Type="http://schemas.openxmlformats.org/officeDocument/2006/relationships/hyperlink" Target="http://pbs.twimg.com/profile_images/1184702192336490499/xiuYhert_normal.jpg" TargetMode="External" /><Relationship Id="rId187" Type="http://schemas.openxmlformats.org/officeDocument/2006/relationships/hyperlink" Target="http://pbs.twimg.com/profile_images/1184702192336490499/xiuYhert_normal.jpg" TargetMode="External" /><Relationship Id="rId188" Type="http://schemas.openxmlformats.org/officeDocument/2006/relationships/hyperlink" Target="https://pbs.twimg.com/media/EHUPoiMXUAAmcRI.png" TargetMode="External" /><Relationship Id="rId189" Type="http://schemas.openxmlformats.org/officeDocument/2006/relationships/hyperlink" Target="http://pbs.twimg.com/profile_images/1000776867874455553/gDkzuX2w_normal.jpg" TargetMode="External" /><Relationship Id="rId190" Type="http://schemas.openxmlformats.org/officeDocument/2006/relationships/hyperlink" Target="http://pbs.twimg.com/profile_images/1000776867874455553/gDkzuX2w_normal.jpg" TargetMode="External" /><Relationship Id="rId191" Type="http://schemas.openxmlformats.org/officeDocument/2006/relationships/hyperlink" Target="http://pbs.twimg.com/profile_images/1062451242155163648/M3qe8Gqa_normal.jpg" TargetMode="External" /><Relationship Id="rId192" Type="http://schemas.openxmlformats.org/officeDocument/2006/relationships/hyperlink" Target="http://pbs.twimg.com/profile_images/1062451242155163648/M3qe8Gqa_normal.jpg" TargetMode="External" /><Relationship Id="rId193" Type="http://schemas.openxmlformats.org/officeDocument/2006/relationships/hyperlink" Target="http://pbs.twimg.com/profile_images/1062451242155163648/M3qe8Gqa_normal.jpg" TargetMode="External" /><Relationship Id="rId194" Type="http://schemas.openxmlformats.org/officeDocument/2006/relationships/hyperlink" Target="https://pbs.twimg.com/media/EHa8TmSUEAAhPlh.jpg" TargetMode="External" /><Relationship Id="rId195" Type="http://schemas.openxmlformats.org/officeDocument/2006/relationships/hyperlink" Target="http://pbs.twimg.com/profile_images/1130981473446694913/gjEurmMh_normal.png" TargetMode="External" /><Relationship Id="rId196" Type="http://schemas.openxmlformats.org/officeDocument/2006/relationships/hyperlink" Target="http://pbs.twimg.com/profile_images/1130981473446694913/gjEurmMh_normal.png" TargetMode="External" /><Relationship Id="rId197" Type="http://schemas.openxmlformats.org/officeDocument/2006/relationships/hyperlink" Target="http://pbs.twimg.com/profile_images/473595463/2038299897_9d12311377_s_normal.jpg" TargetMode="External" /><Relationship Id="rId198" Type="http://schemas.openxmlformats.org/officeDocument/2006/relationships/hyperlink" Target="http://pbs.twimg.com/profile_images/473595463/2038299897_9d12311377_s_normal.jpg" TargetMode="External" /><Relationship Id="rId199" Type="http://schemas.openxmlformats.org/officeDocument/2006/relationships/hyperlink" Target="http://pbs.twimg.com/profile_images/2979271766/236ec88170a80d57b36b9848fb0c57a1_normal.jpeg" TargetMode="External" /><Relationship Id="rId200" Type="http://schemas.openxmlformats.org/officeDocument/2006/relationships/hyperlink" Target="http://pbs.twimg.com/profile_images/1108050462186659840/eCQyWPaL_normal.png" TargetMode="External" /><Relationship Id="rId201" Type="http://schemas.openxmlformats.org/officeDocument/2006/relationships/hyperlink" Target="https://pbs.twimg.com/media/EFXkm8qVUAAJZ9A.jpg" TargetMode="External" /><Relationship Id="rId202" Type="http://schemas.openxmlformats.org/officeDocument/2006/relationships/hyperlink" Target="http://pbs.twimg.com/profile_images/831938838935203840/eGVNy9b7_normal.jpg" TargetMode="External" /><Relationship Id="rId203" Type="http://schemas.openxmlformats.org/officeDocument/2006/relationships/hyperlink" Target="http://pbs.twimg.com/profile_images/831938838935203840/eGVNy9b7_normal.jpg" TargetMode="External" /><Relationship Id="rId204" Type="http://schemas.openxmlformats.org/officeDocument/2006/relationships/hyperlink" Target="http://pbs.twimg.com/profile_images/831938838935203840/eGVNy9b7_normal.jpg" TargetMode="External" /><Relationship Id="rId205" Type="http://schemas.openxmlformats.org/officeDocument/2006/relationships/hyperlink" Target="http://pbs.twimg.com/profile_images/1108050462186659840/eCQyWPaL_normal.png" TargetMode="External" /><Relationship Id="rId206" Type="http://schemas.openxmlformats.org/officeDocument/2006/relationships/hyperlink" Target="http://pbs.twimg.com/profile_images/1108050462186659840/eCQyWPaL_normal.png" TargetMode="External" /><Relationship Id="rId207" Type="http://schemas.openxmlformats.org/officeDocument/2006/relationships/hyperlink" Target="http://pbs.twimg.com/profile_images/1108050462186659840/eCQyWPaL_normal.png" TargetMode="External" /><Relationship Id="rId208" Type="http://schemas.openxmlformats.org/officeDocument/2006/relationships/hyperlink" Target="http://pbs.twimg.com/profile_images/1039857534708924416/_BOMv_Qf_normal.jpg" TargetMode="External" /><Relationship Id="rId209" Type="http://schemas.openxmlformats.org/officeDocument/2006/relationships/hyperlink" Target="http://pbs.twimg.com/profile_images/1108050462186659840/eCQyWPaL_normal.png" TargetMode="External" /><Relationship Id="rId210" Type="http://schemas.openxmlformats.org/officeDocument/2006/relationships/hyperlink" Target="https://pbs.twimg.com/media/EHA_WQqWwAA7Vwk.jpg" TargetMode="External" /><Relationship Id="rId211" Type="http://schemas.openxmlformats.org/officeDocument/2006/relationships/hyperlink" Target="http://pbs.twimg.com/profile_images/1183847482691870725/HVhF0mwF_normal.jpg" TargetMode="External" /><Relationship Id="rId212" Type="http://schemas.openxmlformats.org/officeDocument/2006/relationships/hyperlink" Target="http://pbs.twimg.com/profile_images/1108050462186659840/eCQyWPaL_normal.png" TargetMode="External" /><Relationship Id="rId213" Type="http://schemas.openxmlformats.org/officeDocument/2006/relationships/hyperlink" Target="http://pbs.twimg.com/profile_images/1108050462186659840/eCQyWPaL_normal.png" TargetMode="External" /><Relationship Id="rId214" Type="http://schemas.openxmlformats.org/officeDocument/2006/relationships/hyperlink" Target="http://pbs.twimg.com/profile_images/1108050462186659840/eCQyWPaL_normal.png" TargetMode="External" /><Relationship Id="rId215" Type="http://schemas.openxmlformats.org/officeDocument/2006/relationships/hyperlink" Target="https://pbs.twimg.com/media/EHFYZ9yVUAIcxrH.jpg" TargetMode="External" /><Relationship Id="rId216" Type="http://schemas.openxmlformats.org/officeDocument/2006/relationships/hyperlink" Target="http://pbs.twimg.com/profile_images/1108050462186659840/eCQyWPaL_normal.png" TargetMode="External" /><Relationship Id="rId217" Type="http://schemas.openxmlformats.org/officeDocument/2006/relationships/hyperlink" Target="https://pbs.twimg.com/media/EHCRwtEU0AEZKy1.jpg" TargetMode="External" /><Relationship Id="rId218" Type="http://schemas.openxmlformats.org/officeDocument/2006/relationships/hyperlink" Target="http://pbs.twimg.com/profile_images/898655848309837824/lfgDLdO1_normal.jpg" TargetMode="External" /><Relationship Id="rId219" Type="http://schemas.openxmlformats.org/officeDocument/2006/relationships/hyperlink" Target="http://pbs.twimg.com/profile_images/1108050462186659840/eCQyWPaL_normal.png" TargetMode="External" /><Relationship Id="rId220" Type="http://schemas.openxmlformats.org/officeDocument/2006/relationships/hyperlink" Target="https://pbs.twimg.com/media/EHa8TmSUEAAhPlh.jpg" TargetMode="External" /><Relationship Id="rId221" Type="http://schemas.openxmlformats.org/officeDocument/2006/relationships/hyperlink" Target="https://pbs.twimg.com/media/EHa8TmSUEAAhPlh.jpg" TargetMode="External" /><Relationship Id="rId222" Type="http://schemas.openxmlformats.org/officeDocument/2006/relationships/hyperlink" Target="https://pbs.twimg.com/media/EHc61hFXkAE237D.jpg" TargetMode="External" /><Relationship Id="rId223" Type="http://schemas.openxmlformats.org/officeDocument/2006/relationships/hyperlink" Target="https://pbs.twimg.com/media/EHc61hFXkAE237D.jpg" TargetMode="External" /><Relationship Id="rId224" Type="http://schemas.openxmlformats.org/officeDocument/2006/relationships/hyperlink" Target="https://pbs.twimg.com/media/EHc61hFXkAE237D.jpg" TargetMode="External" /><Relationship Id="rId225" Type="http://schemas.openxmlformats.org/officeDocument/2006/relationships/hyperlink" Target="https://pbs.twimg.com/media/EHc61hFXkAE237D.jpg" TargetMode="External" /><Relationship Id="rId226" Type="http://schemas.openxmlformats.org/officeDocument/2006/relationships/hyperlink" Target="https://pbs.twimg.com/media/EHc61hFXkAE237D.jpg" TargetMode="External" /><Relationship Id="rId227" Type="http://schemas.openxmlformats.org/officeDocument/2006/relationships/hyperlink" Target="https://pbs.twimg.com/media/EHc61hFXkAE237D.jpg" TargetMode="External" /><Relationship Id="rId228" Type="http://schemas.openxmlformats.org/officeDocument/2006/relationships/hyperlink" Target="https://pbs.twimg.com/media/EHc61hFXkAE237D.jpg" TargetMode="External" /><Relationship Id="rId229" Type="http://schemas.openxmlformats.org/officeDocument/2006/relationships/hyperlink" Target="http://pbs.twimg.com/profile_images/1108050462186659840/eCQyWPaL_normal.png" TargetMode="External" /><Relationship Id="rId230" Type="http://schemas.openxmlformats.org/officeDocument/2006/relationships/hyperlink" Target="http://pbs.twimg.com/profile_images/1108050462186659840/eCQyWPaL_normal.png" TargetMode="External" /><Relationship Id="rId231" Type="http://schemas.openxmlformats.org/officeDocument/2006/relationships/hyperlink" Target="https://pbs.twimg.com/media/EHaSAIRWkAEBnoc.jpg" TargetMode="External" /><Relationship Id="rId232" Type="http://schemas.openxmlformats.org/officeDocument/2006/relationships/hyperlink" Target="http://pbs.twimg.com/profile_images/1108050462186659840/eCQyWPaL_normal.png" TargetMode="External" /><Relationship Id="rId233" Type="http://schemas.openxmlformats.org/officeDocument/2006/relationships/hyperlink" Target="http://pbs.twimg.com/profile_images/1108050462186659840/eCQyWPaL_normal.png" TargetMode="External" /><Relationship Id="rId234" Type="http://schemas.openxmlformats.org/officeDocument/2006/relationships/hyperlink" Target="http://pbs.twimg.com/profile_images/1108050462186659840/eCQyWPaL_normal.png" TargetMode="External" /><Relationship Id="rId235" Type="http://schemas.openxmlformats.org/officeDocument/2006/relationships/hyperlink" Target="http://pbs.twimg.com/profile_images/1108050462186659840/eCQyWPaL_normal.png" TargetMode="External" /><Relationship Id="rId236" Type="http://schemas.openxmlformats.org/officeDocument/2006/relationships/hyperlink" Target="http://pbs.twimg.com/profile_images/1108050462186659840/eCQyWPaL_normal.png" TargetMode="External" /><Relationship Id="rId237" Type="http://schemas.openxmlformats.org/officeDocument/2006/relationships/hyperlink" Target="https://pbs.twimg.com/media/EHdYB7zXUAE5cNb.jpg" TargetMode="External" /><Relationship Id="rId238" Type="http://schemas.openxmlformats.org/officeDocument/2006/relationships/hyperlink" Target="http://pbs.twimg.com/profile_images/1108050462186659840/eCQyWPaL_normal.png" TargetMode="External" /><Relationship Id="rId239" Type="http://schemas.openxmlformats.org/officeDocument/2006/relationships/hyperlink" Target="https://pbs.twimg.com/media/ECHreBhW4AAZAx-.jpg" TargetMode="External" /><Relationship Id="rId240" Type="http://schemas.openxmlformats.org/officeDocument/2006/relationships/hyperlink" Target="https://twitter.com/rosa73920099/status/1183848135329767424" TargetMode="External" /><Relationship Id="rId241" Type="http://schemas.openxmlformats.org/officeDocument/2006/relationships/hyperlink" Target="https://twitter.com/rosa73920099/status/1183848135329767424" TargetMode="External" /><Relationship Id="rId242" Type="http://schemas.openxmlformats.org/officeDocument/2006/relationships/hyperlink" Target="https://twitter.com/rosa73920099/status/1183848135329767424" TargetMode="External" /><Relationship Id="rId243" Type="http://schemas.openxmlformats.org/officeDocument/2006/relationships/hyperlink" Target="https://twitter.com/cisco_support/status/1184115487107497985" TargetMode="External" /><Relationship Id="rId244" Type="http://schemas.openxmlformats.org/officeDocument/2006/relationships/hyperlink" Target="https://twitter.com/amtelco/status/1184121849157947392" TargetMode="External" /><Relationship Id="rId245" Type="http://schemas.openxmlformats.org/officeDocument/2006/relationships/hyperlink" Target="https://twitter.com/amtelco/status/1184121849157947392" TargetMode="External" /><Relationship Id="rId246" Type="http://schemas.openxmlformats.org/officeDocument/2006/relationships/hyperlink" Target="https://twitter.com/itmaintenance2/status/1184187318694899712" TargetMode="External" /><Relationship Id="rId247" Type="http://schemas.openxmlformats.org/officeDocument/2006/relationships/hyperlink" Target="https://twitter.com/it_exprt/status/1184187320964005888" TargetMode="External" /><Relationship Id="rId248" Type="http://schemas.openxmlformats.org/officeDocument/2006/relationships/hyperlink" Target="https://twitter.com/ciscoconnection/status/1184187192551202816" TargetMode="External" /><Relationship Id="rId249" Type="http://schemas.openxmlformats.org/officeDocument/2006/relationships/hyperlink" Target="https://twitter.com/itmaintenanceme/status/1184187709968928768" TargetMode="External" /><Relationship Id="rId250" Type="http://schemas.openxmlformats.org/officeDocument/2006/relationships/hyperlink" Target="https://twitter.com/market_screener/status/1184189215954919424" TargetMode="External" /><Relationship Id="rId251" Type="http://schemas.openxmlformats.org/officeDocument/2006/relationships/hyperlink" Target="https://twitter.com/khmuhib2013/status/1184200845111332864" TargetMode="External" /><Relationship Id="rId252" Type="http://schemas.openxmlformats.org/officeDocument/2006/relationships/hyperlink" Target="https://twitter.com/khmuhib2013/status/1184200845111332864" TargetMode="External" /><Relationship Id="rId253" Type="http://schemas.openxmlformats.org/officeDocument/2006/relationships/hyperlink" Target="https://twitter.com/vixit0oo0/status/1184211442125422593" TargetMode="External" /><Relationship Id="rId254" Type="http://schemas.openxmlformats.org/officeDocument/2006/relationships/hyperlink" Target="https://twitter.com/vixit0oo0/status/1184211442125422593" TargetMode="External" /><Relationship Id="rId255" Type="http://schemas.openxmlformats.org/officeDocument/2006/relationships/hyperlink" Target="https://twitter.com/vixit0oo0/status/1184211442125422593" TargetMode="External" /><Relationship Id="rId256" Type="http://schemas.openxmlformats.org/officeDocument/2006/relationships/hyperlink" Target="https://twitter.com/vixit0oo0/status/1184211442125422593" TargetMode="External" /><Relationship Id="rId257" Type="http://schemas.openxmlformats.org/officeDocument/2006/relationships/hyperlink" Target="https://twitter.com/cisco_nic/status/1184240366674989058" TargetMode="External" /><Relationship Id="rId258" Type="http://schemas.openxmlformats.org/officeDocument/2006/relationships/hyperlink" Target="https://twitter.com/gabrielordonezh/status/1184313251284344833" TargetMode="External" /><Relationship Id="rId259" Type="http://schemas.openxmlformats.org/officeDocument/2006/relationships/hyperlink" Target="https://twitter.com/wandonr/status/1184393559547568129" TargetMode="External" /><Relationship Id="rId260" Type="http://schemas.openxmlformats.org/officeDocument/2006/relationships/hyperlink" Target="https://twitter.com/suzanneberner/status/1184453945432924160" TargetMode="External" /><Relationship Id="rId261" Type="http://schemas.openxmlformats.org/officeDocument/2006/relationships/hyperlink" Target="https://twitter.com/monicazarur/status/1184514339551752193" TargetMode="External" /><Relationship Id="rId262" Type="http://schemas.openxmlformats.org/officeDocument/2006/relationships/hyperlink" Target="https://twitter.com/jportuga/status/1184514365749370881" TargetMode="External" /><Relationship Id="rId263" Type="http://schemas.openxmlformats.org/officeDocument/2006/relationships/hyperlink" Target="https://twitter.com/pivotcloud/status/1184569692549242881" TargetMode="External" /><Relationship Id="rId264" Type="http://schemas.openxmlformats.org/officeDocument/2006/relationships/hyperlink" Target="https://twitter.com/pivotcloud/status/1184569692549242881" TargetMode="External" /><Relationship Id="rId265" Type="http://schemas.openxmlformats.org/officeDocument/2006/relationships/hyperlink" Target="https://twitter.com/gabsarmiento/status/1184554785606901764" TargetMode="External" /><Relationship Id="rId266" Type="http://schemas.openxmlformats.org/officeDocument/2006/relationships/hyperlink" Target="https://twitter.com/gabsarmiento/status/1184585475073413120" TargetMode="External" /><Relationship Id="rId267" Type="http://schemas.openxmlformats.org/officeDocument/2006/relationships/hyperlink" Target="https://twitter.com/annpcari/status/1184589839158657024" TargetMode="External" /><Relationship Id="rId268" Type="http://schemas.openxmlformats.org/officeDocument/2006/relationships/hyperlink" Target="https://twitter.com/ticalz/status/1184600607547645952" TargetMode="External" /><Relationship Id="rId269" Type="http://schemas.openxmlformats.org/officeDocument/2006/relationships/hyperlink" Target="https://twitter.com/vitoched/status/1184607098895646720" TargetMode="External" /><Relationship Id="rId270" Type="http://schemas.openxmlformats.org/officeDocument/2006/relationships/hyperlink" Target="https://twitter.com/naniella/status/1184614711754743808" TargetMode="External" /><Relationship Id="rId271" Type="http://schemas.openxmlformats.org/officeDocument/2006/relationships/hyperlink" Target="https://twitter.com/imayo10/status/1184625781722505217" TargetMode="External" /><Relationship Id="rId272" Type="http://schemas.openxmlformats.org/officeDocument/2006/relationships/hyperlink" Target="https://twitter.com/corningopcomm/status/1184197254908993536" TargetMode="External" /><Relationship Id="rId273" Type="http://schemas.openxmlformats.org/officeDocument/2006/relationships/hyperlink" Target="https://twitter.com/batfish3/status/1184632457464823808" TargetMode="External" /><Relationship Id="rId274" Type="http://schemas.openxmlformats.org/officeDocument/2006/relationships/hyperlink" Target="https://twitter.com/docmatematico/status/1184129484355702784" TargetMode="External" /><Relationship Id="rId275" Type="http://schemas.openxmlformats.org/officeDocument/2006/relationships/hyperlink" Target="https://twitter.com/jorgetc89/status/1184653354082951168" TargetMode="External" /><Relationship Id="rId276" Type="http://schemas.openxmlformats.org/officeDocument/2006/relationships/hyperlink" Target="https://twitter.com/pineda_salvador/status/1184689441333338112" TargetMode="External" /><Relationship Id="rId277" Type="http://schemas.openxmlformats.org/officeDocument/2006/relationships/hyperlink" Target="https://twitter.com/lorenzazu/status/1184842476948836352" TargetMode="External" /><Relationship Id="rId278" Type="http://schemas.openxmlformats.org/officeDocument/2006/relationships/hyperlink" Target="https://twitter.com/rubsaf/status/1184842926834307073" TargetMode="External" /><Relationship Id="rId279" Type="http://schemas.openxmlformats.org/officeDocument/2006/relationships/hyperlink" Target="https://twitter.com/c3ntrotelecom/status/1184593143431348224" TargetMode="External" /><Relationship Id="rId280" Type="http://schemas.openxmlformats.org/officeDocument/2006/relationships/hyperlink" Target="https://twitter.com/zaymo_jlzc/status/1184846241022251012" TargetMode="External" /><Relationship Id="rId281" Type="http://schemas.openxmlformats.org/officeDocument/2006/relationships/hyperlink" Target="https://twitter.com/tylka5/status/1184861695543517189" TargetMode="External" /><Relationship Id="rId282" Type="http://schemas.openxmlformats.org/officeDocument/2006/relationships/hyperlink" Target="https://twitter.com/mcovarrubias67/status/1184869188420153344" TargetMode="External" /><Relationship Id="rId283" Type="http://schemas.openxmlformats.org/officeDocument/2006/relationships/hyperlink" Target="https://twitter.com/gzaporta/status/1184876162373341184" TargetMode="External" /><Relationship Id="rId284" Type="http://schemas.openxmlformats.org/officeDocument/2006/relationships/hyperlink" Target="https://twitter.com/gzaporta/status/1184876162373341184" TargetMode="External" /><Relationship Id="rId285" Type="http://schemas.openxmlformats.org/officeDocument/2006/relationships/hyperlink" Target="https://twitter.com/mcsnetsolution/status/1184877532753125376" TargetMode="External" /><Relationship Id="rId286" Type="http://schemas.openxmlformats.org/officeDocument/2006/relationships/hyperlink" Target="https://twitter.com/fjgotopo/status/1184581059301859328" TargetMode="External" /><Relationship Id="rId287" Type="http://schemas.openxmlformats.org/officeDocument/2006/relationships/hyperlink" Target="https://twitter.com/ciscocanada/status/1184904194395906050" TargetMode="External" /><Relationship Id="rId288" Type="http://schemas.openxmlformats.org/officeDocument/2006/relationships/hyperlink" Target="https://twitter.com/tfonsecag/status/1184973745171156992" TargetMode="External" /><Relationship Id="rId289" Type="http://schemas.openxmlformats.org/officeDocument/2006/relationships/hyperlink" Target="https://twitter.com/ricardo_vallino/status/1185160488767889409" TargetMode="External" /><Relationship Id="rId290" Type="http://schemas.openxmlformats.org/officeDocument/2006/relationships/hyperlink" Target="https://twitter.com/jorisbeerda1/status/1185161401452716032" TargetMode="External" /><Relationship Id="rId291" Type="http://schemas.openxmlformats.org/officeDocument/2006/relationships/hyperlink" Target="https://twitter.com/l_manza/status/1185247920716681216" TargetMode="External" /><Relationship Id="rId292" Type="http://schemas.openxmlformats.org/officeDocument/2006/relationships/hyperlink" Target="https://twitter.com/maurirostan/status/1185272039566909440" TargetMode="External" /><Relationship Id="rId293" Type="http://schemas.openxmlformats.org/officeDocument/2006/relationships/hyperlink" Target="https://twitter.com/superchayayin/status/1185348946497015810" TargetMode="External" /><Relationship Id="rId294" Type="http://schemas.openxmlformats.org/officeDocument/2006/relationships/hyperlink" Target="https://twitter.com/rosagoesdigital/status/1184574736954724362" TargetMode="External" /><Relationship Id="rId295" Type="http://schemas.openxmlformats.org/officeDocument/2006/relationships/hyperlink" Target="https://twitter.com/rosagoesdigital/status/1185571315928981504" TargetMode="External" /><Relationship Id="rId296" Type="http://schemas.openxmlformats.org/officeDocument/2006/relationships/hyperlink" Target="https://twitter.com/navishaacloud/status/1185901264292458496" TargetMode="External" /><Relationship Id="rId297" Type="http://schemas.openxmlformats.org/officeDocument/2006/relationships/hyperlink" Target="https://twitter.com/ajuanyseva/status/1186012603287404544" TargetMode="External" /><Relationship Id="rId298" Type="http://schemas.openxmlformats.org/officeDocument/2006/relationships/hyperlink" Target="https://twitter.com/impulsaeventos/status/1186183077363617792" TargetMode="External" /><Relationship Id="rId299" Type="http://schemas.openxmlformats.org/officeDocument/2006/relationships/hyperlink" Target="https://twitter.com/impulsaeventos/status/1186183077363617792" TargetMode="External" /><Relationship Id="rId300" Type="http://schemas.openxmlformats.org/officeDocument/2006/relationships/hyperlink" Target="https://twitter.com/acastrejon/status/1186302735051902976" TargetMode="External" /><Relationship Id="rId301" Type="http://schemas.openxmlformats.org/officeDocument/2006/relationships/hyperlink" Target="https://twitter.com/acastrejon/status/1186302735051902976" TargetMode="External" /><Relationship Id="rId302" Type="http://schemas.openxmlformats.org/officeDocument/2006/relationships/hyperlink" Target="https://twitter.com/mosvillarreal/status/1186304368481591297" TargetMode="External" /><Relationship Id="rId303" Type="http://schemas.openxmlformats.org/officeDocument/2006/relationships/hyperlink" Target="https://twitter.com/niagaranetw/status/1186342133990604800" TargetMode="External" /><Relationship Id="rId304" Type="http://schemas.openxmlformats.org/officeDocument/2006/relationships/hyperlink" Target="https://twitter.com/andre_vink/status/1186342147106189313" TargetMode="External" /><Relationship Id="rId305" Type="http://schemas.openxmlformats.org/officeDocument/2006/relationships/hyperlink" Target="https://twitter.com/ingrammicromx/status/1186386710864769024" TargetMode="External" /><Relationship Id="rId306" Type="http://schemas.openxmlformats.org/officeDocument/2006/relationships/hyperlink" Target="https://twitter.com/esemanal/status/1186417980038619137" TargetMode="External" /><Relationship Id="rId307" Type="http://schemas.openxmlformats.org/officeDocument/2006/relationships/hyperlink" Target="https://twitter.com/esemanal/status/1186417980038619137" TargetMode="External" /><Relationship Id="rId308" Type="http://schemas.openxmlformats.org/officeDocument/2006/relationships/hyperlink" Target="https://twitter.com/cablecommsrl/status/1186430725232484352" TargetMode="External" /><Relationship Id="rId309" Type="http://schemas.openxmlformats.org/officeDocument/2006/relationships/hyperlink" Target="https://twitter.com/outcoastit/status/1186447319039918080" TargetMode="External" /><Relationship Id="rId310" Type="http://schemas.openxmlformats.org/officeDocument/2006/relationships/hyperlink" Target="https://twitter.com/bettsyga/status/1186451071377522692" TargetMode="External" /><Relationship Id="rId311" Type="http://schemas.openxmlformats.org/officeDocument/2006/relationships/hyperlink" Target="https://twitter.com/bettsyga/status/1186451071377522692" TargetMode="External" /><Relationship Id="rId312" Type="http://schemas.openxmlformats.org/officeDocument/2006/relationships/hyperlink" Target="https://twitter.com/atcancun/status/1186510751231397888" TargetMode="External" /><Relationship Id="rId313" Type="http://schemas.openxmlformats.org/officeDocument/2006/relationships/hyperlink" Target="https://twitter.com/ib_alabede/status/1186550111058485248" TargetMode="External" /><Relationship Id="rId314" Type="http://schemas.openxmlformats.org/officeDocument/2006/relationships/hyperlink" Target="https://twitter.com/ib_alabede/status/1186550111058485248" TargetMode="External" /><Relationship Id="rId315" Type="http://schemas.openxmlformats.org/officeDocument/2006/relationships/hyperlink" Target="https://twitter.com/datasysla/status/1186547403060629504" TargetMode="External" /><Relationship Id="rId316" Type="http://schemas.openxmlformats.org/officeDocument/2006/relationships/hyperlink" Target="https://twitter.com/datasysla/status/1186547680639684609" TargetMode="External" /><Relationship Id="rId317" Type="http://schemas.openxmlformats.org/officeDocument/2006/relationships/hyperlink" Target="https://twitter.com/vivianfrancos/status/1186552199696044032" TargetMode="External" /><Relationship Id="rId318" Type="http://schemas.openxmlformats.org/officeDocument/2006/relationships/hyperlink" Target="https://twitter.com/vivianfrancos/status/1186552291647770624" TargetMode="External" /><Relationship Id="rId319" Type="http://schemas.openxmlformats.org/officeDocument/2006/relationships/hyperlink" Target="https://twitter.com/datasysla/status/1186547403060629504" TargetMode="External" /><Relationship Id="rId320" Type="http://schemas.openxmlformats.org/officeDocument/2006/relationships/hyperlink" Target="https://twitter.com/datasysla/status/1186547680639684609" TargetMode="External" /><Relationship Id="rId321" Type="http://schemas.openxmlformats.org/officeDocument/2006/relationships/hyperlink" Target="https://twitter.com/vivianfrancos/status/1186546571602747392" TargetMode="External" /><Relationship Id="rId322" Type="http://schemas.openxmlformats.org/officeDocument/2006/relationships/hyperlink" Target="https://twitter.com/vivianfrancos/status/1186546712531427328" TargetMode="External" /><Relationship Id="rId323" Type="http://schemas.openxmlformats.org/officeDocument/2006/relationships/hyperlink" Target="https://twitter.com/vivianfrancos/status/1186552199696044032" TargetMode="External" /><Relationship Id="rId324" Type="http://schemas.openxmlformats.org/officeDocument/2006/relationships/hyperlink" Target="https://twitter.com/vivianfrancos/status/1186552291647770624" TargetMode="External" /><Relationship Id="rId325" Type="http://schemas.openxmlformats.org/officeDocument/2006/relationships/hyperlink" Target="https://twitter.com/vivianfrancos/status/1186552199696044032" TargetMode="External" /><Relationship Id="rId326" Type="http://schemas.openxmlformats.org/officeDocument/2006/relationships/hyperlink" Target="https://twitter.com/vivianfrancos/status/1186552199696044032" TargetMode="External" /><Relationship Id="rId327" Type="http://schemas.openxmlformats.org/officeDocument/2006/relationships/hyperlink" Target="https://twitter.com/vivianfrancos/status/1186552291647770624" TargetMode="External" /><Relationship Id="rId328" Type="http://schemas.openxmlformats.org/officeDocument/2006/relationships/hyperlink" Target="https://twitter.com/vivianfrancos/status/1186552291647770624" TargetMode="External" /><Relationship Id="rId329" Type="http://schemas.openxmlformats.org/officeDocument/2006/relationships/hyperlink" Target="https://twitter.com/vivianfrancos/status/1186553196640133120" TargetMode="External" /><Relationship Id="rId330" Type="http://schemas.openxmlformats.org/officeDocument/2006/relationships/hyperlink" Target="https://twitter.com/vivianfrancos/status/1186553435371528197" TargetMode="External" /><Relationship Id="rId331" Type="http://schemas.openxmlformats.org/officeDocument/2006/relationships/hyperlink" Target="https://twitter.com/vivianfrancos/status/1185871277673897984" TargetMode="External" /><Relationship Id="rId332" Type="http://schemas.openxmlformats.org/officeDocument/2006/relationships/hyperlink" Target="https://twitter.com/wrcambre/status/1185166938290429952" TargetMode="External" /><Relationship Id="rId333" Type="http://schemas.openxmlformats.org/officeDocument/2006/relationships/hyperlink" Target="https://twitter.com/wrcambre/status/1185209744459362304" TargetMode="External" /><Relationship Id="rId334" Type="http://schemas.openxmlformats.org/officeDocument/2006/relationships/hyperlink" Target="https://twitter.com/olatapi/status/1185352761518346246" TargetMode="External" /><Relationship Id="rId335" Type="http://schemas.openxmlformats.org/officeDocument/2006/relationships/hyperlink" Target="https://twitter.com/olatapi/status/1185352657264754688" TargetMode="External" /><Relationship Id="rId336" Type="http://schemas.openxmlformats.org/officeDocument/2006/relationships/hyperlink" Target="https://twitter.com/olatapi/status/1185352657264754688" TargetMode="External" /><Relationship Id="rId337" Type="http://schemas.openxmlformats.org/officeDocument/2006/relationships/hyperlink" Target="https://twitter.com/olatapi/status/1186616974417154050" TargetMode="External" /><Relationship Id="rId338" Type="http://schemas.openxmlformats.org/officeDocument/2006/relationships/hyperlink" Target="https://twitter.com/ctorales/status/1186586520955822082" TargetMode="External" /><Relationship Id="rId339" Type="http://schemas.openxmlformats.org/officeDocument/2006/relationships/hyperlink" Target="https://twitter.com/ctorales/status/1186591341695963137" TargetMode="External" /><Relationship Id="rId340" Type="http://schemas.openxmlformats.org/officeDocument/2006/relationships/hyperlink" Target="https://twitter.com/solivera1/status/1186621678970789888" TargetMode="External" /><Relationship Id="rId341" Type="http://schemas.openxmlformats.org/officeDocument/2006/relationships/hyperlink" Target="https://twitter.com/solivera1/status/1186641981889380352" TargetMode="External" /><Relationship Id="rId342" Type="http://schemas.openxmlformats.org/officeDocument/2006/relationships/hyperlink" Target="https://twitter.com/92mariajose/status/1183819575365816320" TargetMode="External" /><Relationship Id="rId343" Type="http://schemas.openxmlformats.org/officeDocument/2006/relationships/hyperlink" Target="https://twitter.com/ciscolivelatam/status/1184109333073842178" TargetMode="External" /><Relationship Id="rId344" Type="http://schemas.openxmlformats.org/officeDocument/2006/relationships/hyperlink" Target="https://twitter.com/ciscodevnet/status/1177119976206897152" TargetMode="External" /><Relationship Id="rId345" Type="http://schemas.openxmlformats.org/officeDocument/2006/relationships/hyperlink" Target="https://twitter.com/ciscodevnet/status/1184121757088788480" TargetMode="External" /><Relationship Id="rId346" Type="http://schemas.openxmlformats.org/officeDocument/2006/relationships/hyperlink" Target="https://twitter.com/ciscodevnet/status/1185269314489851905" TargetMode="External" /><Relationship Id="rId347" Type="http://schemas.openxmlformats.org/officeDocument/2006/relationships/hyperlink" Target="https://twitter.com/ciscodevnet/status/1186416876404072448" TargetMode="External" /><Relationship Id="rId348" Type="http://schemas.openxmlformats.org/officeDocument/2006/relationships/hyperlink" Target="https://twitter.com/ciscolivelatam/status/1184187284918358016" TargetMode="External" /><Relationship Id="rId349" Type="http://schemas.openxmlformats.org/officeDocument/2006/relationships/hyperlink" Target="https://twitter.com/ciscolivelatam/status/1184109333073842178" TargetMode="External" /><Relationship Id="rId350" Type="http://schemas.openxmlformats.org/officeDocument/2006/relationships/hyperlink" Target="https://twitter.com/ciscolivelatam/status/1184187284918358016" TargetMode="External" /><Relationship Id="rId351" Type="http://schemas.openxmlformats.org/officeDocument/2006/relationships/hyperlink" Target="https://twitter.com/ciscodistemear/status/1184357677629095936" TargetMode="External" /><Relationship Id="rId352" Type="http://schemas.openxmlformats.org/officeDocument/2006/relationships/hyperlink" Target="https://twitter.com/ciscolivelatam/status/1184467890713612288" TargetMode="External" /><Relationship Id="rId353" Type="http://schemas.openxmlformats.org/officeDocument/2006/relationships/hyperlink" Target="https://twitter.com/ciscocx/status/1184516355556610053" TargetMode="External" /><Relationship Id="rId354" Type="http://schemas.openxmlformats.org/officeDocument/2006/relationships/hyperlink" Target="https://twitter.com/danilopozo/status/1184518733286592513" TargetMode="External" /><Relationship Id="rId355" Type="http://schemas.openxmlformats.org/officeDocument/2006/relationships/hyperlink" Target="https://twitter.com/ciscolivelatam/status/1184523769341198337" TargetMode="External" /><Relationship Id="rId356" Type="http://schemas.openxmlformats.org/officeDocument/2006/relationships/hyperlink" Target="https://twitter.com/ciscolivelatam/status/1184467890713612288" TargetMode="External" /><Relationship Id="rId357" Type="http://schemas.openxmlformats.org/officeDocument/2006/relationships/hyperlink" Target="https://twitter.com/ciscolivelatam/status/1184523769341198337" TargetMode="External" /><Relationship Id="rId358" Type="http://schemas.openxmlformats.org/officeDocument/2006/relationships/hyperlink" Target="https://twitter.com/digitalpaola/status/1184825385097269248" TargetMode="External" /><Relationship Id="rId359" Type="http://schemas.openxmlformats.org/officeDocument/2006/relationships/hyperlink" Target="https://twitter.com/ciscolivelatam/status/1184826520528936962" TargetMode="External" /><Relationship Id="rId360" Type="http://schemas.openxmlformats.org/officeDocument/2006/relationships/hyperlink" Target="https://twitter.com/merakilatam/status/1184607019275182080" TargetMode="External" /><Relationship Id="rId361" Type="http://schemas.openxmlformats.org/officeDocument/2006/relationships/hyperlink" Target="https://twitter.com/merakilatam/status/1185963892935053312" TargetMode="External" /><Relationship Id="rId362" Type="http://schemas.openxmlformats.org/officeDocument/2006/relationships/hyperlink" Target="https://twitter.com/ciscolivelatam/status/1184826903389184001" TargetMode="External" /><Relationship Id="rId363" Type="http://schemas.openxmlformats.org/officeDocument/2006/relationships/hyperlink" Target="https://twitter.com/cisconoticias/status/1186342600980041729" TargetMode="External" /><Relationship Id="rId364" Type="http://schemas.openxmlformats.org/officeDocument/2006/relationships/hyperlink" Target="https://twitter.com/ciscolivelatam/status/1186352119013621765" TargetMode="External" /><Relationship Id="rId365" Type="http://schemas.openxmlformats.org/officeDocument/2006/relationships/hyperlink" Target="https://twitter.com/akashico/status/1186481767324307456" TargetMode="External" /><Relationship Id="rId366" Type="http://schemas.openxmlformats.org/officeDocument/2006/relationships/hyperlink" Target="https://twitter.com/akashico/status/1186481767324307456" TargetMode="External" /><Relationship Id="rId367" Type="http://schemas.openxmlformats.org/officeDocument/2006/relationships/hyperlink" Target="https://twitter.com/akashico/status/1186481767324307456" TargetMode="External" /><Relationship Id="rId368" Type="http://schemas.openxmlformats.org/officeDocument/2006/relationships/hyperlink" Target="https://twitter.com/akashico/status/1186481767324307456" TargetMode="External" /><Relationship Id="rId369" Type="http://schemas.openxmlformats.org/officeDocument/2006/relationships/hyperlink" Target="https://twitter.com/akashico/status/1186481767324307456" TargetMode="External" /><Relationship Id="rId370" Type="http://schemas.openxmlformats.org/officeDocument/2006/relationships/hyperlink" Target="https://twitter.com/akashico/status/1186481767324307456" TargetMode="External" /><Relationship Id="rId371" Type="http://schemas.openxmlformats.org/officeDocument/2006/relationships/hyperlink" Target="https://twitter.com/akashico/status/1186481767324307456" TargetMode="External" /><Relationship Id="rId372" Type="http://schemas.openxmlformats.org/officeDocument/2006/relationships/hyperlink" Target="https://twitter.com/ciscolivelatam/status/1186642472337846274" TargetMode="External" /><Relationship Id="rId373" Type="http://schemas.openxmlformats.org/officeDocument/2006/relationships/hyperlink" Target="https://twitter.com/ciscolivelatam/status/1186642472337846274" TargetMode="External" /><Relationship Id="rId374" Type="http://schemas.openxmlformats.org/officeDocument/2006/relationships/hyperlink" Target="https://twitter.com/ciscoevents/status/1186296084471123972" TargetMode="External" /><Relationship Id="rId375" Type="http://schemas.openxmlformats.org/officeDocument/2006/relationships/hyperlink" Target="https://twitter.com/ciscolivelatam/status/1186642472337846274" TargetMode="External" /><Relationship Id="rId376" Type="http://schemas.openxmlformats.org/officeDocument/2006/relationships/hyperlink" Target="https://twitter.com/ciscolivelatam/status/1186642472337846274" TargetMode="External" /><Relationship Id="rId377" Type="http://schemas.openxmlformats.org/officeDocument/2006/relationships/hyperlink" Target="https://twitter.com/ciscolivelatam/status/1186642472337846274" TargetMode="External" /><Relationship Id="rId378" Type="http://schemas.openxmlformats.org/officeDocument/2006/relationships/hyperlink" Target="https://twitter.com/ciscolivelatam/status/1186642472337846274" TargetMode="External" /><Relationship Id="rId379" Type="http://schemas.openxmlformats.org/officeDocument/2006/relationships/hyperlink" Target="https://twitter.com/ciscolivelatam/status/1186642472337846274" TargetMode="External" /><Relationship Id="rId380" Type="http://schemas.openxmlformats.org/officeDocument/2006/relationships/hyperlink" Target="https://twitter.com/dicecisco/status/1186513821076262912" TargetMode="External" /><Relationship Id="rId381" Type="http://schemas.openxmlformats.org/officeDocument/2006/relationships/hyperlink" Target="https://twitter.com/ciscolivelatam/status/1186648511879811073" TargetMode="External" /><Relationship Id="rId382" Type="http://schemas.openxmlformats.org/officeDocument/2006/relationships/hyperlink" Target="https://twitter.com/ciscolivelatam/status/1162469081620070401" TargetMode="External" /><Relationship Id="rId383" Type="http://schemas.openxmlformats.org/officeDocument/2006/relationships/hyperlink" Target="https://api.twitter.com/1.1/geo/id/bced47a0c99c71d0.json" TargetMode="External" /><Relationship Id="rId384" Type="http://schemas.openxmlformats.org/officeDocument/2006/relationships/comments" Target="../comments1.xml" /><Relationship Id="rId385" Type="http://schemas.openxmlformats.org/officeDocument/2006/relationships/vmlDrawing" Target="../drawings/vmlDrawing1.vml" /><Relationship Id="rId386" Type="http://schemas.openxmlformats.org/officeDocument/2006/relationships/table" Target="../tables/table1.xml" /><Relationship Id="rId3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DiImjXaOX" TargetMode="External" /><Relationship Id="rId2" Type="http://schemas.openxmlformats.org/officeDocument/2006/relationships/hyperlink" Target="https://t.co/ZTvSaFPKmc" TargetMode="External" /><Relationship Id="rId3" Type="http://schemas.openxmlformats.org/officeDocument/2006/relationships/hyperlink" Target="https://t.co/TktkkD8InR" TargetMode="External" /><Relationship Id="rId4" Type="http://schemas.openxmlformats.org/officeDocument/2006/relationships/hyperlink" Target="http://t.co/R6PvlKz5GG" TargetMode="External" /><Relationship Id="rId5" Type="http://schemas.openxmlformats.org/officeDocument/2006/relationships/hyperlink" Target="https://t.co/O2QH5VgwDT" TargetMode="External" /><Relationship Id="rId6" Type="http://schemas.openxmlformats.org/officeDocument/2006/relationships/hyperlink" Target="https://t.co/13OpYf0BVt" TargetMode="External" /><Relationship Id="rId7" Type="http://schemas.openxmlformats.org/officeDocument/2006/relationships/hyperlink" Target="https://t.co/F3fLcf5sH7" TargetMode="External" /><Relationship Id="rId8" Type="http://schemas.openxmlformats.org/officeDocument/2006/relationships/hyperlink" Target="http://t.co/U3eVoQ6NnT" TargetMode="External" /><Relationship Id="rId9" Type="http://schemas.openxmlformats.org/officeDocument/2006/relationships/hyperlink" Target="https://t.co/KUAcYJLECv" TargetMode="External" /><Relationship Id="rId10" Type="http://schemas.openxmlformats.org/officeDocument/2006/relationships/hyperlink" Target="https://t.co/D33Wvu8ep6" TargetMode="External" /><Relationship Id="rId11" Type="http://schemas.openxmlformats.org/officeDocument/2006/relationships/hyperlink" Target="https://t.co/g8VM7DBrnl" TargetMode="External" /><Relationship Id="rId12" Type="http://schemas.openxmlformats.org/officeDocument/2006/relationships/hyperlink" Target="https://t.co/Cg3rqNeqcp" TargetMode="External" /><Relationship Id="rId13" Type="http://schemas.openxmlformats.org/officeDocument/2006/relationships/hyperlink" Target="https://t.co/8f8Ros1AIg" TargetMode="External" /><Relationship Id="rId14" Type="http://schemas.openxmlformats.org/officeDocument/2006/relationships/hyperlink" Target="https://t.co/8jOiPEeHwU" TargetMode="External" /><Relationship Id="rId15" Type="http://schemas.openxmlformats.org/officeDocument/2006/relationships/hyperlink" Target="https://t.co/8aljgCRCIc" TargetMode="External" /><Relationship Id="rId16" Type="http://schemas.openxmlformats.org/officeDocument/2006/relationships/hyperlink" Target="http://t.co/f1KAn67jnQ" TargetMode="External" /><Relationship Id="rId17" Type="http://schemas.openxmlformats.org/officeDocument/2006/relationships/hyperlink" Target="https://t.co/uIevjIRY1S" TargetMode="External" /><Relationship Id="rId18" Type="http://schemas.openxmlformats.org/officeDocument/2006/relationships/hyperlink" Target="https://t.co/kE8dsd4ZAC" TargetMode="External" /><Relationship Id="rId19" Type="http://schemas.openxmlformats.org/officeDocument/2006/relationships/hyperlink" Target="https://t.co/gBCNHsVGtG" TargetMode="External" /><Relationship Id="rId20" Type="http://schemas.openxmlformats.org/officeDocument/2006/relationships/hyperlink" Target="https://t.co/K7Jp4QSQp7" TargetMode="External" /><Relationship Id="rId21" Type="http://schemas.openxmlformats.org/officeDocument/2006/relationships/hyperlink" Target="https://t.co/qERJA3hipA" TargetMode="External" /><Relationship Id="rId22" Type="http://schemas.openxmlformats.org/officeDocument/2006/relationships/hyperlink" Target="http://t.co/WWlH5o86eH" TargetMode="External" /><Relationship Id="rId23" Type="http://schemas.openxmlformats.org/officeDocument/2006/relationships/hyperlink" Target="https://t.co/Uojo69leed" TargetMode="External" /><Relationship Id="rId24" Type="http://schemas.openxmlformats.org/officeDocument/2006/relationships/hyperlink" Target="https://t.co/DhiQKq12tF" TargetMode="External" /><Relationship Id="rId25" Type="http://schemas.openxmlformats.org/officeDocument/2006/relationships/hyperlink" Target="http://t.co/vsbwqRUK5G" TargetMode="External" /><Relationship Id="rId26" Type="http://schemas.openxmlformats.org/officeDocument/2006/relationships/hyperlink" Target="https://t.co/e4liZnu4vd" TargetMode="External" /><Relationship Id="rId27" Type="http://schemas.openxmlformats.org/officeDocument/2006/relationships/hyperlink" Target="http://t.co/ybXKHrrXnG" TargetMode="External" /><Relationship Id="rId28" Type="http://schemas.openxmlformats.org/officeDocument/2006/relationships/hyperlink" Target="https://t.co/Y82AmHcpFi" TargetMode="External" /><Relationship Id="rId29" Type="http://schemas.openxmlformats.org/officeDocument/2006/relationships/hyperlink" Target="https://t.co/We7qsyaoTT" TargetMode="External" /><Relationship Id="rId30" Type="http://schemas.openxmlformats.org/officeDocument/2006/relationships/hyperlink" Target="https://t.co/wp7AAVYQL2" TargetMode="External" /><Relationship Id="rId31" Type="http://schemas.openxmlformats.org/officeDocument/2006/relationships/hyperlink" Target="https://t.co/Nze1t1P9uA" TargetMode="External" /><Relationship Id="rId32" Type="http://schemas.openxmlformats.org/officeDocument/2006/relationships/hyperlink" Target="https://t.co/ehOAAJHwzz" TargetMode="External" /><Relationship Id="rId33" Type="http://schemas.openxmlformats.org/officeDocument/2006/relationships/hyperlink" Target="https://t.co/b6ey2HY6iZ" TargetMode="External" /><Relationship Id="rId34" Type="http://schemas.openxmlformats.org/officeDocument/2006/relationships/hyperlink" Target="https://t.co/v1UuzvnFfq" TargetMode="External" /><Relationship Id="rId35" Type="http://schemas.openxmlformats.org/officeDocument/2006/relationships/hyperlink" Target="https://t.co/hcjXn2naEW" TargetMode="External" /><Relationship Id="rId36" Type="http://schemas.openxmlformats.org/officeDocument/2006/relationships/hyperlink" Target="https://t.co/JD6KiGl8ID" TargetMode="External" /><Relationship Id="rId37" Type="http://schemas.openxmlformats.org/officeDocument/2006/relationships/hyperlink" Target="https://t.co/gYTs42UeVX" TargetMode="External" /><Relationship Id="rId38" Type="http://schemas.openxmlformats.org/officeDocument/2006/relationships/hyperlink" Target="https://t.co/JQgMAvOVTk" TargetMode="External" /><Relationship Id="rId39" Type="http://schemas.openxmlformats.org/officeDocument/2006/relationships/hyperlink" Target="http://t.co/8iIuJ8xQHQ" TargetMode="External" /><Relationship Id="rId40" Type="http://schemas.openxmlformats.org/officeDocument/2006/relationships/hyperlink" Target="http://t.co/vmM9A0gxXh" TargetMode="External" /><Relationship Id="rId41" Type="http://schemas.openxmlformats.org/officeDocument/2006/relationships/hyperlink" Target="https://t.co/8HNEya7fRj" TargetMode="External" /><Relationship Id="rId42" Type="http://schemas.openxmlformats.org/officeDocument/2006/relationships/hyperlink" Target="https://t.co/O2wvBaMwgj" TargetMode="External" /><Relationship Id="rId43" Type="http://schemas.openxmlformats.org/officeDocument/2006/relationships/hyperlink" Target="https://t.co/2sMV290M9j" TargetMode="External" /><Relationship Id="rId44" Type="http://schemas.openxmlformats.org/officeDocument/2006/relationships/hyperlink" Target="https://t.co/MoaVfgO46o" TargetMode="External" /><Relationship Id="rId45" Type="http://schemas.openxmlformats.org/officeDocument/2006/relationships/hyperlink" Target="https://t.co/BZZFTnHQbs" TargetMode="External" /><Relationship Id="rId46" Type="http://schemas.openxmlformats.org/officeDocument/2006/relationships/hyperlink" Target="https://t.co/4Cs9BW2tv7" TargetMode="External" /><Relationship Id="rId47" Type="http://schemas.openxmlformats.org/officeDocument/2006/relationships/hyperlink" Target="http://t.co/PPRgd85due" TargetMode="External" /><Relationship Id="rId48" Type="http://schemas.openxmlformats.org/officeDocument/2006/relationships/hyperlink" Target="https://t.co/Twji1YZSIt" TargetMode="External" /><Relationship Id="rId49" Type="http://schemas.openxmlformats.org/officeDocument/2006/relationships/hyperlink" Target="https://t.co/7xuap60LLY" TargetMode="External" /><Relationship Id="rId50" Type="http://schemas.openxmlformats.org/officeDocument/2006/relationships/hyperlink" Target="http://t.co/W7oHQwe52U" TargetMode="External" /><Relationship Id="rId51" Type="http://schemas.openxmlformats.org/officeDocument/2006/relationships/hyperlink" Target="http://t.co/evKfpEuaEI" TargetMode="External" /><Relationship Id="rId52" Type="http://schemas.openxmlformats.org/officeDocument/2006/relationships/hyperlink" Target="https://t.co/P7OwkbZo1l" TargetMode="External" /><Relationship Id="rId53" Type="http://schemas.openxmlformats.org/officeDocument/2006/relationships/hyperlink" Target="https://t.co/cbzin9l9Dx" TargetMode="External" /><Relationship Id="rId54" Type="http://schemas.openxmlformats.org/officeDocument/2006/relationships/hyperlink" Target="https://pbs.twimg.com/profile_banners/2241334020/1549137988" TargetMode="External" /><Relationship Id="rId55" Type="http://schemas.openxmlformats.org/officeDocument/2006/relationships/hyperlink" Target="https://pbs.twimg.com/profile_banners/78963321/1493224682" TargetMode="External" /><Relationship Id="rId56" Type="http://schemas.openxmlformats.org/officeDocument/2006/relationships/hyperlink" Target="https://pbs.twimg.com/profile_banners/87855391/1532545430" TargetMode="External" /><Relationship Id="rId57" Type="http://schemas.openxmlformats.org/officeDocument/2006/relationships/hyperlink" Target="https://pbs.twimg.com/profile_banners/780471444325146624/1561744557" TargetMode="External" /><Relationship Id="rId58" Type="http://schemas.openxmlformats.org/officeDocument/2006/relationships/hyperlink" Target="https://pbs.twimg.com/profile_banners/47968796/1563455748" TargetMode="External" /><Relationship Id="rId59" Type="http://schemas.openxmlformats.org/officeDocument/2006/relationships/hyperlink" Target="https://pbs.twimg.com/profile_banners/965997489961750529/1519146932" TargetMode="External" /><Relationship Id="rId60" Type="http://schemas.openxmlformats.org/officeDocument/2006/relationships/hyperlink" Target="https://pbs.twimg.com/profile_banners/965950421692018689/1519135766" TargetMode="External" /><Relationship Id="rId61" Type="http://schemas.openxmlformats.org/officeDocument/2006/relationships/hyperlink" Target="https://pbs.twimg.com/profile_banners/965995428595593216/1519146384" TargetMode="External" /><Relationship Id="rId62" Type="http://schemas.openxmlformats.org/officeDocument/2006/relationships/hyperlink" Target="https://pbs.twimg.com/profile_banners/965998899617026048/1519147193" TargetMode="External" /><Relationship Id="rId63" Type="http://schemas.openxmlformats.org/officeDocument/2006/relationships/hyperlink" Target="https://pbs.twimg.com/profile_banners/102325185/1550585065" TargetMode="External" /><Relationship Id="rId64" Type="http://schemas.openxmlformats.org/officeDocument/2006/relationships/hyperlink" Target="https://pbs.twimg.com/profile_banners/2223119287/1558807315" TargetMode="External" /><Relationship Id="rId65" Type="http://schemas.openxmlformats.org/officeDocument/2006/relationships/hyperlink" Target="https://pbs.twimg.com/profile_banners/409668404/1448426278" TargetMode="External" /><Relationship Id="rId66" Type="http://schemas.openxmlformats.org/officeDocument/2006/relationships/hyperlink" Target="https://pbs.twimg.com/profile_banners/10228272/1563295551" TargetMode="External" /><Relationship Id="rId67" Type="http://schemas.openxmlformats.org/officeDocument/2006/relationships/hyperlink" Target="https://pbs.twimg.com/profile_banners/259005983/1555001831" TargetMode="External" /><Relationship Id="rId68" Type="http://schemas.openxmlformats.org/officeDocument/2006/relationships/hyperlink" Target="https://pbs.twimg.com/profile_banners/218411406/1542113888" TargetMode="External" /><Relationship Id="rId69" Type="http://schemas.openxmlformats.org/officeDocument/2006/relationships/hyperlink" Target="https://pbs.twimg.com/profile_banners/4836437650/1453820880" TargetMode="External" /><Relationship Id="rId70" Type="http://schemas.openxmlformats.org/officeDocument/2006/relationships/hyperlink" Target="https://pbs.twimg.com/profile_banners/119305882/1570824116" TargetMode="External" /><Relationship Id="rId71" Type="http://schemas.openxmlformats.org/officeDocument/2006/relationships/hyperlink" Target="https://pbs.twimg.com/profile_banners/120095944/1511407064" TargetMode="External" /><Relationship Id="rId72" Type="http://schemas.openxmlformats.org/officeDocument/2006/relationships/hyperlink" Target="https://pbs.twimg.com/profile_banners/2236496491/1470419364" TargetMode="External" /><Relationship Id="rId73" Type="http://schemas.openxmlformats.org/officeDocument/2006/relationships/hyperlink" Target="https://pbs.twimg.com/profile_banners/2435969695/1404748695" TargetMode="External" /><Relationship Id="rId74" Type="http://schemas.openxmlformats.org/officeDocument/2006/relationships/hyperlink" Target="https://pbs.twimg.com/profile_banners/887622042702491650/1515512217" TargetMode="External" /><Relationship Id="rId75" Type="http://schemas.openxmlformats.org/officeDocument/2006/relationships/hyperlink" Target="https://pbs.twimg.com/profile_banners/3434748489/1550146978" TargetMode="External" /><Relationship Id="rId76" Type="http://schemas.openxmlformats.org/officeDocument/2006/relationships/hyperlink" Target="https://pbs.twimg.com/profile_banners/74772870/1537140790" TargetMode="External" /><Relationship Id="rId77" Type="http://schemas.openxmlformats.org/officeDocument/2006/relationships/hyperlink" Target="https://pbs.twimg.com/profile_banners/735913757293969408/1464295379" TargetMode="External" /><Relationship Id="rId78" Type="http://schemas.openxmlformats.org/officeDocument/2006/relationships/hyperlink" Target="https://pbs.twimg.com/profile_banners/16445212/1428940404" TargetMode="External" /><Relationship Id="rId79" Type="http://schemas.openxmlformats.org/officeDocument/2006/relationships/hyperlink" Target="https://pbs.twimg.com/profile_banners/625364745/1565299248" TargetMode="External" /><Relationship Id="rId80" Type="http://schemas.openxmlformats.org/officeDocument/2006/relationships/hyperlink" Target="https://pbs.twimg.com/profile_banners/30785469/1469340280" TargetMode="External" /><Relationship Id="rId81" Type="http://schemas.openxmlformats.org/officeDocument/2006/relationships/hyperlink" Target="https://pbs.twimg.com/profile_banners/862796823081099264/1503094363" TargetMode="External" /><Relationship Id="rId82" Type="http://schemas.openxmlformats.org/officeDocument/2006/relationships/hyperlink" Target="https://pbs.twimg.com/profile_banners/63164550/1489956226" TargetMode="External" /><Relationship Id="rId83" Type="http://schemas.openxmlformats.org/officeDocument/2006/relationships/hyperlink" Target="https://pbs.twimg.com/profile_banners/60515505/1405107780" TargetMode="External" /><Relationship Id="rId84" Type="http://schemas.openxmlformats.org/officeDocument/2006/relationships/hyperlink" Target="https://pbs.twimg.com/profile_banners/3540743607/1472731133" TargetMode="External" /><Relationship Id="rId85" Type="http://schemas.openxmlformats.org/officeDocument/2006/relationships/hyperlink" Target="https://pbs.twimg.com/profile_banners/210967808/1547682454" TargetMode="External" /><Relationship Id="rId86" Type="http://schemas.openxmlformats.org/officeDocument/2006/relationships/hyperlink" Target="https://pbs.twimg.com/profile_banners/278862571/1528741497" TargetMode="External" /><Relationship Id="rId87" Type="http://schemas.openxmlformats.org/officeDocument/2006/relationships/hyperlink" Target="https://pbs.twimg.com/profile_banners/154331924/1349669845" TargetMode="External" /><Relationship Id="rId88" Type="http://schemas.openxmlformats.org/officeDocument/2006/relationships/hyperlink" Target="https://pbs.twimg.com/profile_banners/3009522265/1455821125" TargetMode="External" /><Relationship Id="rId89" Type="http://schemas.openxmlformats.org/officeDocument/2006/relationships/hyperlink" Target="https://pbs.twimg.com/profile_banners/45631916/1571403700" TargetMode="External" /><Relationship Id="rId90" Type="http://schemas.openxmlformats.org/officeDocument/2006/relationships/hyperlink" Target="https://pbs.twimg.com/profile_banners/144873228/1553100374" TargetMode="External" /><Relationship Id="rId91" Type="http://schemas.openxmlformats.org/officeDocument/2006/relationships/hyperlink" Target="https://pbs.twimg.com/profile_banners/258443958/1569623956" TargetMode="External" /><Relationship Id="rId92" Type="http://schemas.openxmlformats.org/officeDocument/2006/relationships/hyperlink" Target="https://pbs.twimg.com/profile_banners/72460806/1554125990" TargetMode="External" /><Relationship Id="rId93" Type="http://schemas.openxmlformats.org/officeDocument/2006/relationships/hyperlink" Target="https://pbs.twimg.com/profile_banners/2422615766/1523657783" TargetMode="External" /><Relationship Id="rId94" Type="http://schemas.openxmlformats.org/officeDocument/2006/relationships/hyperlink" Target="https://pbs.twimg.com/profile_banners/114032317/1364853744" TargetMode="External" /><Relationship Id="rId95" Type="http://schemas.openxmlformats.org/officeDocument/2006/relationships/hyperlink" Target="https://pbs.twimg.com/profile_banners/14774307/1571247845" TargetMode="External" /><Relationship Id="rId96" Type="http://schemas.openxmlformats.org/officeDocument/2006/relationships/hyperlink" Target="https://pbs.twimg.com/profile_banners/939247234121650178/1512770523" TargetMode="External" /><Relationship Id="rId97" Type="http://schemas.openxmlformats.org/officeDocument/2006/relationships/hyperlink" Target="https://pbs.twimg.com/profile_banners/525785656/1461941375" TargetMode="External" /><Relationship Id="rId98" Type="http://schemas.openxmlformats.org/officeDocument/2006/relationships/hyperlink" Target="https://pbs.twimg.com/profile_banners/124599127/1564079354" TargetMode="External" /><Relationship Id="rId99" Type="http://schemas.openxmlformats.org/officeDocument/2006/relationships/hyperlink" Target="https://pbs.twimg.com/profile_banners/192728681/1431046973" TargetMode="External" /><Relationship Id="rId100" Type="http://schemas.openxmlformats.org/officeDocument/2006/relationships/hyperlink" Target="https://pbs.twimg.com/profile_banners/326465050/1502548187" TargetMode="External" /><Relationship Id="rId101" Type="http://schemas.openxmlformats.org/officeDocument/2006/relationships/hyperlink" Target="https://pbs.twimg.com/profile_banners/766820920837058561/1571338974" TargetMode="External" /><Relationship Id="rId102" Type="http://schemas.openxmlformats.org/officeDocument/2006/relationships/hyperlink" Target="https://pbs.twimg.com/profile_banners/942808021998145537/1536357648" TargetMode="External" /><Relationship Id="rId103" Type="http://schemas.openxmlformats.org/officeDocument/2006/relationships/hyperlink" Target="https://pbs.twimg.com/profile_banners/1133235914182758403/1559024505" TargetMode="External" /><Relationship Id="rId104" Type="http://schemas.openxmlformats.org/officeDocument/2006/relationships/hyperlink" Target="https://pbs.twimg.com/profile_banners/960791825693933568/1558623751" TargetMode="External" /><Relationship Id="rId105" Type="http://schemas.openxmlformats.org/officeDocument/2006/relationships/hyperlink" Target="https://pbs.twimg.com/profile_banners/76935934/1571052477" TargetMode="External" /><Relationship Id="rId106" Type="http://schemas.openxmlformats.org/officeDocument/2006/relationships/hyperlink" Target="https://pbs.twimg.com/profile_banners/10668202/1568056655" TargetMode="External" /><Relationship Id="rId107" Type="http://schemas.openxmlformats.org/officeDocument/2006/relationships/hyperlink" Target="https://pbs.twimg.com/profile_banners/36145322/1538627303" TargetMode="External" /><Relationship Id="rId108" Type="http://schemas.openxmlformats.org/officeDocument/2006/relationships/hyperlink" Target="https://pbs.twimg.com/profile_banners/74607914/1530460851" TargetMode="External" /><Relationship Id="rId109" Type="http://schemas.openxmlformats.org/officeDocument/2006/relationships/hyperlink" Target="https://pbs.twimg.com/profile_banners/4927820441/1536817277" TargetMode="External" /><Relationship Id="rId110" Type="http://schemas.openxmlformats.org/officeDocument/2006/relationships/hyperlink" Target="https://pbs.twimg.com/profile_banners/14927130/1564694222" TargetMode="External" /><Relationship Id="rId111" Type="http://schemas.openxmlformats.org/officeDocument/2006/relationships/hyperlink" Target="https://pbs.twimg.com/profile_banners/31501752/1485900125" TargetMode="External" /><Relationship Id="rId112" Type="http://schemas.openxmlformats.org/officeDocument/2006/relationships/hyperlink" Target="https://pbs.twimg.com/profile_banners/199966790/1570653952" TargetMode="External" /><Relationship Id="rId113" Type="http://schemas.openxmlformats.org/officeDocument/2006/relationships/hyperlink" Target="https://pbs.twimg.com/profile_banners/38291993/1537983919" TargetMode="External" /><Relationship Id="rId114" Type="http://schemas.openxmlformats.org/officeDocument/2006/relationships/hyperlink" Target="https://pbs.twimg.com/profile_banners/930344364/1444160982" TargetMode="External" /><Relationship Id="rId115" Type="http://schemas.openxmlformats.org/officeDocument/2006/relationships/hyperlink" Target="https://pbs.twimg.com/profile_banners/4798601293/1545505994" TargetMode="External" /><Relationship Id="rId116" Type="http://schemas.openxmlformats.org/officeDocument/2006/relationships/hyperlink" Target="https://pbs.twimg.com/profile_banners/784935954104651776/1495599080" TargetMode="External" /><Relationship Id="rId117" Type="http://schemas.openxmlformats.org/officeDocument/2006/relationships/hyperlink" Target="https://pbs.twimg.com/profile_banners/264311716/1415122089" TargetMode="External" /><Relationship Id="rId118" Type="http://schemas.openxmlformats.org/officeDocument/2006/relationships/hyperlink" Target="https://pbs.twimg.com/profile_banners/712653841406279681/1570700841" TargetMode="External" /><Relationship Id="rId119" Type="http://schemas.openxmlformats.org/officeDocument/2006/relationships/hyperlink" Target="https://pbs.twimg.com/profile_banners/1185192842102267907/1571420091" TargetMode="External" /><Relationship Id="rId120" Type="http://schemas.openxmlformats.org/officeDocument/2006/relationships/hyperlink" Target="https://pbs.twimg.com/profile_banners/279335262/1562598871" TargetMode="External" /><Relationship Id="rId121" Type="http://schemas.openxmlformats.org/officeDocument/2006/relationships/hyperlink" Target="https://pbs.twimg.com/profile_banners/185206667/1542142855" TargetMode="External" /><Relationship Id="rId122" Type="http://schemas.openxmlformats.org/officeDocument/2006/relationships/hyperlink" Target="https://pbs.twimg.com/profile_banners/913108897229037568/1519620544" TargetMode="External" /><Relationship Id="rId123" Type="http://schemas.openxmlformats.org/officeDocument/2006/relationships/hyperlink" Target="https://pbs.twimg.com/profile_banners/20767116/1558485261" TargetMode="External" /><Relationship Id="rId124" Type="http://schemas.openxmlformats.org/officeDocument/2006/relationships/hyperlink" Target="https://pbs.twimg.com/profile_banners/35247059/1460420609" TargetMode="External" /><Relationship Id="rId125" Type="http://schemas.openxmlformats.org/officeDocument/2006/relationships/hyperlink" Target="https://pbs.twimg.com/profile_banners/15749983/1542114191" TargetMode="External" /><Relationship Id="rId126" Type="http://schemas.openxmlformats.org/officeDocument/2006/relationships/hyperlink" Target="https://pbs.twimg.com/profile_banners/184661729/1495916513" TargetMode="External" /><Relationship Id="rId127" Type="http://schemas.openxmlformats.org/officeDocument/2006/relationships/hyperlink" Target="https://pbs.twimg.com/profile_banners/833716651564597250/1550680591" TargetMode="External" /><Relationship Id="rId128" Type="http://schemas.openxmlformats.org/officeDocument/2006/relationships/hyperlink" Target="https://pbs.twimg.com/profile_banners/16014333/1506538677" TargetMode="External" /><Relationship Id="rId129" Type="http://schemas.openxmlformats.org/officeDocument/2006/relationships/hyperlink" Target="https://pbs.twimg.com/profile_banners/15866857/1560285882" TargetMode="External" /><Relationship Id="rId130" Type="http://schemas.openxmlformats.org/officeDocument/2006/relationships/hyperlink" Target="https://pbs.twimg.com/profile_banners/757302594/1545015367" TargetMode="External" /><Relationship Id="rId131" Type="http://schemas.openxmlformats.org/officeDocument/2006/relationships/hyperlink" Target="https://pbs.twimg.com/profile_banners/38337950/1400251326"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9/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5/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0/bg.gif"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4/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2/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8/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5/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7/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5/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3/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3/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pbs.twimg.com/profile_images/1171850221594304514/z4pzTvjc_normal.jpg" TargetMode="External" /><Relationship Id="rId207" Type="http://schemas.openxmlformats.org/officeDocument/2006/relationships/hyperlink" Target="http://pbs.twimg.com/profile_images/831938838935203840/eGVNy9b7_normal.jpg" TargetMode="External" /><Relationship Id="rId208" Type="http://schemas.openxmlformats.org/officeDocument/2006/relationships/hyperlink" Target="http://pbs.twimg.com/profile_images/792005451772600321/R0Iby6Jn_normal.jpg" TargetMode="External" /><Relationship Id="rId209" Type="http://schemas.openxmlformats.org/officeDocument/2006/relationships/hyperlink" Target="http://pbs.twimg.com/profile_images/1021472324422230016/cV88qdP5_normal.jpg" TargetMode="External" /><Relationship Id="rId210" Type="http://schemas.openxmlformats.org/officeDocument/2006/relationships/hyperlink" Target="http://pbs.twimg.com/profile_images/1108050462186659840/eCQyWPaL_normal.png" TargetMode="External" /><Relationship Id="rId211" Type="http://schemas.openxmlformats.org/officeDocument/2006/relationships/hyperlink" Target="http://pbs.twimg.com/profile_images/966684792442970113/Qpgxt50F_normal.jpg" TargetMode="External" /><Relationship Id="rId212" Type="http://schemas.openxmlformats.org/officeDocument/2006/relationships/hyperlink" Target="http://pbs.twimg.com/profile_images/965998268290293761/w6ahOFjG_normal.jpg" TargetMode="External" /><Relationship Id="rId213" Type="http://schemas.openxmlformats.org/officeDocument/2006/relationships/hyperlink" Target="http://pbs.twimg.com/profile_images/965951311190503424/n1bm5p-U_normal.jpg" TargetMode="External" /><Relationship Id="rId214" Type="http://schemas.openxmlformats.org/officeDocument/2006/relationships/hyperlink" Target="http://pbs.twimg.com/profile_images/965995932629127168/T6UmOieN_normal.jpg" TargetMode="External" /><Relationship Id="rId215" Type="http://schemas.openxmlformats.org/officeDocument/2006/relationships/hyperlink" Target="http://pbs.twimg.com/profile_images/965999338177445888/p6eeDXzj_normal.jpg" TargetMode="External" /><Relationship Id="rId216" Type="http://schemas.openxmlformats.org/officeDocument/2006/relationships/hyperlink" Target="http://pbs.twimg.com/profile_images/1041668619531444225/DYWcRasA_normal.jpg" TargetMode="External" /><Relationship Id="rId217" Type="http://schemas.openxmlformats.org/officeDocument/2006/relationships/hyperlink" Target="http://pbs.twimg.com/profile_images/1132213154878910464/A5z6D2zF_normal.png" TargetMode="External" /><Relationship Id="rId218" Type="http://schemas.openxmlformats.org/officeDocument/2006/relationships/hyperlink" Target="http://pbs.twimg.com/profile_images/665888021863006208/XlxNH_Ns_normal.jpg" TargetMode="External" /><Relationship Id="rId219" Type="http://schemas.openxmlformats.org/officeDocument/2006/relationships/hyperlink" Target="http://pbs.twimg.com/profile_images/1148327441527689217/1QpS06D6_normal.png" TargetMode="External" /><Relationship Id="rId220" Type="http://schemas.openxmlformats.org/officeDocument/2006/relationships/hyperlink" Target="http://pbs.twimg.com/profile_images/1059494231855656961/UYuoDdY2_normal.jpg" TargetMode="External" /><Relationship Id="rId221" Type="http://schemas.openxmlformats.org/officeDocument/2006/relationships/hyperlink" Target="http://pbs.twimg.com/profile_images/1062335794059362304/36lxwgHQ_normal.jpg" TargetMode="External" /><Relationship Id="rId222" Type="http://schemas.openxmlformats.org/officeDocument/2006/relationships/hyperlink" Target="http://pbs.twimg.com/profile_images/690643549407305728/WZz4f9CM_normal.jpg" TargetMode="External" /><Relationship Id="rId223" Type="http://schemas.openxmlformats.org/officeDocument/2006/relationships/hyperlink" Target="http://pbs.twimg.com/profile_images/1091683057130713088/U4H71Pl5_normal.jpg" TargetMode="External" /><Relationship Id="rId224" Type="http://schemas.openxmlformats.org/officeDocument/2006/relationships/hyperlink" Target="http://pbs.twimg.com/profile_images/933534998564691968/IuRABV93_normal.jpg" TargetMode="External" /><Relationship Id="rId225" Type="http://schemas.openxmlformats.org/officeDocument/2006/relationships/hyperlink" Target="http://pbs.twimg.com/profile_images/761618152039981056/L4J0_2cw_normal.jpg" TargetMode="External" /><Relationship Id="rId226" Type="http://schemas.openxmlformats.org/officeDocument/2006/relationships/hyperlink" Target="http://pbs.twimg.com/profile_images/1093176458237919233/5K7dH_Jj_normal.jpg" TargetMode="External" /><Relationship Id="rId227" Type="http://schemas.openxmlformats.org/officeDocument/2006/relationships/hyperlink" Target="http://pbs.twimg.com/profile_images/1060155733772328960/d6qTbRTJ_normal.jpg" TargetMode="External" /><Relationship Id="rId228" Type="http://schemas.openxmlformats.org/officeDocument/2006/relationships/hyperlink" Target="http://pbs.twimg.com/profile_images/1040227290691653633/Z1g-upCw_normal.jpg" TargetMode="External" /><Relationship Id="rId229" Type="http://schemas.openxmlformats.org/officeDocument/2006/relationships/hyperlink" Target="http://pbs.twimg.com/profile_images/1039857534708924416/_BOMv_Qf_normal.jpg" TargetMode="External" /><Relationship Id="rId230" Type="http://schemas.openxmlformats.org/officeDocument/2006/relationships/hyperlink" Target="http://pbs.twimg.com/profile_images/1183847482691870725/HVhF0mwF_normal.jpg" TargetMode="External" /><Relationship Id="rId231" Type="http://schemas.openxmlformats.org/officeDocument/2006/relationships/hyperlink" Target="http://pbs.twimg.com/profile_images/1417424260/face4_normal.JPG" TargetMode="External" /><Relationship Id="rId232" Type="http://schemas.openxmlformats.org/officeDocument/2006/relationships/hyperlink" Target="http://pbs.twimg.com/profile_images/735932511667159040/m233ZunW_normal.jpg" TargetMode="External" /><Relationship Id="rId233" Type="http://schemas.openxmlformats.org/officeDocument/2006/relationships/hyperlink" Target="http://pbs.twimg.com/profile_images/901279010969329664/WsTFynG9_normal.jpg" TargetMode="External" /><Relationship Id="rId234" Type="http://schemas.openxmlformats.org/officeDocument/2006/relationships/hyperlink" Target="http://pbs.twimg.com/profile_images/1052975369689563136/imNo3RV7_normal.jpg" TargetMode="External" /><Relationship Id="rId235" Type="http://schemas.openxmlformats.org/officeDocument/2006/relationships/hyperlink" Target="http://pbs.twimg.com/profile_images/1108236296529408000/FHkxb0Sd_normal.jpg" TargetMode="External" /><Relationship Id="rId236" Type="http://schemas.openxmlformats.org/officeDocument/2006/relationships/hyperlink" Target="http://pbs.twimg.com/profile_images/898655848309837824/lfgDLdO1_normal.jpg" TargetMode="External" /><Relationship Id="rId237" Type="http://schemas.openxmlformats.org/officeDocument/2006/relationships/hyperlink" Target="http://pbs.twimg.com/profile_images/1141936108521119746/42mORLOF_normal.jpg" TargetMode="External" /><Relationship Id="rId238" Type="http://schemas.openxmlformats.org/officeDocument/2006/relationships/hyperlink" Target="http://pbs.twimg.com/profile_images/808139788205182976/xmUQYR0Q_normal.jpg" TargetMode="External" /><Relationship Id="rId239" Type="http://schemas.openxmlformats.org/officeDocument/2006/relationships/hyperlink" Target="http://pbs.twimg.com/profile_images/771038626390036480/0UmGfGC7_normal.jpg" TargetMode="External" /><Relationship Id="rId240" Type="http://schemas.openxmlformats.org/officeDocument/2006/relationships/hyperlink" Target="http://pbs.twimg.com/profile_images/1393390114/gargoyle_normal.jpg" TargetMode="External" /><Relationship Id="rId241" Type="http://schemas.openxmlformats.org/officeDocument/2006/relationships/hyperlink" Target="http://pbs.twimg.com/profile_images/2628738104/cb8a2b34c3428c8c5dd6b4b6e3b1ebc8_normal.png" TargetMode="External" /><Relationship Id="rId242" Type="http://schemas.openxmlformats.org/officeDocument/2006/relationships/hyperlink" Target="http://pbs.twimg.com/profile_images/1006241048211816448/uIDE1XJz_normal.jpg" TargetMode="External" /><Relationship Id="rId243" Type="http://schemas.openxmlformats.org/officeDocument/2006/relationships/hyperlink" Target="http://pbs.twimg.com/profile_images/898728727/yo_normal.JPG" TargetMode="External" /><Relationship Id="rId244" Type="http://schemas.openxmlformats.org/officeDocument/2006/relationships/hyperlink" Target="http://pbs.twimg.com/profile_images/819226952510816256/JBRMyekp_normal.jpg" TargetMode="External" /><Relationship Id="rId245" Type="http://schemas.openxmlformats.org/officeDocument/2006/relationships/hyperlink" Target="http://pbs.twimg.com/profile_images/752600588941008896/4il1z2JA_normal.jpg" TargetMode="External" /><Relationship Id="rId246" Type="http://schemas.openxmlformats.org/officeDocument/2006/relationships/hyperlink" Target="http://pbs.twimg.com/profile_images/2727453013/490caf5e6d2ffaa55bc37eae7531153e_normal.jpeg" TargetMode="External" /><Relationship Id="rId247" Type="http://schemas.openxmlformats.org/officeDocument/2006/relationships/hyperlink" Target="http://pbs.twimg.com/profile_images/704502688248037376/wqWOwR3g_normal.jpg" TargetMode="External" /><Relationship Id="rId248" Type="http://schemas.openxmlformats.org/officeDocument/2006/relationships/hyperlink" Target="http://pbs.twimg.com/profile_images/1038876253753765888/0STmn-b6_normal.jpg" TargetMode="External" /><Relationship Id="rId249" Type="http://schemas.openxmlformats.org/officeDocument/2006/relationships/hyperlink" Target="http://pbs.twimg.com/profile_images/1177714335109599234/ccIeRdfv_normal.jpg" TargetMode="External" /><Relationship Id="rId250" Type="http://schemas.openxmlformats.org/officeDocument/2006/relationships/hyperlink" Target="http://pbs.twimg.com/profile_images/1112689736823566336/TLWcWfg1_normal.png" TargetMode="External" /><Relationship Id="rId251" Type="http://schemas.openxmlformats.org/officeDocument/2006/relationships/hyperlink" Target="http://pbs.twimg.com/profile_images/984917471856541696/3TOy17Nz_normal.jpg" TargetMode="External" /><Relationship Id="rId252" Type="http://schemas.openxmlformats.org/officeDocument/2006/relationships/hyperlink" Target="http://pbs.twimg.com/profile_images/1167221061554966528/MZlseSTA_normal.jpg" TargetMode="External" /><Relationship Id="rId253" Type="http://schemas.openxmlformats.org/officeDocument/2006/relationships/hyperlink" Target="http://pbs.twimg.com/profile_images/1146424135867932673/mcOn13C2_normal.jpg" TargetMode="External" /><Relationship Id="rId254" Type="http://schemas.openxmlformats.org/officeDocument/2006/relationships/hyperlink" Target="http://pbs.twimg.com/profile_images/671703757877411840/aQfkOk-4_normal.jpg" TargetMode="External" /><Relationship Id="rId255" Type="http://schemas.openxmlformats.org/officeDocument/2006/relationships/hyperlink" Target="http://pbs.twimg.com/profile_images/1071011148697354241/ctVtelze_normal.jpg" TargetMode="External" /><Relationship Id="rId256" Type="http://schemas.openxmlformats.org/officeDocument/2006/relationships/hyperlink" Target="http://pbs.twimg.com/profile_images/593717549918920705/PPf31chL_normal.jpg" TargetMode="External" /><Relationship Id="rId257" Type="http://schemas.openxmlformats.org/officeDocument/2006/relationships/hyperlink" Target="http://pbs.twimg.com/profile_images/1028091724986339328/j1lsmiir_normal.jpg" TargetMode="External" /><Relationship Id="rId258" Type="http://schemas.openxmlformats.org/officeDocument/2006/relationships/hyperlink" Target="http://pbs.twimg.com/profile_images/1068326734020386817/SfBQkEO8_normal.jpg" TargetMode="External" /><Relationship Id="rId259" Type="http://schemas.openxmlformats.org/officeDocument/2006/relationships/hyperlink" Target="http://pbs.twimg.com/profile_images/1000776867874455553/gDkzuX2w_normal.jpg" TargetMode="External" /><Relationship Id="rId260" Type="http://schemas.openxmlformats.org/officeDocument/2006/relationships/hyperlink" Target="http://pbs.twimg.com/profile_images/1184903816266674177/aqN22NAx_normal.jpg" TargetMode="External" /><Relationship Id="rId261" Type="http://schemas.openxmlformats.org/officeDocument/2006/relationships/hyperlink" Target="http://pbs.twimg.com/profile_images/942808579983241217/aqiM_YQE_normal.jpg" TargetMode="External" /><Relationship Id="rId262" Type="http://schemas.openxmlformats.org/officeDocument/2006/relationships/hyperlink" Target="http://pbs.twimg.com/profile_images/1133236144563343361/8yW9DP1s_normal.jpg" TargetMode="External" /><Relationship Id="rId263" Type="http://schemas.openxmlformats.org/officeDocument/2006/relationships/hyperlink" Target="http://pbs.twimg.com/profile_images/934629211582750720/IeXbz3rF_normal.jpg" TargetMode="External" /><Relationship Id="rId264" Type="http://schemas.openxmlformats.org/officeDocument/2006/relationships/hyperlink" Target="http://pbs.twimg.com/profile_images/1012552959698325505/avZOHudc_normal.jpg" TargetMode="External" /><Relationship Id="rId265" Type="http://schemas.openxmlformats.org/officeDocument/2006/relationships/hyperlink" Target="http://pbs.twimg.com/profile_images/1184702192336490499/xiuYhert_normal.jpg" TargetMode="External" /><Relationship Id="rId266" Type="http://schemas.openxmlformats.org/officeDocument/2006/relationships/hyperlink" Target="http://pbs.twimg.com/profile_images/724306653764448256/-xIo_zKc_normal.jpg" TargetMode="External" /><Relationship Id="rId267" Type="http://schemas.openxmlformats.org/officeDocument/2006/relationships/hyperlink" Target="http://pbs.twimg.com/profile_images/674640447860535296/GX-p25a2_normal.jpg" TargetMode="External" /><Relationship Id="rId268" Type="http://schemas.openxmlformats.org/officeDocument/2006/relationships/hyperlink" Target="http://pbs.twimg.com/profile_images/1170229260990046209/Ksug7oJJ_normal.jpg" TargetMode="External" /><Relationship Id="rId269" Type="http://schemas.openxmlformats.org/officeDocument/2006/relationships/hyperlink" Target="http://pbs.twimg.com/profile_images/1011034694908030977/08y7CbDg_normal.jpg" TargetMode="External" /><Relationship Id="rId270" Type="http://schemas.openxmlformats.org/officeDocument/2006/relationships/hyperlink" Target="http://pbs.twimg.com/profile_images/957958891249328128/Ug-bj2V5_normal.jpg" TargetMode="External" /><Relationship Id="rId271" Type="http://schemas.openxmlformats.org/officeDocument/2006/relationships/hyperlink" Target="http://pbs.twimg.com/profile_images/1169375075004493825/5i3XGNPz_normal.jpg" TargetMode="External" /><Relationship Id="rId272" Type="http://schemas.openxmlformats.org/officeDocument/2006/relationships/hyperlink" Target="http://pbs.twimg.com/profile_images/1165178800906354688/sgX6K5o__normal.jpg" TargetMode="External" /><Relationship Id="rId273" Type="http://schemas.openxmlformats.org/officeDocument/2006/relationships/hyperlink" Target="http://pbs.twimg.com/profile_images/925546329803296768/FcoGghHp_normal.jpg" TargetMode="External" /><Relationship Id="rId274" Type="http://schemas.openxmlformats.org/officeDocument/2006/relationships/hyperlink" Target="http://pbs.twimg.com/profile_images/200924970/e3_normal.jpg" TargetMode="External" /><Relationship Id="rId275" Type="http://schemas.openxmlformats.org/officeDocument/2006/relationships/hyperlink" Target="http://pbs.twimg.com/profile_images/651482592332509185/xD_sE0oa_normal.png" TargetMode="External" /><Relationship Id="rId276" Type="http://schemas.openxmlformats.org/officeDocument/2006/relationships/hyperlink" Target="http://pbs.twimg.com/profile_images/1133752583837954048/AqF9Shxp_normal.png" TargetMode="External" /><Relationship Id="rId277" Type="http://schemas.openxmlformats.org/officeDocument/2006/relationships/hyperlink" Target="http://pbs.twimg.com/profile_images/880902961551073280/uE0m7jx5_normal.jpg" TargetMode="External" /><Relationship Id="rId278" Type="http://schemas.openxmlformats.org/officeDocument/2006/relationships/hyperlink" Target="http://pbs.twimg.com/profile_images/1292683393/mafalda0_normal.JPG" TargetMode="External" /><Relationship Id="rId279" Type="http://schemas.openxmlformats.org/officeDocument/2006/relationships/hyperlink" Target="http://pbs.twimg.com/profile_images/2336346013/n9yt6r7y1vc6fhkc9m9e_normal.jpeg" TargetMode="External" /><Relationship Id="rId280" Type="http://schemas.openxmlformats.org/officeDocument/2006/relationships/hyperlink" Target="http://pbs.twimg.com/profile_images/1185607318727221248/qh35yrlP_normal.jpg" TargetMode="External" /><Relationship Id="rId281" Type="http://schemas.openxmlformats.org/officeDocument/2006/relationships/hyperlink" Target="http://pbs.twimg.com/profile_images/1185222105601921025/nM2LJOwL_normal.jpg" TargetMode="External" /><Relationship Id="rId282" Type="http://schemas.openxmlformats.org/officeDocument/2006/relationships/hyperlink" Target="http://pbs.twimg.com/profile_images/676444373324709889/3_Hh9f80_normal.jpg" TargetMode="External" /><Relationship Id="rId283" Type="http://schemas.openxmlformats.org/officeDocument/2006/relationships/hyperlink" Target="http://pbs.twimg.com/profile_images/1101294846411767809/T-ZMwf7a_normal.png" TargetMode="External" /><Relationship Id="rId284" Type="http://schemas.openxmlformats.org/officeDocument/2006/relationships/hyperlink" Target="http://pbs.twimg.com/profile_images/1062451242155163648/M3qe8Gqa_normal.jpg" TargetMode="External" /><Relationship Id="rId285" Type="http://schemas.openxmlformats.org/officeDocument/2006/relationships/hyperlink" Target="http://pbs.twimg.com/profile_images/989221749081358336/RKldRIAC_normal.jpg" TargetMode="External" /><Relationship Id="rId286" Type="http://schemas.openxmlformats.org/officeDocument/2006/relationships/hyperlink" Target="http://pbs.twimg.com/profile_images/1130981473446694913/gjEurmMh_normal.png" TargetMode="External" /><Relationship Id="rId287" Type="http://schemas.openxmlformats.org/officeDocument/2006/relationships/hyperlink" Target="http://pbs.twimg.com/profile_images/473595463/2038299897_9d12311377_s_normal.jpg" TargetMode="External" /><Relationship Id="rId288" Type="http://schemas.openxmlformats.org/officeDocument/2006/relationships/hyperlink" Target="http://pbs.twimg.com/profile_images/925717136281976832/UUA8Cz6q_normal.jpg" TargetMode="External" /><Relationship Id="rId289" Type="http://schemas.openxmlformats.org/officeDocument/2006/relationships/hyperlink" Target="http://pbs.twimg.com/profile_images/2979271766/236ec88170a80d57b36b9848fb0c57a1_normal.jpeg" TargetMode="External" /><Relationship Id="rId290" Type="http://schemas.openxmlformats.org/officeDocument/2006/relationships/hyperlink" Target="http://pbs.twimg.com/profile_images/1129946360562757633/BkUd3-lM_normal.jpg" TargetMode="External" /><Relationship Id="rId291" Type="http://schemas.openxmlformats.org/officeDocument/2006/relationships/hyperlink" Target="http://pbs.twimg.com/profile_images/1098572602413645824/4KY8uc68_normal.png" TargetMode="External" /><Relationship Id="rId292" Type="http://schemas.openxmlformats.org/officeDocument/2006/relationships/hyperlink" Target="http://pbs.twimg.com/profile_images/378800000111787641/c4e7baca72630622a881afb570c09600_normal.jpeg" TargetMode="External" /><Relationship Id="rId293" Type="http://schemas.openxmlformats.org/officeDocument/2006/relationships/hyperlink" Target="http://pbs.twimg.com/profile_images/877267721968246784/jE1qWgne_normal.jpg" TargetMode="External" /><Relationship Id="rId294" Type="http://schemas.openxmlformats.org/officeDocument/2006/relationships/hyperlink" Target="http://pbs.twimg.com/profile_images/1100317427517161472/-JajAxB1_normal.jpg" TargetMode="External" /><Relationship Id="rId295" Type="http://schemas.openxmlformats.org/officeDocument/2006/relationships/hyperlink" Target="http://pbs.twimg.com/profile_images/3569315279/bc23c5cb2ac870062af5b9f4ecfd848a_normal.png" TargetMode="External" /><Relationship Id="rId296" Type="http://schemas.openxmlformats.org/officeDocument/2006/relationships/hyperlink" Target="https://twitter.com/rosa73920099" TargetMode="External" /><Relationship Id="rId297" Type="http://schemas.openxmlformats.org/officeDocument/2006/relationships/hyperlink" Target="https://twitter.com/ciscodevnet" TargetMode="External" /><Relationship Id="rId298" Type="http://schemas.openxmlformats.org/officeDocument/2006/relationships/hyperlink" Target="https://twitter.com/luzmamurguia" TargetMode="External" /><Relationship Id="rId299" Type="http://schemas.openxmlformats.org/officeDocument/2006/relationships/hyperlink" Target="https://twitter.com/cisco_support" TargetMode="External" /><Relationship Id="rId300" Type="http://schemas.openxmlformats.org/officeDocument/2006/relationships/hyperlink" Target="https://twitter.com/ciscolivelatam" TargetMode="External" /><Relationship Id="rId301" Type="http://schemas.openxmlformats.org/officeDocument/2006/relationships/hyperlink" Target="https://twitter.com/amtelco" TargetMode="External" /><Relationship Id="rId302" Type="http://schemas.openxmlformats.org/officeDocument/2006/relationships/hyperlink" Target="https://twitter.com/itmaintenance2" TargetMode="External" /><Relationship Id="rId303" Type="http://schemas.openxmlformats.org/officeDocument/2006/relationships/hyperlink" Target="https://twitter.com/ciscoconnection" TargetMode="External" /><Relationship Id="rId304" Type="http://schemas.openxmlformats.org/officeDocument/2006/relationships/hyperlink" Target="https://twitter.com/it_exprt" TargetMode="External" /><Relationship Id="rId305" Type="http://schemas.openxmlformats.org/officeDocument/2006/relationships/hyperlink" Target="https://twitter.com/itmaintenanceme" TargetMode="External" /><Relationship Id="rId306" Type="http://schemas.openxmlformats.org/officeDocument/2006/relationships/hyperlink" Target="https://twitter.com/market_screener" TargetMode="External" /><Relationship Id="rId307" Type="http://schemas.openxmlformats.org/officeDocument/2006/relationships/hyperlink" Target="https://twitter.com/khmuhib2013" TargetMode="External" /><Relationship Id="rId308" Type="http://schemas.openxmlformats.org/officeDocument/2006/relationships/hyperlink" Target="https://twitter.com/vixit0oo0" TargetMode="External" /><Relationship Id="rId309" Type="http://schemas.openxmlformats.org/officeDocument/2006/relationships/hyperlink" Target="https://twitter.com/youtube" TargetMode="External" /><Relationship Id="rId310" Type="http://schemas.openxmlformats.org/officeDocument/2006/relationships/hyperlink" Target="https://twitter.com/sorotech" TargetMode="External" /><Relationship Id="rId311" Type="http://schemas.openxmlformats.org/officeDocument/2006/relationships/hyperlink" Target="https://twitter.com/cisco_la" TargetMode="External" /><Relationship Id="rId312" Type="http://schemas.openxmlformats.org/officeDocument/2006/relationships/hyperlink" Target="https://twitter.com/cisco_nic" TargetMode="External" /><Relationship Id="rId313" Type="http://schemas.openxmlformats.org/officeDocument/2006/relationships/hyperlink" Target="https://twitter.com/gabrielordonezh" TargetMode="External" /><Relationship Id="rId314" Type="http://schemas.openxmlformats.org/officeDocument/2006/relationships/hyperlink" Target="https://twitter.com/wandonr" TargetMode="External" /><Relationship Id="rId315" Type="http://schemas.openxmlformats.org/officeDocument/2006/relationships/hyperlink" Target="https://twitter.com/suzanneberner" TargetMode="External" /><Relationship Id="rId316" Type="http://schemas.openxmlformats.org/officeDocument/2006/relationships/hyperlink" Target="https://twitter.com/monicazarur" TargetMode="External" /><Relationship Id="rId317" Type="http://schemas.openxmlformats.org/officeDocument/2006/relationships/hyperlink" Target="https://twitter.com/jportuga" TargetMode="External" /><Relationship Id="rId318" Type="http://schemas.openxmlformats.org/officeDocument/2006/relationships/hyperlink" Target="https://twitter.com/pivotcloud" TargetMode="External" /><Relationship Id="rId319" Type="http://schemas.openxmlformats.org/officeDocument/2006/relationships/hyperlink" Target="https://twitter.com/ciscodistemear" TargetMode="External" /><Relationship Id="rId320" Type="http://schemas.openxmlformats.org/officeDocument/2006/relationships/hyperlink" Target="https://twitter.com/danilopozo" TargetMode="External" /><Relationship Id="rId321" Type="http://schemas.openxmlformats.org/officeDocument/2006/relationships/hyperlink" Target="https://twitter.com/gabsarmiento" TargetMode="External" /><Relationship Id="rId322" Type="http://schemas.openxmlformats.org/officeDocument/2006/relationships/hyperlink" Target="https://twitter.com/annpcari" TargetMode="External" /><Relationship Id="rId323" Type="http://schemas.openxmlformats.org/officeDocument/2006/relationships/hyperlink" Target="https://twitter.com/ticalz" TargetMode="External" /><Relationship Id="rId324" Type="http://schemas.openxmlformats.org/officeDocument/2006/relationships/hyperlink" Target="https://twitter.com/c3ntrotelecom" TargetMode="External" /><Relationship Id="rId325" Type="http://schemas.openxmlformats.org/officeDocument/2006/relationships/hyperlink" Target="https://twitter.com/vitoched" TargetMode="External" /><Relationship Id="rId326" Type="http://schemas.openxmlformats.org/officeDocument/2006/relationships/hyperlink" Target="https://twitter.com/merakilatam" TargetMode="External" /><Relationship Id="rId327" Type="http://schemas.openxmlformats.org/officeDocument/2006/relationships/hyperlink" Target="https://twitter.com/naniella" TargetMode="External" /><Relationship Id="rId328" Type="http://schemas.openxmlformats.org/officeDocument/2006/relationships/hyperlink" Target="https://twitter.com/imayo10" TargetMode="External" /><Relationship Id="rId329" Type="http://schemas.openxmlformats.org/officeDocument/2006/relationships/hyperlink" Target="https://twitter.com/corningopcomm" TargetMode="External" /><Relationship Id="rId330" Type="http://schemas.openxmlformats.org/officeDocument/2006/relationships/hyperlink" Target="https://twitter.com/batfish3" TargetMode="External" /><Relationship Id="rId331" Type="http://schemas.openxmlformats.org/officeDocument/2006/relationships/hyperlink" Target="https://twitter.com/docmatematico" TargetMode="External" /><Relationship Id="rId332" Type="http://schemas.openxmlformats.org/officeDocument/2006/relationships/hyperlink" Target="https://twitter.com/jorgetc89" TargetMode="External" /><Relationship Id="rId333" Type="http://schemas.openxmlformats.org/officeDocument/2006/relationships/hyperlink" Target="https://twitter.com/pineda_salvador" TargetMode="External" /><Relationship Id="rId334" Type="http://schemas.openxmlformats.org/officeDocument/2006/relationships/hyperlink" Target="https://twitter.com/lorenzazu" TargetMode="External" /><Relationship Id="rId335" Type="http://schemas.openxmlformats.org/officeDocument/2006/relationships/hyperlink" Target="https://twitter.com/rubsaf" TargetMode="External" /><Relationship Id="rId336" Type="http://schemas.openxmlformats.org/officeDocument/2006/relationships/hyperlink" Target="https://twitter.com/zaymo_jlzc" TargetMode="External" /><Relationship Id="rId337" Type="http://schemas.openxmlformats.org/officeDocument/2006/relationships/hyperlink" Target="https://twitter.com/tylka5" TargetMode="External" /><Relationship Id="rId338" Type="http://schemas.openxmlformats.org/officeDocument/2006/relationships/hyperlink" Target="https://twitter.com/mcovarrubias67" TargetMode="External" /><Relationship Id="rId339" Type="http://schemas.openxmlformats.org/officeDocument/2006/relationships/hyperlink" Target="https://twitter.com/gzaporta" TargetMode="External" /><Relationship Id="rId340" Type="http://schemas.openxmlformats.org/officeDocument/2006/relationships/hyperlink" Target="https://twitter.com/ciscocx" TargetMode="External" /><Relationship Id="rId341" Type="http://schemas.openxmlformats.org/officeDocument/2006/relationships/hyperlink" Target="https://twitter.com/mcsnetsolution" TargetMode="External" /><Relationship Id="rId342" Type="http://schemas.openxmlformats.org/officeDocument/2006/relationships/hyperlink" Target="https://twitter.com/fjgotopo" TargetMode="External" /><Relationship Id="rId343" Type="http://schemas.openxmlformats.org/officeDocument/2006/relationships/hyperlink" Target="https://twitter.com/ciscocanada" TargetMode="External" /><Relationship Id="rId344" Type="http://schemas.openxmlformats.org/officeDocument/2006/relationships/hyperlink" Target="https://twitter.com/tfonsecag" TargetMode="External" /><Relationship Id="rId345" Type="http://schemas.openxmlformats.org/officeDocument/2006/relationships/hyperlink" Target="https://twitter.com/ricardo_vallino" TargetMode="External" /><Relationship Id="rId346" Type="http://schemas.openxmlformats.org/officeDocument/2006/relationships/hyperlink" Target="https://twitter.com/jorisbeerda1" TargetMode="External" /><Relationship Id="rId347" Type="http://schemas.openxmlformats.org/officeDocument/2006/relationships/hyperlink" Target="https://twitter.com/l_manza" TargetMode="External" /><Relationship Id="rId348" Type="http://schemas.openxmlformats.org/officeDocument/2006/relationships/hyperlink" Target="https://twitter.com/maurirostan" TargetMode="External" /><Relationship Id="rId349" Type="http://schemas.openxmlformats.org/officeDocument/2006/relationships/hyperlink" Target="https://twitter.com/wrcambre" TargetMode="External" /><Relationship Id="rId350" Type="http://schemas.openxmlformats.org/officeDocument/2006/relationships/hyperlink" Target="https://twitter.com/superchayayin" TargetMode="External" /><Relationship Id="rId351" Type="http://schemas.openxmlformats.org/officeDocument/2006/relationships/hyperlink" Target="https://twitter.com/rosagoesdigital" TargetMode="External" /><Relationship Id="rId352" Type="http://schemas.openxmlformats.org/officeDocument/2006/relationships/hyperlink" Target="https://twitter.com/navishaacloud" TargetMode="External" /><Relationship Id="rId353" Type="http://schemas.openxmlformats.org/officeDocument/2006/relationships/hyperlink" Target="https://twitter.com/ajuanyseva" TargetMode="External" /><Relationship Id="rId354" Type="http://schemas.openxmlformats.org/officeDocument/2006/relationships/hyperlink" Target="https://twitter.com/impulsaeventos" TargetMode="External" /><Relationship Id="rId355" Type="http://schemas.openxmlformats.org/officeDocument/2006/relationships/hyperlink" Target="https://twitter.com/vivianfrancos" TargetMode="External" /><Relationship Id="rId356" Type="http://schemas.openxmlformats.org/officeDocument/2006/relationships/hyperlink" Target="https://twitter.com/acastrejon" TargetMode="External" /><Relationship Id="rId357" Type="http://schemas.openxmlformats.org/officeDocument/2006/relationships/hyperlink" Target="https://twitter.com/ces" TargetMode="External" /><Relationship Id="rId358" Type="http://schemas.openxmlformats.org/officeDocument/2006/relationships/hyperlink" Target="https://twitter.com/marcelamexia" TargetMode="External" /><Relationship Id="rId359" Type="http://schemas.openxmlformats.org/officeDocument/2006/relationships/hyperlink" Target="https://twitter.com/mosvillarreal" TargetMode="External" /><Relationship Id="rId360" Type="http://schemas.openxmlformats.org/officeDocument/2006/relationships/hyperlink" Target="https://twitter.com/niagaranetw" TargetMode="External" /><Relationship Id="rId361" Type="http://schemas.openxmlformats.org/officeDocument/2006/relationships/hyperlink" Target="https://twitter.com/ciscolive" TargetMode="External" /><Relationship Id="rId362" Type="http://schemas.openxmlformats.org/officeDocument/2006/relationships/hyperlink" Target="https://twitter.com/andre_vink" TargetMode="External" /><Relationship Id="rId363" Type="http://schemas.openxmlformats.org/officeDocument/2006/relationships/hyperlink" Target="https://twitter.com/ingrammicromx" TargetMode="External" /><Relationship Id="rId364" Type="http://schemas.openxmlformats.org/officeDocument/2006/relationships/hyperlink" Target="https://twitter.com/esemanal" TargetMode="External" /><Relationship Id="rId365" Type="http://schemas.openxmlformats.org/officeDocument/2006/relationships/hyperlink" Target="https://twitter.com/cisconoticias" TargetMode="External" /><Relationship Id="rId366" Type="http://schemas.openxmlformats.org/officeDocument/2006/relationships/hyperlink" Target="https://twitter.com/cablecommsrl" TargetMode="External" /><Relationship Id="rId367" Type="http://schemas.openxmlformats.org/officeDocument/2006/relationships/hyperlink" Target="https://twitter.com/outcoastit" TargetMode="External" /><Relationship Id="rId368" Type="http://schemas.openxmlformats.org/officeDocument/2006/relationships/hyperlink" Target="https://twitter.com/bettsyga" TargetMode="External" /><Relationship Id="rId369" Type="http://schemas.openxmlformats.org/officeDocument/2006/relationships/hyperlink" Target="https://twitter.com/atcancun" TargetMode="External" /><Relationship Id="rId370" Type="http://schemas.openxmlformats.org/officeDocument/2006/relationships/hyperlink" Target="https://twitter.com/ib_alabede" TargetMode="External" /><Relationship Id="rId371" Type="http://schemas.openxmlformats.org/officeDocument/2006/relationships/hyperlink" Target="https://twitter.com/datasysla" TargetMode="External" /><Relationship Id="rId372" Type="http://schemas.openxmlformats.org/officeDocument/2006/relationships/hyperlink" Target="https://twitter.com/gmeliass" TargetMode="External" /><Relationship Id="rId373" Type="http://schemas.openxmlformats.org/officeDocument/2006/relationships/hyperlink" Target="https://twitter.com/gerardo_urzua" TargetMode="External" /><Relationship Id="rId374" Type="http://schemas.openxmlformats.org/officeDocument/2006/relationships/hyperlink" Target="https://twitter.com/olatapi" TargetMode="External" /><Relationship Id="rId375" Type="http://schemas.openxmlformats.org/officeDocument/2006/relationships/hyperlink" Target="https://twitter.com/digitalpaola" TargetMode="External" /><Relationship Id="rId376" Type="http://schemas.openxmlformats.org/officeDocument/2006/relationships/hyperlink" Target="https://twitter.com/ctorales" TargetMode="External" /><Relationship Id="rId377" Type="http://schemas.openxmlformats.org/officeDocument/2006/relationships/hyperlink" Target="https://twitter.com/solivera1" TargetMode="External" /><Relationship Id="rId378" Type="http://schemas.openxmlformats.org/officeDocument/2006/relationships/hyperlink" Target="https://twitter.com/cisco" TargetMode="External" /><Relationship Id="rId379" Type="http://schemas.openxmlformats.org/officeDocument/2006/relationships/hyperlink" Target="https://twitter.com/92mariajose" TargetMode="External" /><Relationship Id="rId380" Type="http://schemas.openxmlformats.org/officeDocument/2006/relationships/hyperlink" Target="https://twitter.com/akashico" TargetMode="External" /><Relationship Id="rId381" Type="http://schemas.openxmlformats.org/officeDocument/2006/relationships/hyperlink" Target="https://twitter.com/ciscogateway" TargetMode="External" /><Relationship Id="rId382" Type="http://schemas.openxmlformats.org/officeDocument/2006/relationships/hyperlink" Target="https://twitter.com/ciscoevents" TargetMode="External" /><Relationship Id="rId383" Type="http://schemas.openxmlformats.org/officeDocument/2006/relationships/hyperlink" Target="https://twitter.com/ciscocollab" TargetMode="External" /><Relationship Id="rId384" Type="http://schemas.openxmlformats.org/officeDocument/2006/relationships/hyperlink" Target="https://twitter.com/rhodes_heidi" TargetMode="External" /><Relationship Id="rId385" Type="http://schemas.openxmlformats.org/officeDocument/2006/relationships/hyperlink" Target="https://twitter.com/dicecisco" TargetMode="External" /><Relationship Id="rId386" Type="http://schemas.openxmlformats.org/officeDocument/2006/relationships/comments" Target="../comments2.xml" /><Relationship Id="rId387" Type="http://schemas.openxmlformats.org/officeDocument/2006/relationships/vmlDrawing" Target="../drawings/vmlDrawing2.vml" /><Relationship Id="rId388" Type="http://schemas.openxmlformats.org/officeDocument/2006/relationships/table" Target="../tables/table2.xml" /><Relationship Id="rId389" Type="http://schemas.openxmlformats.org/officeDocument/2006/relationships/drawing" Target="../drawings/drawing1.xml" /><Relationship Id="rId3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gblogs.cisco.com/la/cslive-marlope3-la-guia-de-cisco-live-cancun-para-los-asistentes-por-primera-vez-y-los-mas-experimentados/" TargetMode="External" /><Relationship Id="rId2" Type="http://schemas.openxmlformats.org/officeDocument/2006/relationships/hyperlink" Target="https://blogs.cisco.com/customerexperience/5-steps-to-digital-transformation-success-at-cisco-live-cancun" TargetMode="External" /><Relationship Id="rId3" Type="http://schemas.openxmlformats.org/officeDocument/2006/relationships/hyperlink" Target="https://blogs.cisco.com/developer/digitalization-at-cisco-live-cancun" TargetMode="External" /><Relationship Id="rId4" Type="http://schemas.openxmlformats.org/officeDocument/2006/relationships/hyperlink" Target="https://news-blogs.cisco.com/americas/es/2019/10/21/tu-lo-haces-posible-en-cisco-live-cancun-2019/" TargetMode="External" /><Relationship Id="rId5" Type="http://schemas.openxmlformats.org/officeDocument/2006/relationships/hyperlink" Target="https://blogs.cisco.com/customerexperience/5-steps-to-digital-transformation-success-at-cisco-live-cancun?utm_source=dlvr.it&amp;utm_medium=twitter" TargetMode="External" /><Relationship Id="rId6" Type="http://schemas.openxmlformats.org/officeDocument/2006/relationships/hyperlink" Target="https://gblogs.cisco.com/la/cslive-leomende-3-maneras-de-conocer-el-futuro-de-las-redes-durante-cisco-live-cancun/" TargetMode="External" /><Relationship Id="rId7" Type="http://schemas.openxmlformats.org/officeDocument/2006/relationships/hyperlink" Target="https://www.ciscolive.com/latam" TargetMode="External" /><Relationship Id="rId8" Type="http://schemas.openxmlformats.org/officeDocument/2006/relationships/hyperlink" Target="https://twitter.com/CiscoDevNet/status/1186416876404072448" TargetMode="External" /><Relationship Id="rId9" Type="http://schemas.openxmlformats.org/officeDocument/2006/relationships/hyperlink" Target="https://info.niagaranetworks.com/event-registration?event_name=Cisco%20Live%20Cancun%202019&amp;utm_campaign=CISCO%20Live%20Cancun%202019&amp;utm_content=95894918&amp;utm_medium=social&amp;utm_source=twitter&amp;hss_channel=tw-4927820441" TargetMode="External" /><Relationship Id="rId10" Type="http://schemas.openxmlformats.org/officeDocument/2006/relationships/hyperlink" Target="https://twinybots.ch/" TargetMode="External" /><Relationship Id="rId11" Type="http://schemas.openxmlformats.org/officeDocument/2006/relationships/hyperlink" Target="https://gblogs.cisco.com/la/cslive-marlope3-la-guia-de-cisco-live-cancun-para-los-asistentes-por-primera-vez-y-los-mas-experimentados/" TargetMode="External" /><Relationship Id="rId12" Type="http://schemas.openxmlformats.org/officeDocument/2006/relationships/hyperlink" Target="https://blogs.cisco.com/customerexperience/5-steps-to-digital-transformation-success-at-cisco-live-cancun" TargetMode="External" /><Relationship Id="rId13" Type="http://schemas.openxmlformats.org/officeDocument/2006/relationships/hyperlink" Target="https://info.niagaranetworks.com/event-registration?event_name=Cisco%20Live%20Cancun%202019&amp;utm_campaign=CISCO%20Live%20Cancun%202019&amp;utm_content=95894918&amp;utm_medium=social&amp;utm_source=twitter&amp;hss_channel=tw-4927820441" TargetMode="External" /><Relationship Id="rId14" Type="http://schemas.openxmlformats.org/officeDocument/2006/relationships/hyperlink" Target="https://news-blogs.cisco.com/americas/es/2019/10/21/tu-lo-haces-posible-en-cisco-live-cancun-2019/" TargetMode="External" /><Relationship Id="rId15" Type="http://schemas.openxmlformats.org/officeDocument/2006/relationships/hyperlink" Target="https://www.ciscolive.com/latam" TargetMode="External" /><Relationship Id="rId16" Type="http://schemas.openxmlformats.org/officeDocument/2006/relationships/hyperlink" Target="https://www.ciscolive.com/latam/en/activities/world-of-solutions/cisco-showcase.html" TargetMode="External" /><Relationship Id="rId17" Type="http://schemas.openxmlformats.org/officeDocument/2006/relationships/hyperlink" Target="https://blogs.cisco.com/developer/cisco-live-cancun-2019" TargetMode="External" /><Relationship Id="rId18" Type="http://schemas.openxmlformats.org/officeDocument/2006/relationships/hyperlink" Target="https://www.ciscolive.com/latam/en.html" TargetMode="External" /><Relationship Id="rId19" Type="http://schemas.openxmlformats.org/officeDocument/2006/relationships/hyperlink" Target="https://blogs.cisco.com/customerexperience/5-steps-to-digital-transformation-success-at-cisco-live-cancun?ccid=cc000424&amp;dtid=esotwt000260" TargetMode="External" /><Relationship Id="rId20" Type="http://schemas.openxmlformats.org/officeDocument/2006/relationships/hyperlink" Target="https://www.linkedin.com/slink?code=eJ_YgxT" TargetMode="External" /><Relationship Id="rId21" Type="http://schemas.openxmlformats.org/officeDocument/2006/relationships/hyperlink" Target="https://twinybots.ch/" TargetMode="External" /><Relationship Id="rId22" Type="http://schemas.openxmlformats.org/officeDocument/2006/relationships/hyperlink" Target="https://blogs.cisco.com/customerexperience/5-steps-to-digital-transformation-success-at-cisco-live-cancun" TargetMode="External" /><Relationship Id="rId23" Type="http://schemas.openxmlformats.org/officeDocument/2006/relationships/hyperlink" Target="https://marketscreener.com/CISCO-SYSTEMS-4862/news/Cisco-5-Steps-to-Digital-Transformation-Success-at-Cisco-Live-Canc-n-29379785/" TargetMode="External" /><Relationship Id="rId24" Type="http://schemas.openxmlformats.org/officeDocument/2006/relationships/hyperlink" Target="https://www.linkedin.com/slink?code=eUXPSZj" TargetMode="External" /><Relationship Id="rId25" Type="http://schemas.openxmlformats.org/officeDocument/2006/relationships/hyperlink" Target="https://digitaltelcos.com/" TargetMode="External" /><Relationship Id="rId26" Type="http://schemas.openxmlformats.org/officeDocument/2006/relationships/hyperlink" Target="http://blog.digitaltelcos.com/2019/10/15/5-steps-to-digital-transformation-success-at-cisco-live-cancun/" TargetMode="External" /><Relationship Id="rId27" Type="http://schemas.openxmlformats.org/officeDocument/2006/relationships/hyperlink" Target="https://www.linkedin.com/slink?code=dssPdBC" TargetMode="External" /><Relationship Id="rId28" Type="http://schemas.openxmlformats.org/officeDocument/2006/relationships/hyperlink" Target="https://www.linkedin.com/slink?code=e39kRfm" TargetMode="External" /><Relationship Id="rId29" Type="http://schemas.openxmlformats.org/officeDocument/2006/relationships/hyperlink" Target="https://www.linkedin.com/slink?code=d_rWKQh" TargetMode="External" /><Relationship Id="rId30" Type="http://schemas.openxmlformats.org/officeDocument/2006/relationships/hyperlink" Target="https://twitter.com/CiscoDevNet/status/1186416876404072448" TargetMode="External" /><Relationship Id="rId31" Type="http://schemas.openxmlformats.org/officeDocument/2006/relationships/hyperlink" Target="https://vivianfrancos.com/ciscolivela-llega-con-lo-maximo-en-tecnologia/" TargetMode="External" /><Relationship Id="rId32" Type="http://schemas.openxmlformats.org/officeDocument/2006/relationships/hyperlink" Target="https://twitter.com/NRS_Solutions/status/1186389101592956928" TargetMode="External" /><Relationship Id="rId33" Type="http://schemas.openxmlformats.org/officeDocument/2006/relationships/hyperlink" Target="https://www.linkedin.com/slink?code=d7Nxmmk" TargetMode="External" /><Relationship Id="rId34" Type="http://schemas.openxmlformats.org/officeDocument/2006/relationships/hyperlink" Target="https://www.linkedin.com/slink?code=dM5xJEe" TargetMode="External" /><Relationship Id="rId35" Type="http://schemas.openxmlformats.org/officeDocument/2006/relationships/hyperlink" Target="https://twitter.com/ciscolivelatam/status/1162469081620070401" TargetMode="External" /><Relationship Id="rId36" Type="http://schemas.openxmlformats.org/officeDocument/2006/relationships/hyperlink" Target="https://www.youtube.com/watch?v=HDnO_WR-dzw&amp;feature=youtu.be" TargetMode="External" /><Relationship Id="rId37" Type="http://schemas.openxmlformats.org/officeDocument/2006/relationships/hyperlink" Target="https://blogs.cisco.com/developer/digitalization-at-cisco-live-cancun" TargetMode="External" /><Relationship Id="rId38" Type="http://schemas.openxmlformats.org/officeDocument/2006/relationships/hyperlink" Target="https://www.ciscolive.com/latam" TargetMode="External" /><Relationship Id="rId39" Type="http://schemas.openxmlformats.org/officeDocument/2006/relationships/hyperlink" Target="https://developer.cisco.com/startnow/?utm_campaign=startnow20&amp;utm_source=mediabuy&amp;utm_medium=ptwitter-mx-luzmavideo" TargetMode="External" /><Relationship Id="rId40" Type="http://schemas.openxmlformats.org/officeDocument/2006/relationships/hyperlink" Target="https://merakienciscolive.splashthat.com/" TargetMode="External" /><Relationship Id="rId41" Type="http://schemas.openxmlformats.org/officeDocument/2006/relationships/hyperlink" Target="https://gblogs.cisco.com/la/cslive-leomende-3-maneras-de-conocer-el-futuro-de-las-redes-durante-cisco-live-cancun/" TargetMode="External" /><Relationship Id="rId42" Type="http://schemas.openxmlformats.org/officeDocument/2006/relationships/hyperlink" Target="https://news-blogs.cisco.com/americas/es/2019/10/21/tu-lo-haces-posible-en-cisco-live-cancun-2019/" TargetMode="External" /><Relationship Id="rId43" Type="http://schemas.openxmlformats.org/officeDocument/2006/relationships/hyperlink" Target="https://esemanal.mx/2019/10/cisco-live-cancun-2019/" TargetMode="External" /><Relationship Id="rId44" Type="http://schemas.openxmlformats.org/officeDocument/2006/relationships/hyperlink" Target="https://blogs.cisco.com/customerexperience/5-steps-to-digital-transformation-success-at-cisco-live-cancun?utm_source=dlvr.it&amp;utm_medium=twitter" TargetMode="External" /><Relationship Id="rId45" Type="http://schemas.openxmlformats.org/officeDocument/2006/relationships/hyperlink" Target="https://news-blogs.cisco.com/americas/es/2019/10/21/tu-lo-haces-posible-en-cisco-live-cancun-2019/" TargetMode="External" /><Relationship Id="rId46" Type="http://schemas.openxmlformats.org/officeDocument/2006/relationships/hyperlink" Target="https://www.linkedin.com/slink?code=e3NbxVk" TargetMode="External" /><Relationship Id="rId47" Type="http://schemas.openxmlformats.org/officeDocument/2006/relationships/hyperlink" Target="https://www.linkedin.com/slink?code=eYW78-C" TargetMode="External" /><Relationship Id="rId48" Type="http://schemas.openxmlformats.org/officeDocument/2006/relationships/table" Target="../tables/table11.xm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1519</v>
      </c>
      <c r="BE2" s="13" t="s">
        <v>1520</v>
      </c>
      <c r="BF2" s="122" t="s">
        <v>2165</v>
      </c>
      <c r="BG2" s="122" t="s">
        <v>2166</v>
      </c>
      <c r="BH2" s="122" t="s">
        <v>2167</v>
      </c>
      <c r="BI2" s="122" t="s">
        <v>2168</v>
      </c>
      <c r="BJ2" s="122" t="s">
        <v>2169</v>
      </c>
      <c r="BK2" s="122" t="s">
        <v>2170</v>
      </c>
      <c r="BL2" s="122" t="s">
        <v>2171</v>
      </c>
      <c r="BM2" s="122" t="s">
        <v>2172</v>
      </c>
      <c r="BN2" s="122" t="s">
        <v>2173</v>
      </c>
    </row>
    <row r="3" spans="1:66" ht="15" customHeight="1">
      <c r="A3" s="64" t="s">
        <v>214</v>
      </c>
      <c r="B3" s="64" t="s">
        <v>281</v>
      </c>
      <c r="C3" s="65" t="s">
        <v>2205</v>
      </c>
      <c r="D3" s="66">
        <v>3</v>
      </c>
      <c r="E3" s="67" t="s">
        <v>132</v>
      </c>
      <c r="F3" s="68">
        <v>32</v>
      </c>
      <c r="G3" s="65"/>
      <c r="H3" s="69"/>
      <c r="I3" s="70"/>
      <c r="J3" s="70"/>
      <c r="K3" s="34" t="s">
        <v>65</v>
      </c>
      <c r="L3" s="71">
        <v>3</v>
      </c>
      <c r="M3" s="71"/>
      <c r="N3" s="72"/>
      <c r="O3" s="78" t="s">
        <v>304</v>
      </c>
      <c r="P3" s="80">
        <v>43752.8699537037</v>
      </c>
      <c r="Q3" s="78" t="s">
        <v>307</v>
      </c>
      <c r="R3" s="78"/>
      <c r="S3" s="78"/>
      <c r="T3" s="78" t="s">
        <v>416</v>
      </c>
      <c r="U3" s="78"/>
      <c r="V3" s="83" t="s">
        <v>452</v>
      </c>
      <c r="W3" s="80">
        <v>43752.8699537037</v>
      </c>
      <c r="X3" s="84">
        <v>43752</v>
      </c>
      <c r="Y3" s="86" t="s">
        <v>513</v>
      </c>
      <c r="Z3" s="83" t="s">
        <v>615</v>
      </c>
      <c r="AA3" s="78"/>
      <c r="AB3" s="78"/>
      <c r="AC3" s="86" t="s">
        <v>718</v>
      </c>
      <c r="AD3" s="78"/>
      <c r="AE3" s="78" t="b">
        <v>0</v>
      </c>
      <c r="AF3" s="78">
        <v>0</v>
      </c>
      <c r="AG3" s="86" t="s">
        <v>823</v>
      </c>
      <c r="AH3" s="78" t="b">
        <v>0</v>
      </c>
      <c r="AI3" s="78" t="s">
        <v>826</v>
      </c>
      <c r="AJ3" s="78"/>
      <c r="AK3" s="86" t="s">
        <v>823</v>
      </c>
      <c r="AL3" s="78" t="b">
        <v>0</v>
      </c>
      <c r="AM3" s="78">
        <v>128</v>
      </c>
      <c r="AN3" s="86" t="s">
        <v>799</v>
      </c>
      <c r="AO3" s="78" t="s">
        <v>830</v>
      </c>
      <c r="AP3" s="78" t="b">
        <v>0</v>
      </c>
      <c r="AQ3" s="86" t="s">
        <v>799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281</v>
      </c>
      <c r="C4" s="65" t="s">
        <v>2205</v>
      </c>
      <c r="D4" s="66">
        <v>3</v>
      </c>
      <c r="E4" s="67" t="s">
        <v>132</v>
      </c>
      <c r="F4" s="68">
        <v>32</v>
      </c>
      <c r="G4" s="65"/>
      <c r="H4" s="69"/>
      <c r="I4" s="70"/>
      <c r="J4" s="70"/>
      <c r="K4" s="34" t="s">
        <v>65</v>
      </c>
      <c r="L4" s="77">
        <v>4</v>
      </c>
      <c r="M4" s="77"/>
      <c r="N4" s="72"/>
      <c r="O4" s="79" t="s">
        <v>305</v>
      </c>
      <c r="P4" s="81">
        <v>43752.8699537037</v>
      </c>
      <c r="Q4" s="79" t="s">
        <v>307</v>
      </c>
      <c r="R4" s="79"/>
      <c r="S4" s="79"/>
      <c r="T4" s="79" t="s">
        <v>416</v>
      </c>
      <c r="U4" s="79"/>
      <c r="V4" s="82" t="s">
        <v>452</v>
      </c>
      <c r="W4" s="81">
        <v>43752.8699537037</v>
      </c>
      <c r="X4" s="85">
        <v>43752</v>
      </c>
      <c r="Y4" s="87" t="s">
        <v>513</v>
      </c>
      <c r="Z4" s="82" t="s">
        <v>615</v>
      </c>
      <c r="AA4" s="79"/>
      <c r="AB4" s="79"/>
      <c r="AC4" s="87" t="s">
        <v>718</v>
      </c>
      <c r="AD4" s="79"/>
      <c r="AE4" s="79" t="b">
        <v>0</v>
      </c>
      <c r="AF4" s="79">
        <v>0</v>
      </c>
      <c r="AG4" s="87" t="s">
        <v>823</v>
      </c>
      <c r="AH4" s="79" t="b">
        <v>0</v>
      </c>
      <c r="AI4" s="79" t="s">
        <v>826</v>
      </c>
      <c r="AJ4" s="79"/>
      <c r="AK4" s="87" t="s">
        <v>823</v>
      </c>
      <c r="AL4" s="79" t="b">
        <v>0</v>
      </c>
      <c r="AM4" s="79">
        <v>128</v>
      </c>
      <c r="AN4" s="87" t="s">
        <v>799</v>
      </c>
      <c r="AO4" s="79" t="s">
        <v>830</v>
      </c>
      <c r="AP4" s="79" t="b">
        <v>0</v>
      </c>
      <c r="AQ4" s="87" t="s">
        <v>799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291</v>
      </c>
      <c r="C5" s="65" t="s">
        <v>2205</v>
      </c>
      <c r="D5" s="66">
        <v>3</v>
      </c>
      <c r="E5" s="67" t="s">
        <v>132</v>
      </c>
      <c r="F5" s="68">
        <v>32</v>
      </c>
      <c r="G5" s="65"/>
      <c r="H5" s="69"/>
      <c r="I5" s="70"/>
      <c r="J5" s="70"/>
      <c r="K5" s="34" t="s">
        <v>65</v>
      </c>
      <c r="L5" s="77">
        <v>5</v>
      </c>
      <c r="M5" s="77"/>
      <c r="N5" s="72"/>
      <c r="O5" s="79" t="s">
        <v>305</v>
      </c>
      <c r="P5" s="81">
        <v>43752.8699537037</v>
      </c>
      <c r="Q5" s="79" t="s">
        <v>307</v>
      </c>
      <c r="R5" s="79"/>
      <c r="S5" s="79"/>
      <c r="T5" s="79" t="s">
        <v>416</v>
      </c>
      <c r="U5" s="79"/>
      <c r="V5" s="82" t="s">
        <v>452</v>
      </c>
      <c r="W5" s="81">
        <v>43752.8699537037</v>
      </c>
      <c r="X5" s="85">
        <v>43752</v>
      </c>
      <c r="Y5" s="87" t="s">
        <v>513</v>
      </c>
      <c r="Z5" s="82" t="s">
        <v>615</v>
      </c>
      <c r="AA5" s="79"/>
      <c r="AB5" s="79"/>
      <c r="AC5" s="87" t="s">
        <v>718</v>
      </c>
      <c r="AD5" s="79"/>
      <c r="AE5" s="79" t="b">
        <v>0</v>
      </c>
      <c r="AF5" s="79">
        <v>0</v>
      </c>
      <c r="AG5" s="87" t="s">
        <v>823</v>
      </c>
      <c r="AH5" s="79" t="b">
        <v>0</v>
      </c>
      <c r="AI5" s="79" t="s">
        <v>826</v>
      </c>
      <c r="AJ5" s="79"/>
      <c r="AK5" s="87" t="s">
        <v>823</v>
      </c>
      <c r="AL5" s="79" t="b">
        <v>0</v>
      </c>
      <c r="AM5" s="79">
        <v>128</v>
      </c>
      <c r="AN5" s="87" t="s">
        <v>799</v>
      </c>
      <c r="AO5" s="79" t="s">
        <v>830</v>
      </c>
      <c r="AP5" s="79" t="b">
        <v>0</v>
      </c>
      <c r="AQ5" s="87" t="s">
        <v>799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38</v>
      </c>
      <c r="BM5" s="49">
        <v>100</v>
      </c>
      <c r="BN5" s="48">
        <v>38</v>
      </c>
    </row>
    <row r="6" spans="1:66" ht="15">
      <c r="A6" s="64" t="s">
        <v>215</v>
      </c>
      <c r="B6" s="64" t="s">
        <v>280</v>
      </c>
      <c r="C6" s="65" t="s">
        <v>2205</v>
      </c>
      <c r="D6" s="66">
        <v>3</v>
      </c>
      <c r="E6" s="67" t="s">
        <v>132</v>
      </c>
      <c r="F6" s="68">
        <v>32</v>
      </c>
      <c r="G6" s="65"/>
      <c r="H6" s="69"/>
      <c r="I6" s="70"/>
      <c r="J6" s="70"/>
      <c r="K6" s="34" t="s">
        <v>65</v>
      </c>
      <c r="L6" s="77">
        <v>6</v>
      </c>
      <c r="M6" s="77"/>
      <c r="N6" s="72"/>
      <c r="O6" s="79" t="s">
        <v>304</v>
      </c>
      <c r="P6" s="81">
        <v>43753.60770833334</v>
      </c>
      <c r="Q6" s="79" t="s">
        <v>308</v>
      </c>
      <c r="R6" s="82" t="s">
        <v>360</v>
      </c>
      <c r="S6" s="79" t="s">
        <v>401</v>
      </c>
      <c r="T6" s="79" t="s">
        <v>416</v>
      </c>
      <c r="U6" s="79"/>
      <c r="V6" s="82" t="s">
        <v>453</v>
      </c>
      <c r="W6" s="81">
        <v>43753.60770833334</v>
      </c>
      <c r="X6" s="85">
        <v>43753</v>
      </c>
      <c r="Y6" s="87" t="s">
        <v>514</v>
      </c>
      <c r="Z6" s="82" t="s">
        <v>616</v>
      </c>
      <c r="AA6" s="79"/>
      <c r="AB6" s="79"/>
      <c r="AC6" s="87" t="s">
        <v>719</v>
      </c>
      <c r="AD6" s="79"/>
      <c r="AE6" s="79" t="b">
        <v>0</v>
      </c>
      <c r="AF6" s="79">
        <v>0</v>
      </c>
      <c r="AG6" s="87" t="s">
        <v>823</v>
      </c>
      <c r="AH6" s="79" t="b">
        <v>0</v>
      </c>
      <c r="AI6" s="79" t="s">
        <v>826</v>
      </c>
      <c r="AJ6" s="79"/>
      <c r="AK6" s="87" t="s">
        <v>823</v>
      </c>
      <c r="AL6" s="79" t="b">
        <v>0</v>
      </c>
      <c r="AM6" s="79">
        <v>10</v>
      </c>
      <c r="AN6" s="87" t="s">
        <v>821</v>
      </c>
      <c r="AO6" s="79" t="s">
        <v>831</v>
      </c>
      <c r="AP6" s="79" t="b">
        <v>0</v>
      </c>
      <c r="AQ6" s="87" t="s">
        <v>821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13</v>
      </c>
      <c r="BM6" s="49">
        <v>100</v>
      </c>
      <c r="BN6" s="48">
        <v>13</v>
      </c>
    </row>
    <row r="7" spans="1:66" ht="15">
      <c r="A7" s="64" t="s">
        <v>216</v>
      </c>
      <c r="B7" s="64" t="s">
        <v>281</v>
      </c>
      <c r="C7" s="65" t="s">
        <v>2205</v>
      </c>
      <c r="D7" s="66">
        <v>3</v>
      </c>
      <c r="E7" s="67" t="s">
        <v>132</v>
      </c>
      <c r="F7" s="68">
        <v>32</v>
      </c>
      <c r="G7" s="65"/>
      <c r="H7" s="69"/>
      <c r="I7" s="70"/>
      <c r="J7" s="70"/>
      <c r="K7" s="34" t="s">
        <v>65</v>
      </c>
      <c r="L7" s="77">
        <v>7</v>
      </c>
      <c r="M7" s="77"/>
      <c r="N7" s="72"/>
      <c r="O7" s="79" t="s">
        <v>304</v>
      </c>
      <c r="P7" s="81">
        <v>43753.6252662037</v>
      </c>
      <c r="Q7" s="79" t="s">
        <v>309</v>
      </c>
      <c r="R7" s="79"/>
      <c r="S7" s="79"/>
      <c r="T7" s="79"/>
      <c r="U7" s="79"/>
      <c r="V7" s="82" t="s">
        <v>454</v>
      </c>
      <c r="W7" s="81">
        <v>43753.6252662037</v>
      </c>
      <c r="X7" s="85">
        <v>43753</v>
      </c>
      <c r="Y7" s="87" t="s">
        <v>515</v>
      </c>
      <c r="Z7" s="82" t="s">
        <v>617</v>
      </c>
      <c r="AA7" s="79"/>
      <c r="AB7" s="79"/>
      <c r="AC7" s="87" t="s">
        <v>720</v>
      </c>
      <c r="AD7" s="79"/>
      <c r="AE7" s="79" t="b">
        <v>0</v>
      </c>
      <c r="AF7" s="79">
        <v>0</v>
      </c>
      <c r="AG7" s="87" t="s">
        <v>823</v>
      </c>
      <c r="AH7" s="79" t="b">
        <v>0</v>
      </c>
      <c r="AI7" s="79" t="s">
        <v>827</v>
      </c>
      <c r="AJ7" s="79"/>
      <c r="AK7" s="87" t="s">
        <v>823</v>
      </c>
      <c r="AL7" s="79" t="b">
        <v>0</v>
      </c>
      <c r="AM7" s="79">
        <v>4</v>
      </c>
      <c r="AN7" s="87" t="s">
        <v>800</v>
      </c>
      <c r="AO7" s="79" t="s">
        <v>831</v>
      </c>
      <c r="AP7" s="79" t="b">
        <v>0</v>
      </c>
      <c r="AQ7" s="87" t="s">
        <v>800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216</v>
      </c>
      <c r="B8" s="64" t="s">
        <v>291</v>
      </c>
      <c r="C8" s="65" t="s">
        <v>2205</v>
      </c>
      <c r="D8" s="66">
        <v>3</v>
      </c>
      <c r="E8" s="67" t="s">
        <v>132</v>
      </c>
      <c r="F8" s="68">
        <v>32</v>
      </c>
      <c r="G8" s="65"/>
      <c r="H8" s="69"/>
      <c r="I8" s="70"/>
      <c r="J8" s="70"/>
      <c r="K8" s="34" t="s">
        <v>65</v>
      </c>
      <c r="L8" s="77">
        <v>8</v>
      </c>
      <c r="M8" s="77"/>
      <c r="N8" s="72"/>
      <c r="O8" s="79" t="s">
        <v>305</v>
      </c>
      <c r="P8" s="81">
        <v>43753.6252662037</v>
      </c>
      <c r="Q8" s="79" t="s">
        <v>309</v>
      </c>
      <c r="R8" s="79"/>
      <c r="S8" s="79"/>
      <c r="T8" s="79"/>
      <c r="U8" s="79"/>
      <c r="V8" s="82" t="s">
        <v>454</v>
      </c>
      <c r="W8" s="81">
        <v>43753.6252662037</v>
      </c>
      <c r="X8" s="85">
        <v>43753</v>
      </c>
      <c r="Y8" s="87" t="s">
        <v>515</v>
      </c>
      <c r="Z8" s="82" t="s">
        <v>617</v>
      </c>
      <c r="AA8" s="79"/>
      <c r="AB8" s="79"/>
      <c r="AC8" s="87" t="s">
        <v>720</v>
      </c>
      <c r="AD8" s="79"/>
      <c r="AE8" s="79" t="b">
        <v>0</v>
      </c>
      <c r="AF8" s="79">
        <v>0</v>
      </c>
      <c r="AG8" s="87" t="s">
        <v>823</v>
      </c>
      <c r="AH8" s="79" t="b">
        <v>0</v>
      </c>
      <c r="AI8" s="79" t="s">
        <v>827</v>
      </c>
      <c r="AJ8" s="79"/>
      <c r="AK8" s="87" t="s">
        <v>823</v>
      </c>
      <c r="AL8" s="79" t="b">
        <v>0</v>
      </c>
      <c r="AM8" s="79">
        <v>4</v>
      </c>
      <c r="AN8" s="87" t="s">
        <v>800</v>
      </c>
      <c r="AO8" s="79" t="s">
        <v>831</v>
      </c>
      <c r="AP8" s="79" t="b">
        <v>0</v>
      </c>
      <c r="AQ8" s="87" t="s">
        <v>800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25</v>
      </c>
      <c r="BM8" s="49">
        <v>100</v>
      </c>
      <c r="BN8" s="48">
        <v>25</v>
      </c>
    </row>
    <row r="9" spans="1:66" ht="15">
      <c r="A9" s="64" t="s">
        <v>217</v>
      </c>
      <c r="B9" s="64" t="s">
        <v>219</v>
      </c>
      <c r="C9" s="65" t="s">
        <v>2205</v>
      </c>
      <c r="D9" s="66">
        <v>3</v>
      </c>
      <c r="E9" s="67" t="s">
        <v>132</v>
      </c>
      <c r="F9" s="68">
        <v>32</v>
      </c>
      <c r="G9" s="65"/>
      <c r="H9" s="69"/>
      <c r="I9" s="70"/>
      <c r="J9" s="70"/>
      <c r="K9" s="34" t="s">
        <v>65</v>
      </c>
      <c r="L9" s="77">
        <v>9</v>
      </c>
      <c r="M9" s="77"/>
      <c r="N9" s="72"/>
      <c r="O9" s="79" t="s">
        <v>304</v>
      </c>
      <c r="P9" s="81">
        <v>43753.805925925924</v>
      </c>
      <c r="Q9" s="79" t="s">
        <v>310</v>
      </c>
      <c r="R9" s="82" t="s">
        <v>361</v>
      </c>
      <c r="S9" s="79" t="s">
        <v>401</v>
      </c>
      <c r="T9" s="79"/>
      <c r="U9" s="82" t="s">
        <v>436</v>
      </c>
      <c r="V9" s="82" t="s">
        <v>436</v>
      </c>
      <c r="W9" s="81">
        <v>43753.805925925924</v>
      </c>
      <c r="X9" s="85">
        <v>43753</v>
      </c>
      <c r="Y9" s="87" t="s">
        <v>516</v>
      </c>
      <c r="Z9" s="82" t="s">
        <v>618</v>
      </c>
      <c r="AA9" s="79"/>
      <c r="AB9" s="79"/>
      <c r="AC9" s="87" t="s">
        <v>721</v>
      </c>
      <c r="AD9" s="79"/>
      <c r="AE9" s="79" t="b">
        <v>0</v>
      </c>
      <c r="AF9" s="79">
        <v>0</v>
      </c>
      <c r="AG9" s="87" t="s">
        <v>823</v>
      </c>
      <c r="AH9" s="79" t="b">
        <v>0</v>
      </c>
      <c r="AI9" s="79" t="s">
        <v>827</v>
      </c>
      <c r="AJ9" s="79"/>
      <c r="AK9" s="87" t="s">
        <v>823</v>
      </c>
      <c r="AL9" s="79" t="b">
        <v>0</v>
      </c>
      <c r="AM9" s="79">
        <v>3</v>
      </c>
      <c r="AN9" s="87" t="s">
        <v>723</v>
      </c>
      <c r="AO9" s="79" t="s">
        <v>832</v>
      </c>
      <c r="AP9" s="79" t="b">
        <v>0</v>
      </c>
      <c r="AQ9" s="87" t="s">
        <v>723</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1</v>
      </c>
      <c r="BG9" s="49">
        <v>10</v>
      </c>
      <c r="BH9" s="48">
        <v>0</v>
      </c>
      <c r="BI9" s="49">
        <v>0</v>
      </c>
      <c r="BJ9" s="48">
        <v>0</v>
      </c>
      <c r="BK9" s="49">
        <v>0</v>
      </c>
      <c r="BL9" s="48">
        <v>9</v>
      </c>
      <c r="BM9" s="49">
        <v>90</v>
      </c>
      <c r="BN9" s="48">
        <v>10</v>
      </c>
    </row>
    <row r="10" spans="1:66" ht="15">
      <c r="A10" s="64" t="s">
        <v>218</v>
      </c>
      <c r="B10" s="64" t="s">
        <v>219</v>
      </c>
      <c r="C10" s="65" t="s">
        <v>2205</v>
      </c>
      <c r="D10" s="66">
        <v>3</v>
      </c>
      <c r="E10" s="67" t="s">
        <v>132</v>
      </c>
      <c r="F10" s="68">
        <v>32</v>
      </c>
      <c r="G10" s="65"/>
      <c r="H10" s="69"/>
      <c r="I10" s="70"/>
      <c r="J10" s="70"/>
      <c r="K10" s="34" t="s">
        <v>65</v>
      </c>
      <c r="L10" s="77">
        <v>10</v>
      </c>
      <c r="M10" s="77"/>
      <c r="N10" s="72"/>
      <c r="O10" s="79" t="s">
        <v>304</v>
      </c>
      <c r="P10" s="81">
        <v>43753.8059375</v>
      </c>
      <c r="Q10" s="79" t="s">
        <v>310</v>
      </c>
      <c r="R10" s="82" t="s">
        <v>361</v>
      </c>
      <c r="S10" s="79" t="s">
        <v>401</v>
      </c>
      <c r="T10" s="79"/>
      <c r="U10" s="82" t="s">
        <v>436</v>
      </c>
      <c r="V10" s="82" t="s">
        <v>436</v>
      </c>
      <c r="W10" s="81">
        <v>43753.8059375</v>
      </c>
      <c r="X10" s="85">
        <v>43753</v>
      </c>
      <c r="Y10" s="87" t="s">
        <v>517</v>
      </c>
      <c r="Z10" s="82" t="s">
        <v>619</v>
      </c>
      <c r="AA10" s="79"/>
      <c r="AB10" s="79"/>
      <c r="AC10" s="87" t="s">
        <v>722</v>
      </c>
      <c r="AD10" s="79"/>
      <c r="AE10" s="79" t="b">
        <v>0</v>
      </c>
      <c r="AF10" s="79">
        <v>0</v>
      </c>
      <c r="AG10" s="87" t="s">
        <v>823</v>
      </c>
      <c r="AH10" s="79" t="b">
        <v>0</v>
      </c>
      <c r="AI10" s="79" t="s">
        <v>827</v>
      </c>
      <c r="AJ10" s="79"/>
      <c r="AK10" s="87" t="s">
        <v>823</v>
      </c>
      <c r="AL10" s="79" t="b">
        <v>0</v>
      </c>
      <c r="AM10" s="79">
        <v>3</v>
      </c>
      <c r="AN10" s="87" t="s">
        <v>723</v>
      </c>
      <c r="AO10" s="79" t="s">
        <v>832</v>
      </c>
      <c r="AP10" s="79" t="b">
        <v>0</v>
      </c>
      <c r="AQ10" s="87" t="s">
        <v>723</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v>1</v>
      </c>
      <c r="BG10" s="49">
        <v>10</v>
      </c>
      <c r="BH10" s="48">
        <v>0</v>
      </c>
      <c r="BI10" s="49">
        <v>0</v>
      </c>
      <c r="BJ10" s="48">
        <v>0</v>
      </c>
      <c r="BK10" s="49">
        <v>0</v>
      </c>
      <c r="BL10" s="48">
        <v>9</v>
      </c>
      <c r="BM10" s="49">
        <v>90</v>
      </c>
      <c r="BN10" s="48">
        <v>10</v>
      </c>
    </row>
    <row r="11" spans="1:66" ht="15">
      <c r="A11" s="64" t="s">
        <v>219</v>
      </c>
      <c r="B11" s="64" t="s">
        <v>219</v>
      </c>
      <c r="C11" s="65" t="s">
        <v>2205</v>
      </c>
      <c r="D11" s="66">
        <v>3</v>
      </c>
      <c r="E11" s="67" t="s">
        <v>132</v>
      </c>
      <c r="F11" s="68">
        <v>32</v>
      </c>
      <c r="G11" s="65"/>
      <c r="H11" s="69"/>
      <c r="I11" s="70"/>
      <c r="J11" s="70"/>
      <c r="K11" s="34" t="s">
        <v>65</v>
      </c>
      <c r="L11" s="77">
        <v>11</v>
      </c>
      <c r="M11" s="77"/>
      <c r="N11" s="72"/>
      <c r="O11" s="79" t="s">
        <v>176</v>
      </c>
      <c r="P11" s="81">
        <v>43753.8055787037</v>
      </c>
      <c r="Q11" s="79" t="s">
        <v>310</v>
      </c>
      <c r="R11" s="82" t="s">
        <v>361</v>
      </c>
      <c r="S11" s="79" t="s">
        <v>401</v>
      </c>
      <c r="T11" s="79"/>
      <c r="U11" s="82" t="s">
        <v>436</v>
      </c>
      <c r="V11" s="82" t="s">
        <v>436</v>
      </c>
      <c r="W11" s="81">
        <v>43753.8055787037</v>
      </c>
      <c r="X11" s="85">
        <v>43753</v>
      </c>
      <c r="Y11" s="87" t="s">
        <v>518</v>
      </c>
      <c r="Z11" s="82" t="s">
        <v>620</v>
      </c>
      <c r="AA11" s="79"/>
      <c r="AB11" s="79"/>
      <c r="AC11" s="87" t="s">
        <v>723</v>
      </c>
      <c r="AD11" s="79"/>
      <c r="AE11" s="79" t="b">
        <v>0</v>
      </c>
      <c r="AF11" s="79">
        <v>0</v>
      </c>
      <c r="AG11" s="87" t="s">
        <v>823</v>
      </c>
      <c r="AH11" s="79" t="b">
        <v>0</v>
      </c>
      <c r="AI11" s="79" t="s">
        <v>827</v>
      </c>
      <c r="AJ11" s="79"/>
      <c r="AK11" s="87" t="s">
        <v>823</v>
      </c>
      <c r="AL11" s="79" t="b">
        <v>0</v>
      </c>
      <c r="AM11" s="79">
        <v>3</v>
      </c>
      <c r="AN11" s="87" t="s">
        <v>823</v>
      </c>
      <c r="AO11" s="79" t="s">
        <v>832</v>
      </c>
      <c r="AP11" s="79" t="b">
        <v>0</v>
      </c>
      <c r="AQ11" s="87" t="s">
        <v>723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v>1</v>
      </c>
      <c r="BG11" s="49">
        <v>10</v>
      </c>
      <c r="BH11" s="48">
        <v>0</v>
      </c>
      <c r="BI11" s="49">
        <v>0</v>
      </c>
      <c r="BJ11" s="48">
        <v>0</v>
      </c>
      <c r="BK11" s="49">
        <v>0</v>
      </c>
      <c r="BL11" s="48">
        <v>9</v>
      </c>
      <c r="BM11" s="49">
        <v>90</v>
      </c>
      <c r="BN11" s="48">
        <v>10</v>
      </c>
    </row>
    <row r="12" spans="1:66" ht="15">
      <c r="A12" s="64" t="s">
        <v>220</v>
      </c>
      <c r="B12" s="64" t="s">
        <v>219</v>
      </c>
      <c r="C12" s="65" t="s">
        <v>2205</v>
      </c>
      <c r="D12" s="66">
        <v>3</v>
      </c>
      <c r="E12" s="67" t="s">
        <v>132</v>
      </c>
      <c r="F12" s="68">
        <v>32</v>
      </c>
      <c r="G12" s="65"/>
      <c r="H12" s="69"/>
      <c r="I12" s="70"/>
      <c r="J12" s="70"/>
      <c r="K12" s="34" t="s">
        <v>65</v>
      </c>
      <c r="L12" s="77">
        <v>12</v>
      </c>
      <c r="M12" s="77"/>
      <c r="N12" s="72"/>
      <c r="O12" s="79" t="s">
        <v>304</v>
      </c>
      <c r="P12" s="81">
        <v>43753.80700231482</v>
      </c>
      <c r="Q12" s="79" t="s">
        <v>310</v>
      </c>
      <c r="R12" s="82" t="s">
        <v>361</v>
      </c>
      <c r="S12" s="79" t="s">
        <v>401</v>
      </c>
      <c r="T12" s="79"/>
      <c r="U12" s="82" t="s">
        <v>436</v>
      </c>
      <c r="V12" s="82" t="s">
        <v>436</v>
      </c>
      <c r="W12" s="81">
        <v>43753.80700231482</v>
      </c>
      <c r="X12" s="85">
        <v>43753</v>
      </c>
      <c r="Y12" s="87" t="s">
        <v>519</v>
      </c>
      <c r="Z12" s="82" t="s">
        <v>621</v>
      </c>
      <c r="AA12" s="79"/>
      <c r="AB12" s="79"/>
      <c r="AC12" s="87" t="s">
        <v>724</v>
      </c>
      <c r="AD12" s="79"/>
      <c r="AE12" s="79" t="b">
        <v>0</v>
      </c>
      <c r="AF12" s="79">
        <v>0</v>
      </c>
      <c r="AG12" s="87" t="s">
        <v>823</v>
      </c>
      <c r="AH12" s="79" t="b">
        <v>0</v>
      </c>
      <c r="AI12" s="79" t="s">
        <v>827</v>
      </c>
      <c r="AJ12" s="79"/>
      <c r="AK12" s="87" t="s">
        <v>823</v>
      </c>
      <c r="AL12" s="79" t="b">
        <v>0</v>
      </c>
      <c r="AM12" s="79">
        <v>3</v>
      </c>
      <c r="AN12" s="87" t="s">
        <v>723</v>
      </c>
      <c r="AO12" s="79" t="s">
        <v>832</v>
      </c>
      <c r="AP12" s="79" t="b">
        <v>0</v>
      </c>
      <c r="AQ12" s="87" t="s">
        <v>723</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v>1</v>
      </c>
      <c r="BG12" s="49">
        <v>10</v>
      </c>
      <c r="BH12" s="48">
        <v>0</v>
      </c>
      <c r="BI12" s="49">
        <v>0</v>
      </c>
      <c r="BJ12" s="48">
        <v>0</v>
      </c>
      <c r="BK12" s="49">
        <v>0</v>
      </c>
      <c r="BL12" s="48">
        <v>9</v>
      </c>
      <c r="BM12" s="49">
        <v>90</v>
      </c>
      <c r="BN12" s="48">
        <v>10</v>
      </c>
    </row>
    <row r="13" spans="1:66" ht="15">
      <c r="A13" s="64" t="s">
        <v>221</v>
      </c>
      <c r="B13" s="64" t="s">
        <v>221</v>
      </c>
      <c r="C13" s="65" t="s">
        <v>2205</v>
      </c>
      <c r="D13" s="66">
        <v>3</v>
      </c>
      <c r="E13" s="67" t="s">
        <v>132</v>
      </c>
      <c r="F13" s="68">
        <v>32</v>
      </c>
      <c r="G13" s="65"/>
      <c r="H13" s="69"/>
      <c r="I13" s="70"/>
      <c r="J13" s="70"/>
      <c r="K13" s="34" t="s">
        <v>65</v>
      </c>
      <c r="L13" s="77">
        <v>13</v>
      </c>
      <c r="M13" s="77"/>
      <c r="N13" s="72"/>
      <c r="O13" s="79" t="s">
        <v>176</v>
      </c>
      <c r="P13" s="81">
        <v>43753.81115740741</v>
      </c>
      <c r="Q13" s="79" t="s">
        <v>311</v>
      </c>
      <c r="R13" s="82" t="s">
        <v>362</v>
      </c>
      <c r="S13" s="79" t="s">
        <v>402</v>
      </c>
      <c r="T13" s="79" t="s">
        <v>417</v>
      </c>
      <c r="U13" s="82" t="s">
        <v>437</v>
      </c>
      <c r="V13" s="82" t="s">
        <v>437</v>
      </c>
      <c r="W13" s="81">
        <v>43753.81115740741</v>
      </c>
      <c r="X13" s="85">
        <v>43753</v>
      </c>
      <c r="Y13" s="87" t="s">
        <v>520</v>
      </c>
      <c r="Z13" s="82" t="s">
        <v>622</v>
      </c>
      <c r="AA13" s="79"/>
      <c r="AB13" s="79"/>
      <c r="AC13" s="87" t="s">
        <v>725</v>
      </c>
      <c r="AD13" s="79"/>
      <c r="AE13" s="79" t="b">
        <v>0</v>
      </c>
      <c r="AF13" s="79">
        <v>0</v>
      </c>
      <c r="AG13" s="87" t="s">
        <v>823</v>
      </c>
      <c r="AH13" s="79" t="b">
        <v>0</v>
      </c>
      <c r="AI13" s="79" t="s">
        <v>826</v>
      </c>
      <c r="AJ13" s="79"/>
      <c r="AK13" s="87" t="s">
        <v>823</v>
      </c>
      <c r="AL13" s="79" t="b">
        <v>0</v>
      </c>
      <c r="AM13" s="79">
        <v>0</v>
      </c>
      <c r="AN13" s="87" t="s">
        <v>823</v>
      </c>
      <c r="AO13" s="79" t="s">
        <v>833</v>
      </c>
      <c r="AP13" s="79" t="b">
        <v>0</v>
      </c>
      <c r="AQ13" s="87" t="s">
        <v>725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7.142857142857143</v>
      </c>
      <c r="BH13" s="48">
        <v>0</v>
      </c>
      <c r="BI13" s="49">
        <v>0</v>
      </c>
      <c r="BJ13" s="48">
        <v>0</v>
      </c>
      <c r="BK13" s="49">
        <v>0</v>
      </c>
      <c r="BL13" s="48">
        <v>13</v>
      </c>
      <c r="BM13" s="49">
        <v>92.85714285714286</v>
      </c>
      <c r="BN13" s="48">
        <v>14</v>
      </c>
    </row>
    <row r="14" spans="1:66" ht="15">
      <c r="A14" s="64" t="s">
        <v>222</v>
      </c>
      <c r="B14" s="64" t="s">
        <v>281</v>
      </c>
      <c r="C14" s="65" t="s">
        <v>2205</v>
      </c>
      <c r="D14" s="66">
        <v>3</v>
      </c>
      <c r="E14" s="67" t="s">
        <v>132</v>
      </c>
      <c r="F14" s="68">
        <v>32</v>
      </c>
      <c r="G14" s="65"/>
      <c r="H14" s="69"/>
      <c r="I14" s="70"/>
      <c r="J14" s="70"/>
      <c r="K14" s="34" t="s">
        <v>65</v>
      </c>
      <c r="L14" s="77">
        <v>14</v>
      </c>
      <c r="M14" s="77"/>
      <c r="N14" s="72"/>
      <c r="O14" s="79" t="s">
        <v>304</v>
      </c>
      <c r="P14" s="81">
        <v>43753.843252314815</v>
      </c>
      <c r="Q14" s="79" t="s">
        <v>309</v>
      </c>
      <c r="R14" s="79"/>
      <c r="S14" s="79"/>
      <c r="T14" s="79"/>
      <c r="U14" s="79"/>
      <c r="V14" s="82" t="s">
        <v>455</v>
      </c>
      <c r="W14" s="81">
        <v>43753.843252314815</v>
      </c>
      <c r="X14" s="85">
        <v>43753</v>
      </c>
      <c r="Y14" s="87" t="s">
        <v>521</v>
      </c>
      <c r="Z14" s="82" t="s">
        <v>623</v>
      </c>
      <c r="AA14" s="79"/>
      <c r="AB14" s="79"/>
      <c r="AC14" s="87" t="s">
        <v>726</v>
      </c>
      <c r="AD14" s="79"/>
      <c r="AE14" s="79" t="b">
        <v>0</v>
      </c>
      <c r="AF14" s="79">
        <v>0</v>
      </c>
      <c r="AG14" s="87" t="s">
        <v>823</v>
      </c>
      <c r="AH14" s="79" t="b">
        <v>0</v>
      </c>
      <c r="AI14" s="79" t="s">
        <v>827</v>
      </c>
      <c r="AJ14" s="79"/>
      <c r="AK14" s="87" t="s">
        <v>823</v>
      </c>
      <c r="AL14" s="79" t="b">
        <v>0</v>
      </c>
      <c r="AM14" s="79">
        <v>4</v>
      </c>
      <c r="AN14" s="87" t="s">
        <v>800</v>
      </c>
      <c r="AO14" s="79" t="s">
        <v>831</v>
      </c>
      <c r="AP14" s="79" t="b">
        <v>0</v>
      </c>
      <c r="AQ14" s="87" t="s">
        <v>800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222</v>
      </c>
      <c r="B15" s="64" t="s">
        <v>291</v>
      </c>
      <c r="C15" s="65" t="s">
        <v>2205</v>
      </c>
      <c r="D15" s="66">
        <v>3</v>
      </c>
      <c r="E15" s="67" t="s">
        <v>132</v>
      </c>
      <c r="F15" s="68">
        <v>32</v>
      </c>
      <c r="G15" s="65"/>
      <c r="H15" s="69"/>
      <c r="I15" s="70"/>
      <c r="J15" s="70"/>
      <c r="K15" s="34" t="s">
        <v>65</v>
      </c>
      <c r="L15" s="77">
        <v>15</v>
      </c>
      <c r="M15" s="77"/>
      <c r="N15" s="72"/>
      <c r="O15" s="79" t="s">
        <v>305</v>
      </c>
      <c r="P15" s="81">
        <v>43753.843252314815</v>
      </c>
      <c r="Q15" s="79" t="s">
        <v>309</v>
      </c>
      <c r="R15" s="79"/>
      <c r="S15" s="79"/>
      <c r="T15" s="79"/>
      <c r="U15" s="79"/>
      <c r="V15" s="82" t="s">
        <v>455</v>
      </c>
      <c r="W15" s="81">
        <v>43753.843252314815</v>
      </c>
      <c r="X15" s="85">
        <v>43753</v>
      </c>
      <c r="Y15" s="87" t="s">
        <v>521</v>
      </c>
      <c r="Z15" s="82" t="s">
        <v>623</v>
      </c>
      <c r="AA15" s="79"/>
      <c r="AB15" s="79"/>
      <c r="AC15" s="87" t="s">
        <v>726</v>
      </c>
      <c r="AD15" s="79"/>
      <c r="AE15" s="79" t="b">
        <v>0</v>
      </c>
      <c r="AF15" s="79">
        <v>0</v>
      </c>
      <c r="AG15" s="87" t="s">
        <v>823</v>
      </c>
      <c r="AH15" s="79" t="b">
        <v>0</v>
      </c>
      <c r="AI15" s="79" t="s">
        <v>827</v>
      </c>
      <c r="AJ15" s="79"/>
      <c r="AK15" s="87" t="s">
        <v>823</v>
      </c>
      <c r="AL15" s="79" t="b">
        <v>0</v>
      </c>
      <c r="AM15" s="79">
        <v>4</v>
      </c>
      <c r="AN15" s="87" t="s">
        <v>800</v>
      </c>
      <c r="AO15" s="79" t="s">
        <v>831</v>
      </c>
      <c r="AP15" s="79" t="b">
        <v>0</v>
      </c>
      <c r="AQ15" s="87" t="s">
        <v>800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0</v>
      </c>
      <c r="BG15" s="49">
        <v>0</v>
      </c>
      <c r="BH15" s="48">
        <v>0</v>
      </c>
      <c r="BI15" s="49">
        <v>0</v>
      </c>
      <c r="BJ15" s="48">
        <v>0</v>
      </c>
      <c r="BK15" s="49">
        <v>0</v>
      </c>
      <c r="BL15" s="48">
        <v>25</v>
      </c>
      <c r="BM15" s="49">
        <v>100</v>
      </c>
      <c r="BN15" s="48">
        <v>25</v>
      </c>
    </row>
    <row r="16" spans="1:66" ht="15">
      <c r="A16" s="64" t="s">
        <v>223</v>
      </c>
      <c r="B16" s="64" t="s">
        <v>292</v>
      </c>
      <c r="C16" s="65" t="s">
        <v>2205</v>
      </c>
      <c r="D16" s="66">
        <v>3</v>
      </c>
      <c r="E16" s="67" t="s">
        <v>132</v>
      </c>
      <c r="F16" s="68">
        <v>32</v>
      </c>
      <c r="G16" s="65"/>
      <c r="H16" s="69"/>
      <c r="I16" s="70"/>
      <c r="J16" s="70"/>
      <c r="K16" s="34" t="s">
        <v>65</v>
      </c>
      <c r="L16" s="77">
        <v>16</v>
      </c>
      <c r="M16" s="77"/>
      <c r="N16" s="72"/>
      <c r="O16" s="79" t="s">
        <v>305</v>
      </c>
      <c r="P16" s="81">
        <v>43753.8725</v>
      </c>
      <c r="Q16" s="79" t="s">
        <v>312</v>
      </c>
      <c r="R16" s="82" t="s">
        <v>363</v>
      </c>
      <c r="S16" s="79" t="s">
        <v>403</v>
      </c>
      <c r="T16" s="79"/>
      <c r="U16" s="79"/>
      <c r="V16" s="82" t="s">
        <v>456</v>
      </c>
      <c r="W16" s="81">
        <v>43753.8725</v>
      </c>
      <c r="X16" s="85">
        <v>43753</v>
      </c>
      <c r="Y16" s="87" t="s">
        <v>522</v>
      </c>
      <c r="Z16" s="82" t="s">
        <v>624</v>
      </c>
      <c r="AA16" s="79"/>
      <c r="AB16" s="79"/>
      <c r="AC16" s="87" t="s">
        <v>727</v>
      </c>
      <c r="AD16" s="79"/>
      <c r="AE16" s="79" t="b">
        <v>0</v>
      </c>
      <c r="AF16" s="79">
        <v>5</v>
      </c>
      <c r="AG16" s="87" t="s">
        <v>823</v>
      </c>
      <c r="AH16" s="79" t="b">
        <v>0</v>
      </c>
      <c r="AI16" s="79" t="s">
        <v>826</v>
      </c>
      <c r="AJ16" s="79"/>
      <c r="AK16" s="87" t="s">
        <v>823</v>
      </c>
      <c r="AL16" s="79" t="b">
        <v>0</v>
      </c>
      <c r="AM16" s="79">
        <v>0</v>
      </c>
      <c r="AN16" s="87" t="s">
        <v>823</v>
      </c>
      <c r="AO16" s="79" t="s">
        <v>834</v>
      </c>
      <c r="AP16" s="79" t="b">
        <v>0</v>
      </c>
      <c r="AQ16" s="87" t="s">
        <v>727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223</v>
      </c>
      <c r="B17" s="64" t="s">
        <v>293</v>
      </c>
      <c r="C17" s="65" t="s">
        <v>2205</v>
      </c>
      <c r="D17" s="66">
        <v>3</v>
      </c>
      <c r="E17" s="67" t="s">
        <v>132</v>
      </c>
      <c r="F17" s="68">
        <v>32</v>
      </c>
      <c r="G17" s="65"/>
      <c r="H17" s="69"/>
      <c r="I17" s="70"/>
      <c r="J17" s="70"/>
      <c r="K17" s="34" t="s">
        <v>65</v>
      </c>
      <c r="L17" s="77">
        <v>17</v>
      </c>
      <c r="M17" s="77"/>
      <c r="N17" s="72"/>
      <c r="O17" s="79" t="s">
        <v>305</v>
      </c>
      <c r="P17" s="81">
        <v>43753.8725</v>
      </c>
      <c r="Q17" s="79" t="s">
        <v>312</v>
      </c>
      <c r="R17" s="82" t="s">
        <v>363</v>
      </c>
      <c r="S17" s="79" t="s">
        <v>403</v>
      </c>
      <c r="T17" s="79"/>
      <c r="U17" s="79"/>
      <c r="V17" s="82" t="s">
        <v>456</v>
      </c>
      <c r="W17" s="81">
        <v>43753.8725</v>
      </c>
      <c r="X17" s="85">
        <v>43753</v>
      </c>
      <c r="Y17" s="87" t="s">
        <v>522</v>
      </c>
      <c r="Z17" s="82" t="s">
        <v>624</v>
      </c>
      <c r="AA17" s="79"/>
      <c r="AB17" s="79"/>
      <c r="AC17" s="87" t="s">
        <v>727</v>
      </c>
      <c r="AD17" s="79"/>
      <c r="AE17" s="79" t="b">
        <v>0</v>
      </c>
      <c r="AF17" s="79">
        <v>5</v>
      </c>
      <c r="AG17" s="87" t="s">
        <v>823</v>
      </c>
      <c r="AH17" s="79" t="b">
        <v>0</v>
      </c>
      <c r="AI17" s="79" t="s">
        <v>826</v>
      </c>
      <c r="AJ17" s="79"/>
      <c r="AK17" s="87" t="s">
        <v>823</v>
      </c>
      <c r="AL17" s="79" t="b">
        <v>0</v>
      </c>
      <c r="AM17" s="79">
        <v>0</v>
      </c>
      <c r="AN17" s="87" t="s">
        <v>823</v>
      </c>
      <c r="AO17" s="79" t="s">
        <v>834</v>
      </c>
      <c r="AP17" s="79" t="b">
        <v>0</v>
      </c>
      <c r="AQ17" s="87" t="s">
        <v>727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223</v>
      </c>
      <c r="B18" s="64" t="s">
        <v>294</v>
      </c>
      <c r="C18" s="65" t="s">
        <v>2205</v>
      </c>
      <c r="D18" s="66">
        <v>3</v>
      </c>
      <c r="E18" s="67" t="s">
        <v>132</v>
      </c>
      <c r="F18" s="68">
        <v>32</v>
      </c>
      <c r="G18" s="65"/>
      <c r="H18" s="69"/>
      <c r="I18" s="70"/>
      <c r="J18" s="70"/>
      <c r="K18" s="34" t="s">
        <v>65</v>
      </c>
      <c r="L18" s="77">
        <v>18</v>
      </c>
      <c r="M18" s="77"/>
      <c r="N18" s="72"/>
      <c r="O18" s="79" t="s">
        <v>305</v>
      </c>
      <c r="P18" s="81">
        <v>43753.8725</v>
      </c>
      <c r="Q18" s="79" t="s">
        <v>312</v>
      </c>
      <c r="R18" s="82" t="s">
        <v>363</v>
      </c>
      <c r="S18" s="79" t="s">
        <v>403</v>
      </c>
      <c r="T18" s="79"/>
      <c r="U18" s="79"/>
      <c r="V18" s="82" t="s">
        <v>456</v>
      </c>
      <c r="W18" s="81">
        <v>43753.8725</v>
      </c>
      <c r="X18" s="85">
        <v>43753</v>
      </c>
      <c r="Y18" s="87" t="s">
        <v>522</v>
      </c>
      <c r="Z18" s="82" t="s">
        <v>624</v>
      </c>
      <c r="AA18" s="79"/>
      <c r="AB18" s="79"/>
      <c r="AC18" s="87" t="s">
        <v>727</v>
      </c>
      <c r="AD18" s="79"/>
      <c r="AE18" s="79" t="b">
        <v>0</v>
      </c>
      <c r="AF18" s="79">
        <v>5</v>
      </c>
      <c r="AG18" s="87" t="s">
        <v>823</v>
      </c>
      <c r="AH18" s="79" t="b">
        <v>0</v>
      </c>
      <c r="AI18" s="79" t="s">
        <v>826</v>
      </c>
      <c r="AJ18" s="79"/>
      <c r="AK18" s="87" t="s">
        <v>823</v>
      </c>
      <c r="AL18" s="79" t="b">
        <v>0</v>
      </c>
      <c r="AM18" s="79">
        <v>0</v>
      </c>
      <c r="AN18" s="87" t="s">
        <v>823</v>
      </c>
      <c r="AO18" s="79" t="s">
        <v>834</v>
      </c>
      <c r="AP18" s="79" t="b">
        <v>0</v>
      </c>
      <c r="AQ18" s="87" t="s">
        <v>727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14</v>
      </c>
      <c r="BM18" s="49">
        <v>100</v>
      </c>
      <c r="BN18" s="48">
        <v>14</v>
      </c>
    </row>
    <row r="19" spans="1:66" ht="15">
      <c r="A19" s="64" t="s">
        <v>223</v>
      </c>
      <c r="B19" s="64" t="s">
        <v>280</v>
      </c>
      <c r="C19" s="65" t="s">
        <v>2205</v>
      </c>
      <c r="D19" s="66">
        <v>3</v>
      </c>
      <c r="E19" s="67" t="s">
        <v>132</v>
      </c>
      <c r="F19" s="68">
        <v>32</v>
      </c>
      <c r="G19" s="65"/>
      <c r="H19" s="69"/>
      <c r="I19" s="70"/>
      <c r="J19" s="70"/>
      <c r="K19" s="34" t="s">
        <v>65</v>
      </c>
      <c r="L19" s="77">
        <v>19</v>
      </c>
      <c r="M19" s="77"/>
      <c r="N19" s="72"/>
      <c r="O19" s="79" t="s">
        <v>305</v>
      </c>
      <c r="P19" s="81">
        <v>43753.8725</v>
      </c>
      <c r="Q19" s="79" t="s">
        <v>312</v>
      </c>
      <c r="R19" s="82" t="s">
        <v>363</v>
      </c>
      <c r="S19" s="79" t="s">
        <v>403</v>
      </c>
      <c r="T19" s="79"/>
      <c r="U19" s="79"/>
      <c r="V19" s="82" t="s">
        <v>456</v>
      </c>
      <c r="W19" s="81">
        <v>43753.8725</v>
      </c>
      <c r="X19" s="85">
        <v>43753</v>
      </c>
      <c r="Y19" s="87" t="s">
        <v>522</v>
      </c>
      <c r="Z19" s="82" t="s">
        <v>624</v>
      </c>
      <c r="AA19" s="79"/>
      <c r="AB19" s="79"/>
      <c r="AC19" s="87" t="s">
        <v>727</v>
      </c>
      <c r="AD19" s="79"/>
      <c r="AE19" s="79" t="b">
        <v>0</v>
      </c>
      <c r="AF19" s="79">
        <v>5</v>
      </c>
      <c r="AG19" s="87" t="s">
        <v>823</v>
      </c>
      <c r="AH19" s="79" t="b">
        <v>0</v>
      </c>
      <c r="AI19" s="79" t="s">
        <v>826</v>
      </c>
      <c r="AJ19" s="79"/>
      <c r="AK19" s="87" t="s">
        <v>823</v>
      </c>
      <c r="AL19" s="79" t="b">
        <v>0</v>
      </c>
      <c r="AM19" s="79">
        <v>0</v>
      </c>
      <c r="AN19" s="87" t="s">
        <v>823</v>
      </c>
      <c r="AO19" s="79" t="s">
        <v>834</v>
      </c>
      <c r="AP19" s="79" t="b">
        <v>0</v>
      </c>
      <c r="AQ19" s="87" t="s">
        <v>727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8"/>
      <c r="BG19" s="49"/>
      <c r="BH19" s="48"/>
      <c r="BI19" s="49"/>
      <c r="BJ19" s="48"/>
      <c r="BK19" s="49"/>
      <c r="BL19" s="48"/>
      <c r="BM19" s="49"/>
      <c r="BN19" s="48"/>
    </row>
    <row r="20" spans="1:66" ht="15">
      <c r="A20" s="64" t="s">
        <v>224</v>
      </c>
      <c r="B20" s="64" t="s">
        <v>224</v>
      </c>
      <c r="C20" s="65" t="s">
        <v>2205</v>
      </c>
      <c r="D20" s="66">
        <v>3</v>
      </c>
      <c r="E20" s="67" t="s">
        <v>132</v>
      </c>
      <c r="F20" s="68">
        <v>32</v>
      </c>
      <c r="G20" s="65"/>
      <c r="H20" s="69"/>
      <c r="I20" s="70"/>
      <c r="J20" s="70"/>
      <c r="K20" s="34" t="s">
        <v>65</v>
      </c>
      <c r="L20" s="77">
        <v>20</v>
      </c>
      <c r="M20" s="77"/>
      <c r="N20" s="72"/>
      <c r="O20" s="79" t="s">
        <v>176</v>
      </c>
      <c r="P20" s="81">
        <v>43753.952314814815</v>
      </c>
      <c r="Q20" s="79" t="s">
        <v>313</v>
      </c>
      <c r="R20" s="82" t="s">
        <v>364</v>
      </c>
      <c r="S20" s="79" t="s">
        <v>404</v>
      </c>
      <c r="T20" s="79" t="s">
        <v>418</v>
      </c>
      <c r="U20" s="79"/>
      <c r="V20" s="82" t="s">
        <v>457</v>
      </c>
      <c r="W20" s="81">
        <v>43753.952314814815</v>
      </c>
      <c r="X20" s="85">
        <v>43753</v>
      </c>
      <c r="Y20" s="87" t="s">
        <v>523</v>
      </c>
      <c r="Z20" s="82" t="s">
        <v>625</v>
      </c>
      <c r="AA20" s="79"/>
      <c r="AB20" s="79"/>
      <c r="AC20" s="87" t="s">
        <v>728</v>
      </c>
      <c r="AD20" s="79"/>
      <c r="AE20" s="79" t="b">
        <v>0</v>
      </c>
      <c r="AF20" s="79">
        <v>0</v>
      </c>
      <c r="AG20" s="87" t="s">
        <v>823</v>
      </c>
      <c r="AH20" s="79" t="b">
        <v>0</v>
      </c>
      <c r="AI20" s="79" t="s">
        <v>827</v>
      </c>
      <c r="AJ20" s="79"/>
      <c r="AK20" s="87" t="s">
        <v>823</v>
      </c>
      <c r="AL20" s="79" t="b">
        <v>0</v>
      </c>
      <c r="AM20" s="79">
        <v>0</v>
      </c>
      <c r="AN20" s="87" t="s">
        <v>823</v>
      </c>
      <c r="AO20" s="79" t="s">
        <v>835</v>
      </c>
      <c r="AP20" s="79" t="b">
        <v>0</v>
      </c>
      <c r="AQ20" s="87" t="s">
        <v>728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3</v>
      </c>
      <c r="BG20" s="49">
        <v>25</v>
      </c>
      <c r="BH20" s="48">
        <v>0</v>
      </c>
      <c r="BI20" s="49">
        <v>0</v>
      </c>
      <c r="BJ20" s="48">
        <v>0</v>
      </c>
      <c r="BK20" s="49">
        <v>0</v>
      </c>
      <c r="BL20" s="48">
        <v>9</v>
      </c>
      <c r="BM20" s="49">
        <v>75</v>
      </c>
      <c r="BN20" s="48">
        <v>12</v>
      </c>
    </row>
    <row r="21" spans="1:66" ht="15">
      <c r="A21" s="64" t="s">
        <v>225</v>
      </c>
      <c r="B21" s="64" t="s">
        <v>225</v>
      </c>
      <c r="C21" s="65" t="s">
        <v>2205</v>
      </c>
      <c r="D21" s="66">
        <v>3</v>
      </c>
      <c r="E21" s="67" t="s">
        <v>132</v>
      </c>
      <c r="F21" s="68">
        <v>32</v>
      </c>
      <c r="G21" s="65"/>
      <c r="H21" s="69"/>
      <c r="I21" s="70"/>
      <c r="J21" s="70"/>
      <c r="K21" s="34" t="s">
        <v>65</v>
      </c>
      <c r="L21" s="77">
        <v>21</v>
      </c>
      <c r="M21" s="77"/>
      <c r="N21" s="72"/>
      <c r="O21" s="79" t="s">
        <v>176</v>
      </c>
      <c r="P21" s="81">
        <v>43754.1534375</v>
      </c>
      <c r="Q21" s="79" t="s">
        <v>314</v>
      </c>
      <c r="R21" s="79" t="s">
        <v>365</v>
      </c>
      <c r="S21" s="79" t="s">
        <v>405</v>
      </c>
      <c r="T21" s="79" t="s">
        <v>419</v>
      </c>
      <c r="U21" s="79"/>
      <c r="V21" s="82" t="s">
        <v>458</v>
      </c>
      <c r="W21" s="81">
        <v>43754.1534375</v>
      </c>
      <c r="X21" s="85">
        <v>43754</v>
      </c>
      <c r="Y21" s="87" t="s">
        <v>524</v>
      </c>
      <c r="Z21" s="82" t="s">
        <v>626</v>
      </c>
      <c r="AA21" s="79"/>
      <c r="AB21" s="79"/>
      <c r="AC21" s="87" t="s">
        <v>729</v>
      </c>
      <c r="AD21" s="79"/>
      <c r="AE21" s="79" t="b">
        <v>0</v>
      </c>
      <c r="AF21" s="79">
        <v>0</v>
      </c>
      <c r="AG21" s="87" t="s">
        <v>823</v>
      </c>
      <c r="AH21" s="79" t="b">
        <v>0</v>
      </c>
      <c r="AI21" s="79" t="s">
        <v>827</v>
      </c>
      <c r="AJ21" s="79"/>
      <c r="AK21" s="87" t="s">
        <v>823</v>
      </c>
      <c r="AL21" s="79" t="b">
        <v>0</v>
      </c>
      <c r="AM21" s="79">
        <v>0</v>
      </c>
      <c r="AN21" s="87" t="s">
        <v>823</v>
      </c>
      <c r="AO21" s="79" t="s">
        <v>836</v>
      </c>
      <c r="AP21" s="79" t="b">
        <v>0</v>
      </c>
      <c r="AQ21" s="87" t="s">
        <v>729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6.25</v>
      </c>
      <c r="BH21" s="48">
        <v>0</v>
      </c>
      <c r="BI21" s="49">
        <v>0</v>
      </c>
      <c r="BJ21" s="48">
        <v>0</v>
      </c>
      <c r="BK21" s="49">
        <v>0</v>
      </c>
      <c r="BL21" s="48">
        <v>15</v>
      </c>
      <c r="BM21" s="49">
        <v>93.75</v>
      </c>
      <c r="BN21" s="48">
        <v>16</v>
      </c>
    </row>
    <row r="22" spans="1:66" ht="15">
      <c r="A22" s="64" t="s">
        <v>226</v>
      </c>
      <c r="B22" s="64" t="s">
        <v>226</v>
      </c>
      <c r="C22" s="65" t="s">
        <v>2205</v>
      </c>
      <c r="D22" s="66">
        <v>3</v>
      </c>
      <c r="E22" s="67" t="s">
        <v>132</v>
      </c>
      <c r="F22" s="68">
        <v>32</v>
      </c>
      <c r="G22" s="65"/>
      <c r="H22" s="69"/>
      <c r="I22" s="70"/>
      <c r="J22" s="70"/>
      <c r="K22" s="34" t="s">
        <v>65</v>
      </c>
      <c r="L22" s="77">
        <v>22</v>
      </c>
      <c r="M22" s="77"/>
      <c r="N22" s="72"/>
      <c r="O22" s="79" t="s">
        <v>176</v>
      </c>
      <c r="P22" s="81">
        <v>43754.3750462963</v>
      </c>
      <c r="Q22" s="79" t="s">
        <v>315</v>
      </c>
      <c r="R22" s="82" t="s">
        <v>366</v>
      </c>
      <c r="S22" s="79" t="s">
        <v>404</v>
      </c>
      <c r="T22" s="79" t="s">
        <v>420</v>
      </c>
      <c r="U22" s="79"/>
      <c r="V22" s="82" t="s">
        <v>459</v>
      </c>
      <c r="W22" s="81">
        <v>43754.3750462963</v>
      </c>
      <c r="X22" s="85">
        <v>43754</v>
      </c>
      <c r="Y22" s="87" t="s">
        <v>525</v>
      </c>
      <c r="Z22" s="82" t="s">
        <v>627</v>
      </c>
      <c r="AA22" s="79"/>
      <c r="AB22" s="79"/>
      <c r="AC22" s="87" t="s">
        <v>730</v>
      </c>
      <c r="AD22" s="79"/>
      <c r="AE22" s="79" t="b">
        <v>0</v>
      </c>
      <c r="AF22" s="79">
        <v>0</v>
      </c>
      <c r="AG22" s="87" t="s">
        <v>823</v>
      </c>
      <c r="AH22" s="79" t="b">
        <v>0</v>
      </c>
      <c r="AI22" s="79" t="s">
        <v>827</v>
      </c>
      <c r="AJ22" s="79"/>
      <c r="AK22" s="87" t="s">
        <v>823</v>
      </c>
      <c r="AL22" s="79" t="b">
        <v>0</v>
      </c>
      <c r="AM22" s="79">
        <v>0</v>
      </c>
      <c r="AN22" s="87" t="s">
        <v>823</v>
      </c>
      <c r="AO22" s="79" t="s">
        <v>835</v>
      </c>
      <c r="AP22" s="79" t="b">
        <v>0</v>
      </c>
      <c r="AQ22" s="87" t="s">
        <v>730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4</v>
      </c>
      <c r="BM22" s="49">
        <v>100</v>
      </c>
      <c r="BN22" s="48">
        <v>4</v>
      </c>
    </row>
    <row r="23" spans="1:66" ht="15">
      <c r="A23" s="64" t="s">
        <v>227</v>
      </c>
      <c r="B23" s="64" t="s">
        <v>227</v>
      </c>
      <c r="C23" s="65" t="s">
        <v>2205</v>
      </c>
      <c r="D23" s="66">
        <v>3</v>
      </c>
      <c r="E23" s="67" t="s">
        <v>132</v>
      </c>
      <c r="F23" s="68">
        <v>32</v>
      </c>
      <c r="G23" s="65"/>
      <c r="H23" s="69"/>
      <c r="I23" s="70"/>
      <c r="J23" s="70"/>
      <c r="K23" s="34" t="s">
        <v>65</v>
      </c>
      <c r="L23" s="77">
        <v>23</v>
      </c>
      <c r="M23" s="77"/>
      <c r="N23" s="72"/>
      <c r="O23" s="79" t="s">
        <v>176</v>
      </c>
      <c r="P23" s="81">
        <v>43754.54167824074</v>
      </c>
      <c r="Q23" s="79" t="s">
        <v>316</v>
      </c>
      <c r="R23" s="82" t="s">
        <v>367</v>
      </c>
      <c r="S23" s="79" t="s">
        <v>404</v>
      </c>
      <c r="T23" s="79"/>
      <c r="U23" s="79"/>
      <c r="V23" s="82" t="s">
        <v>460</v>
      </c>
      <c r="W23" s="81">
        <v>43754.54167824074</v>
      </c>
      <c r="X23" s="85">
        <v>43754</v>
      </c>
      <c r="Y23" s="87" t="s">
        <v>526</v>
      </c>
      <c r="Z23" s="82" t="s">
        <v>628</v>
      </c>
      <c r="AA23" s="79"/>
      <c r="AB23" s="79"/>
      <c r="AC23" s="87" t="s">
        <v>731</v>
      </c>
      <c r="AD23" s="79"/>
      <c r="AE23" s="79" t="b">
        <v>0</v>
      </c>
      <c r="AF23" s="79">
        <v>0</v>
      </c>
      <c r="AG23" s="87" t="s">
        <v>823</v>
      </c>
      <c r="AH23" s="79" t="b">
        <v>0</v>
      </c>
      <c r="AI23" s="79" t="s">
        <v>827</v>
      </c>
      <c r="AJ23" s="79"/>
      <c r="AK23" s="87" t="s">
        <v>823</v>
      </c>
      <c r="AL23" s="79" t="b">
        <v>0</v>
      </c>
      <c r="AM23" s="79">
        <v>0</v>
      </c>
      <c r="AN23" s="87" t="s">
        <v>823</v>
      </c>
      <c r="AO23" s="79" t="s">
        <v>835</v>
      </c>
      <c r="AP23" s="79" t="b">
        <v>0</v>
      </c>
      <c r="AQ23" s="87" t="s">
        <v>731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10</v>
      </c>
      <c r="BH23" s="48">
        <v>0</v>
      </c>
      <c r="BI23" s="49">
        <v>0</v>
      </c>
      <c r="BJ23" s="48">
        <v>0</v>
      </c>
      <c r="BK23" s="49">
        <v>0</v>
      </c>
      <c r="BL23" s="48">
        <v>9</v>
      </c>
      <c r="BM23" s="49">
        <v>90</v>
      </c>
      <c r="BN23" s="48">
        <v>10</v>
      </c>
    </row>
    <row r="24" spans="1:66" ht="15">
      <c r="A24" s="64" t="s">
        <v>228</v>
      </c>
      <c r="B24" s="64" t="s">
        <v>228</v>
      </c>
      <c r="C24" s="65" t="s">
        <v>2205</v>
      </c>
      <c r="D24" s="66">
        <v>3</v>
      </c>
      <c r="E24" s="67" t="s">
        <v>132</v>
      </c>
      <c r="F24" s="68">
        <v>32</v>
      </c>
      <c r="G24" s="65"/>
      <c r="H24" s="69"/>
      <c r="I24" s="70"/>
      <c r="J24" s="70"/>
      <c r="K24" s="34" t="s">
        <v>65</v>
      </c>
      <c r="L24" s="77">
        <v>24</v>
      </c>
      <c r="M24" s="77"/>
      <c r="N24" s="72"/>
      <c r="O24" s="79" t="s">
        <v>176</v>
      </c>
      <c r="P24" s="81">
        <v>43754.708333333336</v>
      </c>
      <c r="Q24" s="79" t="s">
        <v>317</v>
      </c>
      <c r="R24" s="82" t="s">
        <v>368</v>
      </c>
      <c r="S24" s="79" t="s">
        <v>404</v>
      </c>
      <c r="T24" s="79"/>
      <c r="U24" s="79"/>
      <c r="V24" s="82" t="s">
        <v>461</v>
      </c>
      <c r="W24" s="81">
        <v>43754.708333333336</v>
      </c>
      <c r="X24" s="85">
        <v>43754</v>
      </c>
      <c r="Y24" s="87" t="s">
        <v>527</v>
      </c>
      <c r="Z24" s="82" t="s">
        <v>629</v>
      </c>
      <c r="AA24" s="79"/>
      <c r="AB24" s="79"/>
      <c r="AC24" s="87" t="s">
        <v>732</v>
      </c>
      <c r="AD24" s="79"/>
      <c r="AE24" s="79" t="b">
        <v>0</v>
      </c>
      <c r="AF24" s="79">
        <v>3</v>
      </c>
      <c r="AG24" s="87" t="s">
        <v>823</v>
      </c>
      <c r="AH24" s="79" t="b">
        <v>0</v>
      </c>
      <c r="AI24" s="79" t="s">
        <v>826</v>
      </c>
      <c r="AJ24" s="79"/>
      <c r="AK24" s="87" t="s">
        <v>823</v>
      </c>
      <c r="AL24" s="79" t="b">
        <v>0</v>
      </c>
      <c r="AM24" s="79">
        <v>0</v>
      </c>
      <c r="AN24" s="87" t="s">
        <v>823</v>
      </c>
      <c r="AO24" s="79" t="s">
        <v>835</v>
      </c>
      <c r="AP24" s="79" t="b">
        <v>0</v>
      </c>
      <c r="AQ24" s="87" t="s">
        <v>732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8</v>
      </c>
      <c r="BM24" s="49">
        <v>100</v>
      </c>
      <c r="BN24" s="48">
        <v>8</v>
      </c>
    </row>
    <row r="25" spans="1:66" ht="15">
      <c r="A25" s="64" t="s">
        <v>229</v>
      </c>
      <c r="B25" s="64" t="s">
        <v>229</v>
      </c>
      <c r="C25" s="65" t="s">
        <v>2205</v>
      </c>
      <c r="D25" s="66">
        <v>3</v>
      </c>
      <c r="E25" s="67" t="s">
        <v>132</v>
      </c>
      <c r="F25" s="68">
        <v>32</v>
      </c>
      <c r="G25" s="65"/>
      <c r="H25" s="69"/>
      <c r="I25" s="70"/>
      <c r="J25" s="70"/>
      <c r="K25" s="34" t="s">
        <v>65</v>
      </c>
      <c r="L25" s="77">
        <v>25</v>
      </c>
      <c r="M25" s="77"/>
      <c r="N25" s="72"/>
      <c r="O25" s="79" t="s">
        <v>176</v>
      </c>
      <c r="P25" s="81">
        <v>43754.708402777775</v>
      </c>
      <c r="Q25" s="79" t="s">
        <v>318</v>
      </c>
      <c r="R25" s="82" t="s">
        <v>369</v>
      </c>
      <c r="S25" s="79" t="s">
        <v>404</v>
      </c>
      <c r="T25" s="79"/>
      <c r="U25" s="79"/>
      <c r="V25" s="82" t="s">
        <v>462</v>
      </c>
      <c r="W25" s="81">
        <v>43754.708402777775</v>
      </c>
      <c r="X25" s="85">
        <v>43754</v>
      </c>
      <c r="Y25" s="87" t="s">
        <v>528</v>
      </c>
      <c r="Z25" s="82" t="s">
        <v>630</v>
      </c>
      <c r="AA25" s="79"/>
      <c r="AB25" s="79"/>
      <c r="AC25" s="87" t="s">
        <v>733</v>
      </c>
      <c r="AD25" s="79"/>
      <c r="AE25" s="79" t="b">
        <v>0</v>
      </c>
      <c r="AF25" s="79">
        <v>2</v>
      </c>
      <c r="AG25" s="87" t="s">
        <v>823</v>
      </c>
      <c r="AH25" s="79" t="b">
        <v>0</v>
      </c>
      <c r="AI25" s="79" t="s">
        <v>827</v>
      </c>
      <c r="AJ25" s="79"/>
      <c r="AK25" s="87" t="s">
        <v>823</v>
      </c>
      <c r="AL25" s="79" t="b">
        <v>0</v>
      </c>
      <c r="AM25" s="79">
        <v>0</v>
      </c>
      <c r="AN25" s="87" t="s">
        <v>823</v>
      </c>
      <c r="AO25" s="79" t="s">
        <v>835</v>
      </c>
      <c r="AP25" s="79" t="b">
        <v>0</v>
      </c>
      <c r="AQ25" s="87" t="s">
        <v>733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10</v>
      </c>
      <c r="BH25" s="48">
        <v>0</v>
      </c>
      <c r="BI25" s="49">
        <v>0</v>
      </c>
      <c r="BJ25" s="48">
        <v>0</v>
      </c>
      <c r="BK25" s="49">
        <v>0</v>
      </c>
      <c r="BL25" s="48">
        <v>9</v>
      </c>
      <c r="BM25" s="49">
        <v>90</v>
      </c>
      <c r="BN25" s="48">
        <v>10</v>
      </c>
    </row>
    <row r="26" spans="1:66" ht="15">
      <c r="A26" s="64" t="s">
        <v>230</v>
      </c>
      <c r="B26" s="64" t="s">
        <v>282</v>
      </c>
      <c r="C26" s="65" t="s">
        <v>2205</v>
      </c>
      <c r="D26" s="66">
        <v>3</v>
      </c>
      <c r="E26" s="67" t="s">
        <v>132</v>
      </c>
      <c r="F26" s="68">
        <v>32</v>
      </c>
      <c r="G26" s="65"/>
      <c r="H26" s="69"/>
      <c r="I26" s="70"/>
      <c r="J26" s="70"/>
      <c r="K26" s="34" t="s">
        <v>65</v>
      </c>
      <c r="L26" s="77">
        <v>26</v>
      </c>
      <c r="M26" s="77"/>
      <c r="N26" s="72"/>
      <c r="O26" s="79" t="s">
        <v>304</v>
      </c>
      <c r="P26" s="81">
        <v>43754.86107638889</v>
      </c>
      <c r="Q26" s="79" t="s">
        <v>319</v>
      </c>
      <c r="R26" s="82" t="s">
        <v>370</v>
      </c>
      <c r="S26" s="79" t="s">
        <v>401</v>
      </c>
      <c r="T26" s="79" t="s">
        <v>421</v>
      </c>
      <c r="U26" s="79"/>
      <c r="V26" s="82" t="s">
        <v>463</v>
      </c>
      <c r="W26" s="81">
        <v>43754.86107638889</v>
      </c>
      <c r="X26" s="85">
        <v>43754</v>
      </c>
      <c r="Y26" s="87" t="s">
        <v>529</v>
      </c>
      <c r="Z26" s="82" t="s">
        <v>631</v>
      </c>
      <c r="AA26" s="79"/>
      <c r="AB26" s="79"/>
      <c r="AC26" s="87" t="s">
        <v>734</v>
      </c>
      <c r="AD26" s="79"/>
      <c r="AE26" s="79" t="b">
        <v>0</v>
      </c>
      <c r="AF26" s="79">
        <v>0</v>
      </c>
      <c r="AG26" s="87" t="s">
        <v>823</v>
      </c>
      <c r="AH26" s="79" t="b">
        <v>0</v>
      </c>
      <c r="AI26" s="79" t="s">
        <v>827</v>
      </c>
      <c r="AJ26" s="79"/>
      <c r="AK26" s="87" t="s">
        <v>823</v>
      </c>
      <c r="AL26" s="79" t="b">
        <v>0</v>
      </c>
      <c r="AM26" s="79">
        <v>4</v>
      </c>
      <c r="AN26" s="87" t="s">
        <v>804</v>
      </c>
      <c r="AO26" s="79" t="s">
        <v>837</v>
      </c>
      <c r="AP26" s="79" t="b">
        <v>0</v>
      </c>
      <c r="AQ26" s="87" t="s">
        <v>804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230</v>
      </c>
      <c r="B27" s="64" t="s">
        <v>284</v>
      </c>
      <c r="C27" s="65" t="s">
        <v>2205</v>
      </c>
      <c r="D27" s="66">
        <v>3</v>
      </c>
      <c r="E27" s="67" t="s">
        <v>132</v>
      </c>
      <c r="F27" s="68">
        <v>32</v>
      </c>
      <c r="G27" s="65"/>
      <c r="H27" s="69"/>
      <c r="I27" s="70"/>
      <c r="J27" s="70"/>
      <c r="K27" s="34" t="s">
        <v>65</v>
      </c>
      <c r="L27" s="77">
        <v>27</v>
      </c>
      <c r="M27" s="77"/>
      <c r="N27" s="72"/>
      <c r="O27" s="79" t="s">
        <v>305</v>
      </c>
      <c r="P27" s="81">
        <v>43754.86107638889</v>
      </c>
      <c r="Q27" s="79" t="s">
        <v>319</v>
      </c>
      <c r="R27" s="82" t="s">
        <v>370</v>
      </c>
      <c r="S27" s="79" t="s">
        <v>401</v>
      </c>
      <c r="T27" s="79" t="s">
        <v>421</v>
      </c>
      <c r="U27" s="79"/>
      <c r="V27" s="82" t="s">
        <v>463</v>
      </c>
      <c r="W27" s="81">
        <v>43754.86107638889</v>
      </c>
      <c r="X27" s="85">
        <v>43754</v>
      </c>
      <c r="Y27" s="87" t="s">
        <v>529</v>
      </c>
      <c r="Z27" s="82" t="s">
        <v>631</v>
      </c>
      <c r="AA27" s="79"/>
      <c r="AB27" s="79"/>
      <c r="AC27" s="87" t="s">
        <v>734</v>
      </c>
      <c r="AD27" s="79"/>
      <c r="AE27" s="79" t="b">
        <v>0</v>
      </c>
      <c r="AF27" s="79">
        <v>0</v>
      </c>
      <c r="AG27" s="87" t="s">
        <v>823</v>
      </c>
      <c r="AH27" s="79" t="b">
        <v>0</v>
      </c>
      <c r="AI27" s="79" t="s">
        <v>827</v>
      </c>
      <c r="AJ27" s="79"/>
      <c r="AK27" s="87" t="s">
        <v>823</v>
      </c>
      <c r="AL27" s="79" t="b">
        <v>0</v>
      </c>
      <c r="AM27" s="79">
        <v>4</v>
      </c>
      <c r="AN27" s="87" t="s">
        <v>804</v>
      </c>
      <c r="AO27" s="79" t="s">
        <v>837</v>
      </c>
      <c r="AP27" s="79" t="b">
        <v>0</v>
      </c>
      <c r="AQ27" s="87" t="s">
        <v>804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11.11111111111111</v>
      </c>
      <c r="BH27" s="48">
        <v>0</v>
      </c>
      <c r="BI27" s="49">
        <v>0</v>
      </c>
      <c r="BJ27" s="48">
        <v>0</v>
      </c>
      <c r="BK27" s="49">
        <v>0</v>
      </c>
      <c r="BL27" s="48">
        <v>8</v>
      </c>
      <c r="BM27" s="49">
        <v>88.88888888888889</v>
      </c>
      <c r="BN27" s="48">
        <v>9</v>
      </c>
    </row>
    <row r="28" spans="1:66" ht="15">
      <c r="A28" s="64" t="s">
        <v>231</v>
      </c>
      <c r="B28" s="64" t="s">
        <v>231</v>
      </c>
      <c r="C28" s="65" t="s">
        <v>2205</v>
      </c>
      <c r="D28" s="66">
        <v>3</v>
      </c>
      <c r="E28" s="67" t="s">
        <v>132</v>
      </c>
      <c r="F28" s="68">
        <v>32</v>
      </c>
      <c r="G28" s="65"/>
      <c r="H28" s="69"/>
      <c r="I28" s="70"/>
      <c r="J28" s="70"/>
      <c r="K28" s="34" t="s">
        <v>65</v>
      </c>
      <c r="L28" s="77">
        <v>28</v>
      </c>
      <c r="M28" s="77"/>
      <c r="N28" s="72"/>
      <c r="O28" s="79" t="s">
        <v>176</v>
      </c>
      <c r="P28" s="81">
        <v>43754.81994212963</v>
      </c>
      <c r="Q28" s="79" t="s">
        <v>320</v>
      </c>
      <c r="R28" s="82" t="s">
        <v>371</v>
      </c>
      <c r="S28" s="79" t="s">
        <v>404</v>
      </c>
      <c r="T28" s="79"/>
      <c r="U28" s="79"/>
      <c r="V28" s="82" t="s">
        <v>464</v>
      </c>
      <c r="W28" s="81">
        <v>43754.81994212963</v>
      </c>
      <c r="X28" s="85">
        <v>43754</v>
      </c>
      <c r="Y28" s="87" t="s">
        <v>530</v>
      </c>
      <c r="Z28" s="82" t="s">
        <v>632</v>
      </c>
      <c r="AA28" s="79"/>
      <c r="AB28" s="79"/>
      <c r="AC28" s="87" t="s">
        <v>735</v>
      </c>
      <c r="AD28" s="79"/>
      <c r="AE28" s="79" t="b">
        <v>0</v>
      </c>
      <c r="AF28" s="79">
        <v>5</v>
      </c>
      <c r="AG28" s="87" t="s">
        <v>823</v>
      </c>
      <c r="AH28" s="79" t="b">
        <v>0</v>
      </c>
      <c r="AI28" s="79" t="s">
        <v>826</v>
      </c>
      <c r="AJ28" s="79"/>
      <c r="AK28" s="87" t="s">
        <v>823</v>
      </c>
      <c r="AL28" s="79" t="b">
        <v>0</v>
      </c>
      <c r="AM28" s="79">
        <v>2</v>
      </c>
      <c r="AN28" s="87" t="s">
        <v>823</v>
      </c>
      <c r="AO28" s="79" t="s">
        <v>835</v>
      </c>
      <c r="AP28" s="79" t="b">
        <v>0</v>
      </c>
      <c r="AQ28" s="87" t="s">
        <v>735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12.5</v>
      </c>
      <c r="BH28" s="48">
        <v>0</v>
      </c>
      <c r="BI28" s="49">
        <v>0</v>
      </c>
      <c r="BJ28" s="48">
        <v>0</v>
      </c>
      <c r="BK28" s="49">
        <v>0</v>
      </c>
      <c r="BL28" s="48">
        <v>7</v>
      </c>
      <c r="BM28" s="49">
        <v>87.5</v>
      </c>
      <c r="BN28" s="48">
        <v>8</v>
      </c>
    </row>
    <row r="29" spans="1:66" ht="15">
      <c r="A29" s="64" t="s">
        <v>231</v>
      </c>
      <c r="B29" s="64" t="s">
        <v>231</v>
      </c>
      <c r="C29" s="65" t="s">
        <v>2205</v>
      </c>
      <c r="D29" s="66">
        <v>3</v>
      </c>
      <c r="E29" s="67" t="s">
        <v>132</v>
      </c>
      <c r="F29" s="68">
        <v>32</v>
      </c>
      <c r="G29" s="65"/>
      <c r="H29" s="69"/>
      <c r="I29" s="70"/>
      <c r="J29" s="70"/>
      <c r="K29" s="34" t="s">
        <v>65</v>
      </c>
      <c r="L29" s="77">
        <v>29</v>
      </c>
      <c r="M29" s="77"/>
      <c r="N29" s="72"/>
      <c r="O29" s="79" t="s">
        <v>304</v>
      </c>
      <c r="P29" s="81">
        <v>43754.90462962963</v>
      </c>
      <c r="Q29" s="79" t="s">
        <v>320</v>
      </c>
      <c r="R29" s="82" t="s">
        <v>371</v>
      </c>
      <c r="S29" s="79" t="s">
        <v>404</v>
      </c>
      <c r="T29" s="79"/>
      <c r="U29" s="79"/>
      <c r="V29" s="82" t="s">
        <v>464</v>
      </c>
      <c r="W29" s="81">
        <v>43754.90462962963</v>
      </c>
      <c r="X29" s="85">
        <v>43754</v>
      </c>
      <c r="Y29" s="87" t="s">
        <v>531</v>
      </c>
      <c r="Z29" s="82" t="s">
        <v>633</v>
      </c>
      <c r="AA29" s="79"/>
      <c r="AB29" s="79"/>
      <c r="AC29" s="87" t="s">
        <v>736</v>
      </c>
      <c r="AD29" s="79"/>
      <c r="AE29" s="79" t="b">
        <v>0</v>
      </c>
      <c r="AF29" s="79">
        <v>0</v>
      </c>
      <c r="AG29" s="87" t="s">
        <v>823</v>
      </c>
      <c r="AH29" s="79" t="b">
        <v>0</v>
      </c>
      <c r="AI29" s="79" t="s">
        <v>826</v>
      </c>
      <c r="AJ29" s="79"/>
      <c r="AK29" s="87" t="s">
        <v>823</v>
      </c>
      <c r="AL29" s="79" t="b">
        <v>0</v>
      </c>
      <c r="AM29" s="79">
        <v>2</v>
      </c>
      <c r="AN29" s="87" t="s">
        <v>735</v>
      </c>
      <c r="AO29" s="79" t="s">
        <v>838</v>
      </c>
      <c r="AP29" s="79" t="b">
        <v>0</v>
      </c>
      <c r="AQ29" s="87"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1</v>
      </c>
      <c r="BG29" s="49">
        <v>12.5</v>
      </c>
      <c r="BH29" s="48">
        <v>0</v>
      </c>
      <c r="BI29" s="49">
        <v>0</v>
      </c>
      <c r="BJ29" s="48">
        <v>0</v>
      </c>
      <c r="BK29" s="49">
        <v>0</v>
      </c>
      <c r="BL29" s="48">
        <v>7</v>
      </c>
      <c r="BM29" s="49">
        <v>87.5</v>
      </c>
      <c r="BN29" s="48">
        <v>8</v>
      </c>
    </row>
    <row r="30" spans="1:66" ht="15">
      <c r="A30" s="64" t="s">
        <v>232</v>
      </c>
      <c r="B30" s="64" t="s">
        <v>232</v>
      </c>
      <c r="C30" s="65" t="s">
        <v>2205</v>
      </c>
      <c r="D30" s="66">
        <v>3</v>
      </c>
      <c r="E30" s="67" t="s">
        <v>132</v>
      </c>
      <c r="F30" s="68">
        <v>32</v>
      </c>
      <c r="G30" s="65"/>
      <c r="H30" s="69"/>
      <c r="I30" s="70"/>
      <c r="J30" s="70"/>
      <c r="K30" s="34" t="s">
        <v>65</v>
      </c>
      <c r="L30" s="77">
        <v>30</v>
      </c>
      <c r="M30" s="77"/>
      <c r="N30" s="72"/>
      <c r="O30" s="79" t="s">
        <v>176</v>
      </c>
      <c r="P30" s="81">
        <v>43754.916666666664</v>
      </c>
      <c r="Q30" s="79" t="s">
        <v>321</v>
      </c>
      <c r="R30" s="82" t="s">
        <v>372</v>
      </c>
      <c r="S30" s="79" t="s">
        <v>404</v>
      </c>
      <c r="T30" s="79"/>
      <c r="U30" s="79"/>
      <c r="V30" s="82" t="s">
        <v>465</v>
      </c>
      <c r="W30" s="81">
        <v>43754.916666666664</v>
      </c>
      <c r="X30" s="85">
        <v>43754</v>
      </c>
      <c r="Y30" s="87" t="s">
        <v>532</v>
      </c>
      <c r="Z30" s="82" t="s">
        <v>634</v>
      </c>
      <c r="AA30" s="79"/>
      <c r="AB30" s="79"/>
      <c r="AC30" s="87" t="s">
        <v>737</v>
      </c>
      <c r="AD30" s="79"/>
      <c r="AE30" s="79" t="b">
        <v>0</v>
      </c>
      <c r="AF30" s="79">
        <v>0</v>
      </c>
      <c r="AG30" s="87" t="s">
        <v>823</v>
      </c>
      <c r="AH30" s="79" t="b">
        <v>0</v>
      </c>
      <c r="AI30" s="79" t="s">
        <v>827</v>
      </c>
      <c r="AJ30" s="79"/>
      <c r="AK30" s="87" t="s">
        <v>823</v>
      </c>
      <c r="AL30" s="79" t="b">
        <v>0</v>
      </c>
      <c r="AM30" s="79">
        <v>0</v>
      </c>
      <c r="AN30" s="87" t="s">
        <v>823</v>
      </c>
      <c r="AO30" s="79" t="s">
        <v>835</v>
      </c>
      <c r="AP30" s="79" t="b">
        <v>0</v>
      </c>
      <c r="AQ30" s="87" t="s">
        <v>737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10</v>
      </c>
      <c r="BH30" s="48">
        <v>0</v>
      </c>
      <c r="BI30" s="49">
        <v>0</v>
      </c>
      <c r="BJ30" s="48">
        <v>0</v>
      </c>
      <c r="BK30" s="49">
        <v>0</v>
      </c>
      <c r="BL30" s="48">
        <v>9</v>
      </c>
      <c r="BM30" s="49">
        <v>90</v>
      </c>
      <c r="BN30" s="48">
        <v>10</v>
      </c>
    </row>
    <row r="31" spans="1:66" ht="15">
      <c r="A31" s="64" t="s">
        <v>233</v>
      </c>
      <c r="B31" s="64" t="s">
        <v>244</v>
      </c>
      <c r="C31" s="65" t="s">
        <v>2205</v>
      </c>
      <c r="D31" s="66">
        <v>3</v>
      </c>
      <c r="E31" s="67" t="s">
        <v>132</v>
      </c>
      <c r="F31" s="68">
        <v>32</v>
      </c>
      <c r="G31" s="65"/>
      <c r="H31" s="69"/>
      <c r="I31" s="70"/>
      <c r="J31" s="70"/>
      <c r="K31" s="34" t="s">
        <v>65</v>
      </c>
      <c r="L31" s="77">
        <v>31</v>
      </c>
      <c r="M31" s="77"/>
      <c r="N31" s="72"/>
      <c r="O31" s="79" t="s">
        <v>304</v>
      </c>
      <c r="P31" s="81">
        <v>43754.946388888886</v>
      </c>
      <c r="Q31" s="79" t="s">
        <v>322</v>
      </c>
      <c r="R31" s="79"/>
      <c r="S31" s="79"/>
      <c r="T31" s="79" t="s">
        <v>422</v>
      </c>
      <c r="U31" s="79"/>
      <c r="V31" s="82" t="s">
        <v>466</v>
      </c>
      <c r="W31" s="81">
        <v>43754.946388888886</v>
      </c>
      <c r="X31" s="85">
        <v>43754</v>
      </c>
      <c r="Y31" s="87" t="s">
        <v>533</v>
      </c>
      <c r="Z31" s="82" t="s">
        <v>635</v>
      </c>
      <c r="AA31" s="79"/>
      <c r="AB31" s="79"/>
      <c r="AC31" s="87" t="s">
        <v>738</v>
      </c>
      <c r="AD31" s="79"/>
      <c r="AE31" s="79" t="b">
        <v>0</v>
      </c>
      <c r="AF31" s="79">
        <v>0</v>
      </c>
      <c r="AG31" s="87" t="s">
        <v>823</v>
      </c>
      <c r="AH31" s="79" t="b">
        <v>0</v>
      </c>
      <c r="AI31" s="79" t="s">
        <v>826</v>
      </c>
      <c r="AJ31" s="79"/>
      <c r="AK31" s="87" t="s">
        <v>823</v>
      </c>
      <c r="AL31" s="79" t="b">
        <v>0</v>
      </c>
      <c r="AM31" s="79">
        <v>5</v>
      </c>
      <c r="AN31" s="87" t="s">
        <v>749</v>
      </c>
      <c r="AO31" s="79" t="s">
        <v>831</v>
      </c>
      <c r="AP31" s="79" t="b">
        <v>0</v>
      </c>
      <c r="AQ31" s="87" t="s">
        <v>749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1</v>
      </c>
      <c r="BG31" s="49">
        <v>6.25</v>
      </c>
      <c r="BH31" s="48">
        <v>0</v>
      </c>
      <c r="BI31" s="49">
        <v>0</v>
      </c>
      <c r="BJ31" s="48">
        <v>0</v>
      </c>
      <c r="BK31" s="49">
        <v>0</v>
      </c>
      <c r="BL31" s="48">
        <v>15</v>
      </c>
      <c r="BM31" s="49">
        <v>93.75</v>
      </c>
      <c r="BN31" s="48">
        <v>16</v>
      </c>
    </row>
    <row r="32" spans="1:66" ht="15">
      <c r="A32" s="64" t="s">
        <v>234</v>
      </c>
      <c r="B32" s="64" t="s">
        <v>286</v>
      </c>
      <c r="C32" s="65" t="s">
        <v>2205</v>
      </c>
      <c r="D32" s="66">
        <v>3</v>
      </c>
      <c r="E32" s="67" t="s">
        <v>132</v>
      </c>
      <c r="F32" s="68">
        <v>32</v>
      </c>
      <c r="G32" s="65"/>
      <c r="H32" s="69"/>
      <c r="I32" s="70"/>
      <c r="J32" s="70"/>
      <c r="K32" s="34" t="s">
        <v>65</v>
      </c>
      <c r="L32" s="77">
        <v>32</v>
      </c>
      <c r="M32" s="77"/>
      <c r="N32" s="72"/>
      <c r="O32" s="79" t="s">
        <v>304</v>
      </c>
      <c r="P32" s="81">
        <v>43754.96429398148</v>
      </c>
      <c r="Q32" s="79" t="s">
        <v>323</v>
      </c>
      <c r="R32" s="79"/>
      <c r="S32" s="79"/>
      <c r="T32" s="79"/>
      <c r="U32" s="79"/>
      <c r="V32" s="82" t="s">
        <v>467</v>
      </c>
      <c r="W32" s="81">
        <v>43754.96429398148</v>
      </c>
      <c r="X32" s="85">
        <v>43754</v>
      </c>
      <c r="Y32" s="87" t="s">
        <v>534</v>
      </c>
      <c r="Z32" s="82" t="s">
        <v>636</v>
      </c>
      <c r="AA32" s="79"/>
      <c r="AB32" s="79"/>
      <c r="AC32" s="87" t="s">
        <v>739</v>
      </c>
      <c r="AD32" s="79"/>
      <c r="AE32" s="79" t="b">
        <v>0</v>
      </c>
      <c r="AF32" s="79">
        <v>0</v>
      </c>
      <c r="AG32" s="87" t="s">
        <v>823</v>
      </c>
      <c r="AH32" s="79" t="b">
        <v>0</v>
      </c>
      <c r="AI32" s="79" t="s">
        <v>826</v>
      </c>
      <c r="AJ32" s="79"/>
      <c r="AK32" s="87" t="s">
        <v>823</v>
      </c>
      <c r="AL32" s="79" t="b">
        <v>0</v>
      </c>
      <c r="AM32" s="79">
        <v>8</v>
      </c>
      <c r="AN32" s="87" t="s">
        <v>811</v>
      </c>
      <c r="AO32" s="79" t="s">
        <v>838</v>
      </c>
      <c r="AP32" s="79" t="b">
        <v>0</v>
      </c>
      <c r="AQ32" s="87" t="s">
        <v>811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v>0</v>
      </c>
      <c r="BG32" s="49">
        <v>0</v>
      </c>
      <c r="BH32" s="48">
        <v>0</v>
      </c>
      <c r="BI32" s="49">
        <v>0</v>
      </c>
      <c r="BJ32" s="48">
        <v>0</v>
      </c>
      <c r="BK32" s="49">
        <v>0</v>
      </c>
      <c r="BL32" s="48">
        <v>30</v>
      </c>
      <c r="BM32" s="49">
        <v>100</v>
      </c>
      <c r="BN32" s="48">
        <v>30</v>
      </c>
    </row>
    <row r="33" spans="1:66" ht="15">
      <c r="A33" s="64" t="s">
        <v>235</v>
      </c>
      <c r="B33" s="64" t="s">
        <v>244</v>
      </c>
      <c r="C33" s="65" t="s">
        <v>2205</v>
      </c>
      <c r="D33" s="66">
        <v>3</v>
      </c>
      <c r="E33" s="67" t="s">
        <v>132</v>
      </c>
      <c r="F33" s="68">
        <v>32</v>
      </c>
      <c r="G33" s="65"/>
      <c r="H33" s="69"/>
      <c r="I33" s="70"/>
      <c r="J33" s="70"/>
      <c r="K33" s="34" t="s">
        <v>65</v>
      </c>
      <c r="L33" s="77">
        <v>33</v>
      </c>
      <c r="M33" s="77"/>
      <c r="N33" s="72"/>
      <c r="O33" s="79" t="s">
        <v>304</v>
      </c>
      <c r="P33" s="81">
        <v>43754.9853125</v>
      </c>
      <c r="Q33" s="79" t="s">
        <v>322</v>
      </c>
      <c r="R33" s="79"/>
      <c r="S33" s="79"/>
      <c r="T33" s="79" t="s">
        <v>422</v>
      </c>
      <c r="U33" s="79"/>
      <c r="V33" s="82" t="s">
        <v>468</v>
      </c>
      <c r="W33" s="81">
        <v>43754.9853125</v>
      </c>
      <c r="X33" s="85">
        <v>43754</v>
      </c>
      <c r="Y33" s="87" t="s">
        <v>535</v>
      </c>
      <c r="Z33" s="82" t="s">
        <v>637</v>
      </c>
      <c r="AA33" s="79"/>
      <c r="AB33" s="79"/>
      <c r="AC33" s="87" t="s">
        <v>740</v>
      </c>
      <c r="AD33" s="79"/>
      <c r="AE33" s="79" t="b">
        <v>0</v>
      </c>
      <c r="AF33" s="79">
        <v>0</v>
      </c>
      <c r="AG33" s="87" t="s">
        <v>823</v>
      </c>
      <c r="AH33" s="79" t="b">
        <v>0</v>
      </c>
      <c r="AI33" s="79" t="s">
        <v>826</v>
      </c>
      <c r="AJ33" s="79"/>
      <c r="AK33" s="87" t="s">
        <v>823</v>
      </c>
      <c r="AL33" s="79" t="b">
        <v>0</v>
      </c>
      <c r="AM33" s="79">
        <v>5</v>
      </c>
      <c r="AN33" s="87" t="s">
        <v>749</v>
      </c>
      <c r="AO33" s="79" t="s">
        <v>838</v>
      </c>
      <c r="AP33" s="79" t="b">
        <v>0</v>
      </c>
      <c r="AQ33" s="87" t="s">
        <v>749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v>1</v>
      </c>
      <c r="BG33" s="49">
        <v>6.25</v>
      </c>
      <c r="BH33" s="48">
        <v>0</v>
      </c>
      <c r="BI33" s="49">
        <v>0</v>
      </c>
      <c r="BJ33" s="48">
        <v>0</v>
      </c>
      <c r="BK33" s="49">
        <v>0</v>
      </c>
      <c r="BL33" s="48">
        <v>15</v>
      </c>
      <c r="BM33" s="49">
        <v>93.75</v>
      </c>
      <c r="BN33" s="48">
        <v>16</v>
      </c>
    </row>
    <row r="34" spans="1:66" ht="15">
      <c r="A34" s="64" t="s">
        <v>236</v>
      </c>
      <c r="B34" s="64" t="s">
        <v>286</v>
      </c>
      <c r="C34" s="65" t="s">
        <v>2205</v>
      </c>
      <c r="D34" s="66">
        <v>3</v>
      </c>
      <c r="E34" s="67" t="s">
        <v>132</v>
      </c>
      <c r="F34" s="68">
        <v>32</v>
      </c>
      <c r="G34" s="65"/>
      <c r="H34" s="69"/>
      <c r="I34" s="70"/>
      <c r="J34" s="70"/>
      <c r="K34" s="34" t="s">
        <v>65</v>
      </c>
      <c r="L34" s="77">
        <v>34</v>
      </c>
      <c r="M34" s="77"/>
      <c r="N34" s="72"/>
      <c r="O34" s="79" t="s">
        <v>304</v>
      </c>
      <c r="P34" s="81">
        <v>43755.015856481485</v>
      </c>
      <c r="Q34" s="79" t="s">
        <v>323</v>
      </c>
      <c r="R34" s="79"/>
      <c r="S34" s="79"/>
      <c r="T34" s="79"/>
      <c r="U34" s="79"/>
      <c r="V34" s="82" t="s">
        <v>469</v>
      </c>
      <c r="W34" s="81">
        <v>43755.015856481485</v>
      </c>
      <c r="X34" s="85">
        <v>43755</v>
      </c>
      <c r="Y34" s="87" t="s">
        <v>536</v>
      </c>
      <c r="Z34" s="82" t="s">
        <v>638</v>
      </c>
      <c r="AA34" s="79"/>
      <c r="AB34" s="79"/>
      <c r="AC34" s="87" t="s">
        <v>741</v>
      </c>
      <c r="AD34" s="79"/>
      <c r="AE34" s="79" t="b">
        <v>0</v>
      </c>
      <c r="AF34" s="79">
        <v>0</v>
      </c>
      <c r="AG34" s="87" t="s">
        <v>823</v>
      </c>
      <c r="AH34" s="79" t="b">
        <v>0</v>
      </c>
      <c r="AI34" s="79" t="s">
        <v>826</v>
      </c>
      <c r="AJ34" s="79"/>
      <c r="AK34" s="87" t="s">
        <v>823</v>
      </c>
      <c r="AL34" s="79" t="b">
        <v>0</v>
      </c>
      <c r="AM34" s="79">
        <v>8</v>
      </c>
      <c r="AN34" s="87" t="s">
        <v>811</v>
      </c>
      <c r="AO34" s="79" t="s">
        <v>838</v>
      </c>
      <c r="AP34" s="79" t="b">
        <v>0</v>
      </c>
      <c r="AQ34" s="87"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v>0</v>
      </c>
      <c r="BG34" s="49">
        <v>0</v>
      </c>
      <c r="BH34" s="48">
        <v>0</v>
      </c>
      <c r="BI34" s="49">
        <v>0</v>
      </c>
      <c r="BJ34" s="48">
        <v>0</v>
      </c>
      <c r="BK34" s="49">
        <v>0</v>
      </c>
      <c r="BL34" s="48">
        <v>30</v>
      </c>
      <c r="BM34" s="49">
        <v>100</v>
      </c>
      <c r="BN34" s="48">
        <v>30</v>
      </c>
    </row>
    <row r="35" spans="1:66" ht="15">
      <c r="A35" s="64" t="s">
        <v>237</v>
      </c>
      <c r="B35" s="64" t="s">
        <v>237</v>
      </c>
      <c r="C35" s="65" t="s">
        <v>2205</v>
      </c>
      <c r="D35" s="66">
        <v>3</v>
      </c>
      <c r="E35" s="67" t="s">
        <v>132</v>
      </c>
      <c r="F35" s="68">
        <v>32</v>
      </c>
      <c r="G35" s="65"/>
      <c r="H35" s="69"/>
      <c r="I35" s="70"/>
      <c r="J35" s="70"/>
      <c r="K35" s="34" t="s">
        <v>65</v>
      </c>
      <c r="L35" s="77">
        <v>35</v>
      </c>
      <c r="M35" s="77"/>
      <c r="N35" s="72"/>
      <c r="O35" s="79" t="s">
        <v>176</v>
      </c>
      <c r="P35" s="81">
        <v>43753.833344907405</v>
      </c>
      <c r="Q35" s="79" t="s">
        <v>324</v>
      </c>
      <c r="R35" s="82" t="s">
        <v>373</v>
      </c>
      <c r="S35" s="79" t="s">
        <v>406</v>
      </c>
      <c r="T35" s="79"/>
      <c r="U35" s="82" t="s">
        <v>438</v>
      </c>
      <c r="V35" s="82" t="s">
        <v>438</v>
      </c>
      <c r="W35" s="81">
        <v>43753.833344907405</v>
      </c>
      <c r="X35" s="85">
        <v>43753</v>
      </c>
      <c r="Y35" s="87" t="s">
        <v>537</v>
      </c>
      <c r="Z35" s="82" t="s">
        <v>639</v>
      </c>
      <c r="AA35" s="79"/>
      <c r="AB35" s="79"/>
      <c r="AC35" s="87" t="s">
        <v>742</v>
      </c>
      <c r="AD35" s="79"/>
      <c r="AE35" s="79" t="b">
        <v>0</v>
      </c>
      <c r="AF35" s="79">
        <v>7</v>
      </c>
      <c r="AG35" s="87" t="s">
        <v>823</v>
      </c>
      <c r="AH35" s="79" t="b">
        <v>0</v>
      </c>
      <c r="AI35" s="79" t="s">
        <v>826</v>
      </c>
      <c r="AJ35" s="79"/>
      <c r="AK35" s="87" t="s">
        <v>823</v>
      </c>
      <c r="AL35" s="79" t="b">
        <v>0</v>
      </c>
      <c r="AM35" s="79">
        <v>1</v>
      </c>
      <c r="AN35" s="87" t="s">
        <v>823</v>
      </c>
      <c r="AO35" s="79" t="s">
        <v>839</v>
      </c>
      <c r="AP35" s="79" t="b">
        <v>0</v>
      </c>
      <c r="AQ35" s="87" t="s">
        <v>742</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0</v>
      </c>
      <c r="BG35" s="49">
        <v>0</v>
      </c>
      <c r="BH35" s="48">
        <v>0</v>
      </c>
      <c r="BI35" s="49">
        <v>0</v>
      </c>
      <c r="BJ35" s="48">
        <v>0</v>
      </c>
      <c r="BK35" s="49">
        <v>0</v>
      </c>
      <c r="BL35" s="48">
        <v>42</v>
      </c>
      <c r="BM35" s="49">
        <v>100</v>
      </c>
      <c r="BN35" s="48">
        <v>42</v>
      </c>
    </row>
    <row r="36" spans="1:66" ht="15">
      <c r="A36" s="64" t="s">
        <v>238</v>
      </c>
      <c r="B36" s="64" t="s">
        <v>237</v>
      </c>
      <c r="C36" s="65" t="s">
        <v>2205</v>
      </c>
      <c r="D36" s="66">
        <v>3</v>
      </c>
      <c r="E36" s="67" t="s">
        <v>132</v>
      </c>
      <c r="F36" s="68">
        <v>32</v>
      </c>
      <c r="G36" s="65"/>
      <c r="H36" s="69"/>
      <c r="I36" s="70"/>
      <c r="J36" s="70"/>
      <c r="K36" s="34" t="s">
        <v>65</v>
      </c>
      <c r="L36" s="77">
        <v>36</v>
      </c>
      <c r="M36" s="77"/>
      <c r="N36" s="72"/>
      <c r="O36" s="79" t="s">
        <v>304</v>
      </c>
      <c r="P36" s="81">
        <v>43755.034270833334</v>
      </c>
      <c r="Q36" s="79" t="s">
        <v>324</v>
      </c>
      <c r="R36" s="79"/>
      <c r="S36" s="79"/>
      <c r="T36" s="79"/>
      <c r="U36" s="79"/>
      <c r="V36" s="82" t="s">
        <v>470</v>
      </c>
      <c r="W36" s="81">
        <v>43755.034270833334</v>
      </c>
      <c r="X36" s="85">
        <v>43755</v>
      </c>
      <c r="Y36" s="87" t="s">
        <v>538</v>
      </c>
      <c r="Z36" s="82" t="s">
        <v>640</v>
      </c>
      <c r="AA36" s="79"/>
      <c r="AB36" s="79"/>
      <c r="AC36" s="87" t="s">
        <v>743</v>
      </c>
      <c r="AD36" s="79"/>
      <c r="AE36" s="79" t="b">
        <v>0</v>
      </c>
      <c r="AF36" s="79">
        <v>0</v>
      </c>
      <c r="AG36" s="87" t="s">
        <v>823</v>
      </c>
      <c r="AH36" s="79" t="b">
        <v>0</v>
      </c>
      <c r="AI36" s="79" t="s">
        <v>826</v>
      </c>
      <c r="AJ36" s="79"/>
      <c r="AK36" s="87" t="s">
        <v>823</v>
      </c>
      <c r="AL36" s="79" t="b">
        <v>0</v>
      </c>
      <c r="AM36" s="79">
        <v>1</v>
      </c>
      <c r="AN36" s="87" t="s">
        <v>742</v>
      </c>
      <c r="AO36" s="79" t="s">
        <v>838</v>
      </c>
      <c r="AP36" s="79" t="b">
        <v>0</v>
      </c>
      <c r="AQ36" s="87" t="s">
        <v>742</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0</v>
      </c>
      <c r="BG36" s="49">
        <v>0</v>
      </c>
      <c r="BH36" s="48">
        <v>0</v>
      </c>
      <c r="BI36" s="49">
        <v>0</v>
      </c>
      <c r="BJ36" s="48">
        <v>0</v>
      </c>
      <c r="BK36" s="49">
        <v>0</v>
      </c>
      <c r="BL36" s="48">
        <v>42</v>
      </c>
      <c r="BM36" s="49">
        <v>100</v>
      </c>
      <c r="BN36" s="48">
        <v>42</v>
      </c>
    </row>
    <row r="37" spans="1:66" ht="15">
      <c r="A37" s="64" t="s">
        <v>239</v>
      </c>
      <c r="B37" s="64" t="s">
        <v>239</v>
      </c>
      <c r="C37" s="65" t="s">
        <v>2205</v>
      </c>
      <c r="D37" s="66">
        <v>3</v>
      </c>
      <c r="E37" s="67" t="s">
        <v>132</v>
      </c>
      <c r="F37" s="68">
        <v>32</v>
      </c>
      <c r="G37" s="65"/>
      <c r="H37" s="69"/>
      <c r="I37" s="70"/>
      <c r="J37" s="70"/>
      <c r="K37" s="34" t="s">
        <v>65</v>
      </c>
      <c r="L37" s="77">
        <v>37</v>
      </c>
      <c r="M37" s="77"/>
      <c r="N37" s="72"/>
      <c r="O37" s="79" t="s">
        <v>176</v>
      </c>
      <c r="P37" s="81">
        <v>43753.64633101852</v>
      </c>
      <c r="Q37" s="79" t="s">
        <v>325</v>
      </c>
      <c r="R37" s="82" t="s">
        <v>360</v>
      </c>
      <c r="S37" s="79" t="s">
        <v>401</v>
      </c>
      <c r="T37" s="79" t="s">
        <v>416</v>
      </c>
      <c r="U37" s="79"/>
      <c r="V37" s="82" t="s">
        <v>471</v>
      </c>
      <c r="W37" s="81">
        <v>43753.64633101852</v>
      </c>
      <c r="X37" s="85">
        <v>43753</v>
      </c>
      <c r="Y37" s="87" t="s">
        <v>539</v>
      </c>
      <c r="Z37" s="82" t="s">
        <v>641</v>
      </c>
      <c r="AA37" s="79"/>
      <c r="AB37" s="79"/>
      <c r="AC37" s="87" t="s">
        <v>744</v>
      </c>
      <c r="AD37" s="79"/>
      <c r="AE37" s="79" t="b">
        <v>0</v>
      </c>
      <c r="AF37" s="79">
        <v>2</v>
      </c>
      <c r="AG37" s="87" t="s">
        <v>823</v>
      </c>
      <c r="AH37" s="79" t="b">
        <v>0</v>
      </c>
      <c r="AI37" s="79" t="s">
        <v>826</v>
      </c>
      <c r="AJ37" s="79"/>
      <c r="AK37" s="87" t="s">
        <v>823</v>
      </c>
      <c r="AL37" s="79" t="b">
        <v>0</v>
      </c>
      <c r="AM37" s="79">
        <v>1</v>
      </c>
      <c r="AN37" s="87" t="s">
        <v>823</v>
      </c>
      <c r="AO37" s="79" t="s">
        <v>840</v>
      </c>
      <c r="AP37" s="79" t="b">
        <v>0</v>
      </c>
      <c r="AQ37" s="87" t="s">
        <v>744</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8">
        <v>0</v>
      </c>
      <c r="BG37" s="49">
        <v>0</v>
      </c>
      <c r="BH37" s="48">
        <v>0</v>
      </c>
      <c r="BI37" s="49">
        <v>0</v>
      </c>
      <c r="BJ37" s="48">
        <v>0</v>
      </c>
      <c r="BK37" s="49">
        <v>0</v>
      </c>
      <c r="BL37" s="48">
        <v>17</v>
      </c>
      <c r="BM37" s="49">
        <v>100</v>
      </c>
      <c r="BN37" s="48">
        <v>17</v>
      </c>
    </row>
    <row r="38" spans="1:66" ht="15">
      <c r="A38" s="64" t="s">
        <v>240</v>
      </c>
      <c r="B38" s="64" t="s">
        <v>239</v>
      </c>
      <c r="C38" s="65" t="s">
        <v>2205</v>
      </c>
      <c r="D38" s="66">
        <v>3</v>
      </c>
      <c r="E38" s="67" t="s">
        <v>132</v>
      </c>
      <c r="F38" s="68">
        <v>32</v>
      </c>
      <c r="G38" s="65"/>
      <c r="H38" s="69"/>
      <c r="I38" s="70"/>
      <c r="J38" s="70"/>
      <c r="K38" s="34" t="s">
        <v>65</v>
      </c>
      <c r="L38" s="77">
        <v>38</v>
      </c>
      <c r="M38" s="77"/>
      <c r="N38" s="72"/>
      <c r="O38" s="79" t="s">
        <v>304</v>
      </c>
      <c r="P38" s="81">
        <v>43755.091944444444</v>
      </c>
      <c r="Q38" s="79" t="s">
        <v>325</v>
      </c>
      <c r="R38" s="82" t="s">
        <v>360</v>
      </c>
      <c r="S38" s="79" t="s">
        <v>401</v>
      </c>
      <c r="T38" s="79"/>
      <c r="U38" s="79"/>
      <c r="V38" s="82" t="s">
        <v>472</v>
      </c>
      <c r="W38" s="81">
        <v>43755.091944444444</v>
      </c>
      <c r="X38" s="85">
        <v>43755</v>
      </c>
      <c r="Y38" s="87" t="s">
        <v>540</v>
      </c>
      <c r="Z38" s="82" t="s">
        <v>642</v>
      </c>
      <c r="AA38" s="79"/>
      <c r="AB38" s="79"/>
      <c r="AC38" s="87" t="s">
        <v>745</v>
      </c>
      <c r="AD38" s="79"/>
      <c r="AE38" s="79" t="b">
        <v>0</v>
      </c>
      <c r="AF38" s="79">
        <v>0</v>
      </c>
      <c r="AG38" s="87" t="s">
        <v>823</v>
      </c>
      <c r="AH38" s="79" t="b">
        <v>0</v>
      </c>
      <c r="AI38" s="79" t="s">
        <v>826</v>
      </c>
      <c r="AJ38" s="79"/>
      <c r="AK38" s="87" t="s">
        <v>823</v>
      </c>
      <c r="AL38" s="79" t="b">
        <v>0</v>
      </c>
      <c r="AM38" s="79">
        <v>1</v>
      </c>
      <c r="AN38" s="87" t="s">
        <v>744</v>
      </c>
      <c r="AO38" s="79" t="s">
        <v>830</v>
      </c>
      <c r="AP38" s="79" t="b">
        <v>0</v>
      </c>
      <c r="AQ38" s="87" t="s">
        <v>744</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8">
        <v>0</v>
      </c>
      <c r="BG38" s="49">
        <v>0</v>
      </c>
      <c r="BH38" s="48">
        <v>0</v>
      </c>
      <c r="BI38" s="49">
        <v>0</v>
      </c>
      <c r="BJ38" s="48">
        <v>0</v>
      </c>
      <c r="BK38" s="49">
        <v>0</v>
      </c>
      <c r="BL38" s="48">
        <v>17</v>
      </c>
      <c r="BM38" s="49">
        <v>100</v>
      </c>
      <c r="BN38" s="48">
        <v>17</v>
      </c>
    </row>
    <row r="39" spans="1:66" ht="15">
      <c r="A39" s="64" t="s">
        <v>241</v>
      </c>
      <c r="B39" s="64" t="s">
        <v>286</v>
      </c>
      <c r="C39" s="65" t="s">
        <v>2205</v>
      </c>
      <c r="D39" s="66">
        <v>3</v>
      </c>
      <c r="E39" s="67" t="s">
        <v>132</v>
      </c>
      <c r="F39" s="68">
        <v>32</v>
      </c>
      <c r="G39" s="65"/>
      <c r="H39" s="69"/>
      <c r="I39" s="70"/>
      <c r="J39" s="70"/>
      <c r="K39" s="34" t="s">
        <v>65</v>
      </c>
      <c r="L39" s="77">
        <v>39</v>
      </c>
      <c r="M39" s="77"/>
      <c r="N39" s="72"/>
      <c r="O39" s="79" t="s">
        <v>304</v>
      </c>
      <c r="P39" s="81">
        <v>43755.191516203704</v>
      </c>
      <c r="Q39" s="79" t="s">
        <v>323</v>
      </c>
      <c r="R39" s="79"/>
      <c r="S39" s="79"/>
      <c r="T39" s="79"/>
      <c r="U39" s="79"/>
      <c r="V39" s="82" t="s">
        <v>473</v>
      </c>
      <c r="W39" s="81">
        <v>43755.191516203704</v>
      </c>
      <c r="X39" s="85">
        <v>43755</v>
      </c>
      <c r="Y39" s="87" t="s">
        <v>541</v>
      </c>
      <c r="Z39" s="82" t="s">
        <v>643</v>
      </c>
      <c r="AA39" s="79"/>
      <c r="AB39" s="79"/>
      <c r="AC39" s="87" t="s">
        <v>746</v>
      </c>
      <c r="AD39" s="79"/>
      <c r="AE39" s="79" t="b">
        <v>0</v>
      </c>
      <c r="AF39" s="79">
        <v>0</v>
      </c>
      <c r="AG39" s="87" t="s">
        <v>823</v>
      </c>
      <c r="AH39" s="79" t="b">
        <v>0</v>
      </c>
      <c r="AI39" s="79" t="s">
        <v>826</v>
      </c>
      <c r="AJ39" s="79"/>
      <c r="AK39" s="87" t="s">
        <v>823</v>
      </c>
      <c r="AL39" s="79" t="b">
        <v>0</v>
      </c>
      <c r="AM39" s="79">
        <v>8</v>
      </c>
      <c r="AN39" s="87" t="s">
        <v>811</v>
      </c>
      <c r="AO39" s="79" t="s">
        <v>838</v>
      </c>
      <c r="AP39" s="79" t="b">
        <v>0</v>
      </c>
      <c r="AQ39" s="87" t="s">
        <v>811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30</v>
      </c>
      <c r="BM39" s="49">
        <v>100</v>
      </c>
      <c r="BN39" s="48">
        <v>30</v>
      </c>
    </row>
    <row r="40" spans="1:66" ht="15">
      <c r="A40" s="64" t="s">
        <v>242</v>
      </c>
      <c r="B40" s="64" t="s">
        <v>244</v>
      </c>
      <c r="C40" s="65" t="s">
        <v>2205</v>
      </c>
      <c r="D40" s="66">
        <v>3</v>
      </c>
      <c r="E40" s="67" t="s">
        <v>132</v>
      </c>
      <c r="F40" s="68">
        <v>32</v>
      </c>
      <c r="G40" s="65"/>
      <c r="H40" s="69"/>
      <c r="I40" s="70"/>
      <c r="J40" s="70"/>
      <c r="K40" s="34" t="s">
        <v>65</v>
      </c>
      <c r="L40" s="77">
        <v>40</v>
      </c>
      <c r="M40" s="77"/>
      <c r="N40" s="72"/>
      <c r="O40" s="79" t="s">
        <v>304</v>
      </c>
      <c r="P40" s="81">
        <v>43755.61381944444</v>
      </c>
      <c r="Q40" s="79" t="s">
        <v>322</v>
      </c>
      <c r="R40" s="79"/>
      <c r="S40" s="79"/>
      <c r="T40" s="79" t="s">
        <v>422</v>
      </c>
      <c r="U40" s="79"/>
      <c r="V40" s="82" t="s">
        <v>474</v>
      </c>
      <c r="W40" s="81">
        <v>43755.61381944444</v>
      </c>
      <c r="X40" s="85">
        <v>43755</v>
      </c>
      <c r="Y40" s="87" t="s">
        <v>542</v>
      </c>
      <c r="Z40" s="82" t="s">
        <v>644</v>
      </c>
      <c r="AA40" s="79"/>
      <c r="AB40" s="79"/>
      <c r="AC40" s="87" t="s">
        <v>747</v>
      </c>
      <c r="AD40" s="79"/>
      <c r="AE40" s="79" t="b">
        <v>0</v>
      </c>
      <c r="AF40" s="79">
        <v>0</v>
      </c>
      <c r="AG40" s="87" t="s">
        <v>823</v>
      </c>
      <c r="AH40" s="79" t="b">
        <v>0</v>
      </c>
      <c r="AI40" s="79" t="s">
        <v>826</v>
      </c>
      <c r="AJ40" s="79"/>
      <c r="AK40" s="87" t="s">
        <v>823</v>
      </c>
      <c r="AL40" s="79" t="b">
        <v>0</v>
      </c>
      <c r="AM40" s="79">
        <v>5</v>
      </c>
      <c r="AN40" s="87" t="s">
        <v>749</v>
      </c>
      <c r="AO40" s="79" t="s">
        <v>830</v>
      </c>
      <c r="AP40" s="79" t="b">
        <v>0</v>
      </c>
      <c r="AQ40" s="87" t="s">
        <v>749</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1</v>
      </c>
      <c r="BG40" s="49">
        <v>6.25</v>
      </c>
      <c r="BH40" s="48">
        <v>0</v>
      </c>
      <c r="BI40" s="49">
        <v>0</v>
      </c>
      <c r="BJ40" s="48">
        <v>0</v>
      </c>
      <c r="BK40" s="49">
        <v>0</v>
      </c>
      <c r="BL40" s="48">
        <v>15</v>
      </c>
      <c r="BM40" s="49">
        <v>93.75</v>
      </c>
      <c r="BN40" s="48">
        <v>16</v>
      </c>
    </row>
    <row r="41" spans="1:66" ht="15">
      <c r="A41" s="64" t="s">
        <v>243</v>
      </c>
      <c r="B41" s="64" t="s">
        <v>244</v>
      </c>
      <c r="C41" s="65" t="s">
        <v>2205</v>
      </c>
      <c r="D41" s="66">
        <v>3</v>
      </c>
      <c r="E41" s="67" t="s">
        <v>132</v>
      </c>
      <c r="F41" s="68">
        <v>32</v>
      </c>
      <c r="G41" s="65"/>
      <c r="H41" s="69"/>
      <c r="I41" s="70"/>
      <c r="J41" s="70"/>
      <c r="K41" s="34" t="s">
        <v>65</v>
      </c>
      <c r="L41" s="77">
        <v>41</v>
      </c>
      <c r="M41" s="77"/>
      <c r="N41" s="72"/>
      <c r="O41" s="79" t="s">
        <v>304</v>
      </c>
      <c r="P41" s="81">
        <v>43755.61505787037</v>
      </c>
      <c r="Q41" s="79" t="s">
        <v>322</v>
      </c>
      <c r="R41" s="79"/>
      <c r="S41" s="79"/>
      <c r="T41" s="79" t="s">
        <v>422</v>
      </c>
      <c r="U41" s="79"/>
      <c r="V41" s="82" t="s">
        <v>475</v>
      </c>
      <c r="W41" s="81">
        <v>43755.61505787037</v>
      </c>
      <c r="X41" s="85">
        <v>43755</v>
      </c>
      <c r="Y41" s="87" t="s">
        <v>543</v>
      </c>
      <c r="Z41" s="82" t="s">
        <v>645</v>
      </c>
      <c r="AA41" s="79"/>
      <c r="AB41" s="79"/>
      <c r="AC41" s="87" t="s">
        <v>748</v>
      </c>
      <c r="AD41" s="79"/>
      <c r="AE41" s="79" t="b">
        <v>0</v>
      </c>
      <c r="AF41" s="79">
        <v>0</v>
      </c>
      <c r="AG41" s="87" t="s">
        <v>823</v>
      </c>
      <c r="AH41" s="79" t="b">
        <v>0</v>
      </c>
      <c r="AI41" s="79" t="s">
        <v>826</v>
      </c>
      <c r="AJ41" s="79"/>
      <c r="AK41" s="87" t="s">
        <v>823</v>
      </c>
      <c r="AL41" s="79" t="b">
        <v>0</v>
      </c>
      <c r="AM41" s="79">
        <v>5</v>
      </c>
      <c r="AN41" s="87" t="s">
        <v>749</v>
      </c>
      <c r="AO41" s="79" t="s">
        <v>838</v>
      </c>
      <c r="AP41" s="79" t="b">
        <v>0</v>
      </c>
      <c r="AQ41" s="87" t="s">
        <v>749</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v>1</v>
      </c>
      <c r="BG41" s="49">
        <v>6.25</v>
      </c>
      <c r="BH41" s="48">
        <v>0</v>
      </c>
      <c r="BI41" s="49">
        <v>0</v>
      </c>
      <c r="BJ41" s="48">
        <v>0</v>
      </c>
      <c r="BK41" s="49">
        <v>0</v>
      </c>
      <c r="BL41" s="48">
        <v>15</v>
      </c>
      <c r="BM41" s="49">
        <v>93.75</v>
      </c>
      <c r="BN41" s="48">
        <v>16</v>
      </c>
    </row>
    <row r="42" spans="1:66" ht="15">
      <c r="A42" s="64" t="s">
        <v>244</v>
      </c>
      <c r="B42" s="64" t="s">
        <v>244</v>
      </c>
      <c r="C42" s="65" t="s">
        <v>2205</v>
      </c>
      <c r="D42" s="66">
        <v>3</v>
      </c>
      <c r="E42" s="67" t="s">
        <v>132</v>
      </c>
      <c r="F42" s="68">
        <v>32</v>
      </c>
      <c r="G42" s="65"/>
      <c r="H42" s="69"/>
      <c r="I42" s="70"/>
      <c r="J42" s="70"/>
      <c r="K42" s="34" t="s">
        <v>65</v>
      </c>
      <c r="L42" s="77">
        <v>42</v>
      </c>
      <c r="M42" s="77"/>
      <c r="N42" s="72"/>
      <c r="O42" s="79" t="s">
        <v>176</v>
      </c>
      <c r="P42" s="81">
        <v>43754.925787037035</v>
      </c>
      <c r="Q42" s="79" t="s">
        <v>322</v>
      </c>
      <c r="R42" s="79"/>
      <c r="S42" s="79"/>
      <c r="T42" s="79" t="s">
        <v>422</v>
      </c>
      <c r="U42" s="82" t="s">
        <v>439</v>
      </c>
      <c r="V42" s="82" t="s">
        <v>439</v>
      </c>
      <c r="W42" s="81">
        <v>43754.925787037035</v>
      </c>
      <c r="X42" s="85">
        <v>43754</v>
      </c>
      <c r="Y42" s="87" t="s">
        <v>544</v>
      </c>
      <c r="Z42" s="82" t="s">
        <v>646</v>
      </c>
      <c r="AA42" s="79"/>
      <c r="AB42" s="79"/>
      <c r="AC42" s="87" t="s">
        <v>749</v>
      </c>
      <c r="AD42" s="79"/>
      <c r="AE42" s="79" t="b">
        <v>0</v>
      </c>
      <c r="AF42" s="79">
        <v>6</v>
      </c>
      <c r="AG42" s="87" t="s">
        <v>823</v>
      </c>
      <c r="AH42" s="79" t="b">
        <v>0</v>
      </c>
      <c r="AI42" s="79" t="s">
        <v>826</v>
      </c>
      <c r="AJ42" s="79"/>
      <c r="AK42" s="87" t="s">
        <v>823</v>
      </c>
      <c r="AL42" s="79" t="b">
        <v>0</v>
      </c>
      <c r="AM42" s="79">
        <v>5</v>
      </c>
      <c r="AN42" s="87" t="s">
        <v>823</v>
      </c>
      <c r="AO42" s="79" t="s">
        <v>831</v>
      </c>
      <c r="AP42" s="79" t="b">
        <v>0</v>
      </c>
      <c r="AQ42" s="87" t="s">
        <v>749</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1</v>
      </c>
      <c r="BG42" s="49">
        <v>6.25</v>
      </c>
      <c r="BH42" s="48">
        <v>0</v>
      </c>
      <c r="BI42" s="49">
        <v>0</v>
      </c>
      <c r="BJ42" s="48">
        <v>0</v>
      </c>
      <c r="BK42" s="49">
        <v>0</v>
      </c>
      <c r="BL42" s="48">
        <v>15</v>
      </c>
      <c r="BM42" s="49">
        <v>93.75</v>
      </c>
      <c r="BN42" s="48">
        <v>16</v>
      </c>
    </row>
    <row r="43" spans="1:66" ht="15">
      <c r="A43" s="64" t="s">
        <v>245</v>
      </c>
      <c r="B43" s="64" t="s">
        <v>244</v>
      </c>
      <c r="C43" s="65" t="s">
        <v>2205</v>
      </c>
      <c r="D43" s="66">
        <v>3</v>
      </c>
      <c r="E43" s="67" t="s">
        <v>132</v>
      </c>
      <c r="F43" s="68">
        <v>32</v>
      </c>
      <c r="G43" s="65"/>
      <c r="H43" s="69"/>
      <c r="I43" s="70"/>
      <c r="J43" s="70"/>
      <c r="K43" s="34" t="s">
        <v>65</v>
      </c>
      <c r="L43" s="77">
        <v>43</v>
      </c>
      <c r="M43" s="77"/>
      <c r="N43" s="72"/>
      <c r="O43" s="79" t="s">
        <v>304</v>
      </c>
      <c r="P43" s="81">
        <v>43755.62420138889</v>
      </c>
      <c r="Q43" s="79" t="s">
        <v>322</v>
      </c>
      <c r="R43" s="79"/>
      <c r="S43" s="79"/>
      <c r="T43" s="79" t="s">
        <v>422</v>
      </c>
      <c r="U43" s="79"/>
      <c r="V43" s="82" t="s">
        <v>476</v>
      </c>
      <c r="W43" s="81">
        <v>43755.62420138889</v>
      </c>
      <c r="X43" s="85">
        <v>43755</v>
      </c>
      <c r="Y43" s="87" t="s">
        <v>545</v>
      </c>
      <c r="Z43" s="82" t="s">
        <v>647</v>
      </c>
      <c r="AA43" s="79"/>
      <c r="AB43" s="79"/>
      <c r="AC43" s="87" t="s">
        <v>750</v>
      </c>
      <c r="AD43" s="79"/>
      <c r="AE43" s="79" t="b">
        <v>0</v>
      </c>
      <c r="AF43" s="79">
        <v>0</v>
      </c>
      <c r="AG43" s="87" t="s">
        <v>823</v>
      </c>
      <c r="AH43" s="79" t="b">
        <v>0</v>
      </c>
      <c r="AI43" s="79" t="s">
        <v>826</v>
      </c>
      <c r="AJ43" s="79"/>
      <c r="AK43" s="87" t="s">
        <v>823</v>
      </c>
      <c r="AL43" s="79" t="b">
        <v>0</v>
      </c>
      <c r="AM43" s="79">
        <v>5</v>
      </c>
      <c r="AN43" s="87" t="s">
        <v>749</v>
      </c>
      <c r="AO43" s="79" t="s">
        <v>831</v>
      </c>
      <c r="AP43" s="79" t="b">
        <v>0</v>
      </c>
      <c r="AQ43" s="87" t="s">
        <v>749</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v>1</v>
      </c>
      <c r="BG43" s="49">
        <v>6.25</v>
      </c>
      <c r="BH43" s="48">
        <v>0</v>
      </c>
      <c r="BI43" s="49">
        <v>0</v>
      </c>
      <c r="BJ43" s="48">
        <v>0</v>
      </c>
      <c r="BK43" s="49">
        <v>0</v>
      </c>
      <c r="BL43" s="48">
        <v>15</v>
      </c>
      <c r="BM43" s="49">
        <v>93.75</v>
      </c>
      <c r="BN43" s="48">
        <v>16</v>
      </c>
    </row>
    <row r="44" spans="1:66" ht="15">
      <c r="A44" s="64" t="s">
        <v>246</v>
      </c>
      <c r="B44" s="64" t="s">
        <v>246</v>
      </c>
      <c r="C44" s="65" t="s">
        <v>2205</v>
      </c>
      <c r="D44" s="66">
        <v>3</v>
      </c>
      <c r="E44" s="67" t="s">
        <v>132</v>
      </c>
      <c r="F44" s="68">
        <v>32</v>
      </c>
      <c r="G44" s="65"/>
      <c r="H44" s="69"/>
      <c r="I44" s="70"/>
      <c r="J44" s="70"/>
      <c r="K44" s="34" t="s">
        <v>65</v>
      </c>
      <c r="L44" s="77">
        <v>44</v>
      </c>
      <c r="M44" s="77"/>
      <c r="N44" s="72"/>
      <c r="O44" s="79" t="s">
        <v>176</v>
      </c>
      <c r="P44" s="81">
        <v>43755.66685185185</v>
      </c>
      <c r="Q44" s="79" t="s">
        <v>326</v>
      </c>
      <c r="R44" s="82" t="s">
        <v>374</v>
      </c>
      <c r="S44" s="79" t="s">
        <v>404</v>
      </c>
      <c r="T44" s="79" t="s">
        <v>423</v>
      </c>
      <c r="U44" s="79"/>
      <c r="V44" s="82" t="s">
        <v>477</v>
      </c>
      <c r="W44" s="81">
        <v>43755.66685185185</v>
      </c>
      <c r="X44" s="85">
        <v>43755</v>
      </c>
      <c r="Y44" s="87" t="s">
        <v>546</v>
      </c>
      <c r="Z44" s="82" t="s">
        <v>648</v>
      </c>
      <c r="AA44" s="79"/>
      <c r="AB44" s="79"/>
      <c r="AC44" s="87" t="s">
        <v>751</v>
      </c>
      <c r="AD44" s="79"/>
      <c r="AE44" s="79" t="b">
        <v>0</v>
      </c>
      <c r="AF44" s="79">
        <v>1</v>
      </c>
      <c r="AG44" s="87" t="s">
        <v>823</v>
      </c>
      <c r="AH44" s="79" t="b">
        <v>0</v>
      </c>
      <c r="AI44" s="79" t="s">
        <v>827</v>
      </c>
      <c r="AJ44" s="79"/>
      <c r="AK44" s="87" t="s">
        <v>823</v>
      </c>
      <c r="AL44" s="79" t="b">
        <v>0</v>
      </c>
      <c r="AM44" s="79">
        <v>0</v>
      </c>
      <c r="AN44" s="87" t="s">
        <v>823</v>
      </c>
      <c r="AO44" s="79" t="s">
        <v>835</v>
      </c>
      <c r="AP44" s="79" t="b">
        <v>0</v>
      </c>
      <c r="AQ44" s="87" t="s">
        <v>751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2</v>
      </c>
      <c r="BG44" s="49">
        <v>6.666666666666667</v>
      </c>
      <c r="BH44" s="48">
        <v>0</v>
      </c>
      <c r="BI44" s="49">
        <v>0</v>
      </c>
      <c r="BJ44" s="48">
        <v>0</v>
      </c>
      <c r="BK44" s="49">
        <v>0</v>
      </c>
      <c r="BL44" s="48">
        <v>28</v>
      </c>
      <c r="BM44" s="49">
        <v>93.33333333333333</v>
      </c>
      <c r="BN44" s="48">
        <v>30</v>
      </c>
    </row>
    <row r="45" spans="1:66" ht="15">
      <c r="A45" s="64" t="s">
        <v>247</v>
      </c>
      <c r="B45" s="64" t="s">
        <v>280</v>
      </c>
      <c r="C45" s="65" t="s">
        <v>2205</v>
      </c>
      <c r="D45" s="66">
        <v>3</v>
      </c>
      <c r="E45" s="67" t="s">
        <v>132</v>
      </c>
      <c r="F45" s="68">
        <v>32</v>
      </c>
      <c r="G45" s="65"/>
      <c r="H45" s="69"/>
      <c r="I45" s="70"/>
      <c r="J45" s="70"/>
      <c r="K45" s="34" t="s">
        <v>65</v>
      </c>
      <c r="L45" s="77">
        <v>45</v>
      </c>
      <c r="M45" s="77"/>
      <c r="N45" s="72"/>
      <c r="O45" s="79" t="s">
        <v>304</v>
      </c>
      <c r="P45" s="81">
        <v>43755.687523148146</v>
      </c>
      <c r="Q45" s="79" t="s">
        <v>308</v>
      </c>
      <c r="R45" s="82" t="s">
        <v>360</v>
      </c>
      <c r="S45" s="79" t="s">
        <v>401</v>
      </c>
      <c r="T45" s="79" t="s">
        <v>416</v>
      </c>
      <c r="U45" s="79"/>
      <c r="V45" s="82" t="s">
        <v>478</v>
      </c>
      <c r="W45" s="81">
        <v>43755.687523148146</v>
      </c>
      <c r="X45" s="85">
        <v>43755</v>
      </c>
      <c r="Y45" s="87" t="s">
        <v>547</v>
      </c>
      <c r="Z45" s="82" t="s">
        <v>649</v>
      </c>
      <c r="AA45" s="79"/>
      <c r="AB45" s="79"/>
      <c r="AC45" s="87" t="s">
        <v>752</v>
      </c>
      <c r="AD45" s="79"/>
      <c r="AE45" s="79" t="b">
        <v>0</v>
      </c>
      <c r="AF45" s="79">
        <v>0</v>
      </c>
      <c r="AG45" s="87" t="s">
        <v>823</v>
      </c>
      <c r="AH45" s="79" t="b">
        <v>0</v>
      </c>
      <c r="AI45" s="79" t="s">
        <v>826</v>
      </c>
      <c r="AJ45" s="79"/>
      <c r="AK45" s="87" t="s">
        <v>823</v>
      </c>
      <c r="AL45" s="79" t="b">
        <v>0</v>
      </c>
      <c r="AM45" s="79">
        <v>10</v>
      </c>
      <c r="AN45" s="87" t="s">
        <v>821</v>
      </c>
      <c r="AO45" s="79" t="s">
        <v>841</v>
      </c>
      <c r="AP45" s="79" t="b">
        <v>0</v>
      </c>
      <c r="AQ45" s="87" t="s">
        <v>821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13</v>
      </c>
      <c r="BM45" s="49">
        <v>100</v>
      </c>
      <c r="BN45" s="48">
        <v>13</v>
      </c>
    </row>
    <row r="46" spans="1:66" ht="15">
      <c r="A46" s="64" t="s">
        <v>248</v>
      </c>
      <c r="B46" s="64" t="s">
        <v>283</v>
      </c>
      <c r="C46" s="65" t="s">
        <v>2205</v>
      </c>
      <c r="D46" s="66">
        <v>3</v>
      </c>
      <c r="E46" s="67" t="s">
        <v>132</v>
      </c>
      <c r="F46" s="68">
        <v>32</v>
      </c>
      <c r="G46" s="65"/>
      <c r="H46" s="69"/>
      <c r="I46" s="70"/>
      <c r="J46" s="70"/>
      <c r="K46" s="34" t="s">
        <v>65</v>
      </c>
      <c r="L46" s="77">
        <v>46</v>
      </c>
      <c r="M46" s="77"/>
      <c r="N46" s="72"/>
      <c r="O46" s="79" t="s">
        <v>304</v>
      </c>
      <c r="P46" s="81">
        <v>43755.706770833334</v>
      </c>
      <c r="Q46" s="79" t="s">
        <v>327</v>
      </c>
      <c r="R46" s="79"/>
      <c r="S46" s="79"/>
      <c r="T46" s="79" t="s">
        <v>424</v>
      </c>
      <c r="U46" s="79"/>
      <c r="V46" s="82" t="s">
        <v>479</v>
      </c>
      <c r="W46" s="81">
        <v>43755.706770833334</v>
      </c>
      <c r="X46" s="85">
        <v>43755</v>
      </c>
      <c r="Y46" s="87" t="s">
        <v>548</v>
      </c>
      <c r="Z46" s="82" t="s">
        <v>650</v>
      </c>
      <c r="AA46" s="79"/>
      <c r="AB46" s="79"/>
      <c r="AC46" s="87" t="s">
        <v>753</v>
      </c>
      <c r="AD46" s="79"/>
      <c r="AE46" s="79" t="b">
        <v>0</v>
      </c>
      <c r="AF46" s="79">
        <v>0</v>
      </c>
      <c r="AG46" s="87" t="s">
        <v>823</v>
      </c>
      <c r="AH46" s="79" t="b">
        <v>0</v>
      </c>
      <c r="AI46" s="79" t="s">
        <v>827</v>
      </c>
      <c r="AJ46" s="79"/>
      <c r="AK46" s="87" t="s">
        <v>823</v>
      </c>
      <c r="AL46" s="79" t="b">
        <v>0</v>
      </c>
      <c r="AM46" s="79">
        <v>4</v>
      </c>
      <c r="AN46" s="87" t="s">
        <v>806</v>
      </c>
      <c r="AO46" s="79" t="s">
        <v>838</v>
      </c>
      <c r="AP46" s="79" t="b">
        <v>0</v>
      </c>
      <c r="AQ46" s="87" t="s">
        <v>806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2</v>
      </c>
      <c r="BG46" s="49">
        <v>5.882352941176471</v>
      </c>
      <c r="BH46" s="48">
        <v>0</v>
      </c>
      <c r="BI46" s="49">
        <v>0</v>
      </c>
      <c r="BJ46" s="48">
        <v>0</v>
      </c>
      <c r="BK46" s="49">
        <v>0</v>
      </c>
      <c r="BL46" s="48">
        <v>32</v>
      </c>
      <c r="BM46" s="49">
        <v>94.11764705882354</v>
      </c>
      <c r="BN46" s="48">
        <v>34</v>
      </c>
    </row>
    <row r="47" spans="1:66" ht="15">
      <c r="A47" s="64" t="s">
        <v>248</v>
      </c>
      <c r="B47" s="64" t="s">
        <v>284</v>
      </c>
      <c r="C47" s="65" t="s">
        <v>2205</v>
      </c>
      <c r="D47" s="66">
        <v>3</v>
      </c>
      <c r="E47" s="67" t="s">
        <v>132</v>
      </c>
      <c r="F47" s="68">
        <v>32</v>
      </c>
      <c r="G47" s="65"/>
      <c r="H47" s="69"/>
      <c r="I47" s="70"/>
      <c r="J47" s="70"/>
      <c r="K47" s="34" t="s">
        <v>65</v>
      </c>
      <c r="L47" s="77">
        <v>47</v>
      </c>
      <c r="M47" s="77"/>
      <c r="N47" s="72"/>
      <c r="O47" s="79" t="s">
        <v>305</v>
      </c>
      <c r="P47" s="81">
        <v>43755.706770833334</v>
      </c>
      <c r="Q47" s="79" t="s">
        <v>327</v>
      </c>
      <c r="R47" s="79"/>
      <c r="S47" s="79"/>
      <c r="T47" s="79" t="s">
        <v>424</v>
      </c>
      <c r="U47" s="79"/>
      <c r="V47" s="82" t="s">
        <v>479</v>
      </c>
      <c r="W47" s="81">
        <v>43755.706770833334</v>
      </c>
      <c r="X47" s="85">
        <v>43755</v>
      </c>
      <c r="Y47" s="87" t="s">
        <v>548</v>
      </c>
      <c r="Z47" s="82" t="s">
        <v>650</v>
      </c>
      <c r="AA47" s="79"/>
      <c r="AB47" s="79"/>
      <c r="AC47" s="87" t="s">
        <v>753</v>
      </c>
      <c r="AD47" s="79"/>
      <c r="AE47" s="79" t="b">
        <v>0</v>
      </c>
      <c r="AF47" s="79">
        <v>0</v>
      </c>
      <c r="AG47" s="87" t="s">
        <v>823</v>
      </c>
      <c r="AH47" s="79" t="b">
        <v>0</v>
      </c>
      <c r="AI47" s="79" t="s">
        <v>827</v>
      </c>
      <c r="AJ47" s="79"/>
      <c r="AK47" s="87" t="s">
        <v>823</v>
      </c>
      <c r="AL47" s="79" t="b">
        <v>0</v>
      </c>
      <c r="AM47" s="79">
        <v>4</v>
      </c>
      <c r="AN47" s="87" t="s">
        <v>806</v>
      </c>
      <c r="AO47" s="79" t="s">
        <v>838</v>
      </c>
      <c r="AP47" s="79" t="b">
        <v>0</v>
      </c>
      <c r="AQ47" s="87" t="s">
        <v>806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249</v>
      </c>
      <c r="B48" s="64" t="s">
        <v>286</v>
      </c>
      <c r="C48" s="65" t="s">
        <v>2205</v>
      </c>
      <c r="D48" s="66">
        <v>3</v>
      </c>
      <c r="E48" s="67" t="s">
        <v>132</v>
      </c>
      <c r="F48" s="68">
        <v>32</v>
      </c>
      <c r="G48" s="65"/>
      <c r="H48" s="69"/>
      <c r="I48" s="70"/>
      <c r="J48" s="70"/>
      <c r="K48" s="34" t="s">
        <v>65</v>
      </c>
      <c r="L48" s="77">
        <v>48</v>
      </c>
      <c r="M48" s="77"/>
      <c r="N48" s="72"/>
      <c r="O48" s="79" t="s">
        <v>304</v>
      </c>
      <c r="P48" s="81">
        <v>43755.71055555555</v>
      </c>
      <c r="Q48" s="79" t="s">
        <v>323</v>
      </c>
      <c r="R48" s="79"/>
      <c r="S48" s="79"/>
      <c r="T48" s="79"/>
      <c r="U48" s="79"/>
      <c r="V48" s="82" t="s">
        <v>480</v>
      </c>
      <c r="W48" s="81">
        <v>43755.71055555555</v>
      </c>
      <c r="X48" s="85">
        <v>43755</v>
      </c>
      <c r="Y48" s="87" t="s">
        <v>549</v>
      </c>
      <c r="Z48" s="82" t="s">
        <v>651</v>
      </c>
      <c r="AA48" s="79"/>
      <c r="AB48" s="79"/>
      <c r="AC48" s="87" t="s">
        <v>754</v>
      </c>
      <c r="AD48" s="79"/>
      <c r="AE48" s="79" t="b">
        <v>0</v>
      </c>
      <c r="AF48" s="79">
        <v>0</v>
      </c>
      <c r="AG48" s="87" t="s">
        <v>823</v>
      </c>
      <c r="AH48" s="79" t="b">
        <v>0</v>
      </c>
      <c r="AI48" s="79" t="s">
        <v>826</v>
      </c>
      <c r="AJ48" s="79"/>
      <c r="AK48" s="87" t="s">
        <v>823</v>
      </c>
      <c r="AL48" s="79" t="b">
        <v>0</v>
      </c>
      <c r="AM48" s="79">
        <v>8</v>
      </c>
      <c r="AN48" s="87" t="s">
        <v>811</v>
      </c>
      <c r="AO48" s="79" t="s">
        <v>831</v>
      </c>
      <c r="AP48" s="79" t="b">
        <v>0</v>
      </c>
      <c r="AQ48" s="87" t="s">
        <v>811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30</v>
      </c>
      <c r="BM48" s="49">
        <v>100</v>
      </c>
      <c r="BN48" s="48">
        <v>30</v>
      </c>
    </row>
    <row r="49" spans="1:66" ht="15">
      <c r="A49" s="64" t="s">
        <v>250</v>
      </c>
      <c r="B49" s="64" t="s">
        <v>250</v>
      </c>
      <c r="C49" s="65" t="s">
        <v>2205</v>
      </c>
      <c r="D49" s="66">
        <v>3</v>
      </c>
      <c r="E49" s="67" t="s">
        <v>132</v>
      </c>
      <c r="F49" s="68">
        <v>32</v>
      </c>
      <c r="G49" s="65"/>
      <c r="H49" s="69"/>
      <c r="I49" s="70"/>
      <c r="J49" s="70"/>
      <c r="K49" s="34" t="s">
        <v>65</v>
      </c>
      <c r="L49" s="77">
        <v>49</v>
      </c>
      <c r="M49" s="77"/>
      <c r="N49" s="72"/>
      <c r="O49" s="79" t="s">
        <v>176</v>
      </c>
      <c r="P49" s="81">
        <v>43754.89244212963</v>
      </c>
      <c r="Q49" s="79" t="s">
        <v>328</v>
      </c>
      <c r="R49" s="82" t="s">
        <v>375</v>
      </c>
      <c r="S49" s="79" t="s">
        <v>407</v>
      </c>
      <c r="T49" s="79" t="s">
        <v>425</v>
      </c>
      <c r="U49" s="79"/>
      <c r="V49" s="82" t="s">
        <v>481</v>
      </c>
      <c r="W49" s="81">
        <v>43754.89244212963</v>
      </c>
      <c r="X49" s="85">
        <v>43754</v>
      </c>
      <c r="Y49" s="87" t="s">
        <v>550</v>
      </c>
      <c r="Z49" s="82" t="s">
        <v>652</v>
      </c>
      <c r="AA49" s="79"/>
      <c r="AB49" s="79"/>
      <c r="AC49" s="87" t="s">
        <v>755</v>
      </c>
      <c r="AD49" s="79"/>
      <c r="AE49" s="79" t="b">
        <v>0</v>
      </c>
      <c r="AF49" s="79">
        <v>8</v>
      </c>
      <c r="AG49" s="87" t="s">
        <v>823</v>
      </c>
      <c r="AH49" s="79" t="b">
        <v>1</v>
      </c>
      <c r="AI49" s="79" t="s">
        <v>827</v>
      </c>
      <c r="AJ49" s="79"/>
      <c r="AK49" s="87" t="s">
        <v>828</v>
      </c>
      <c r="AL49" s="79" t="b">
        <v>0</v>
      </c>
      <c r="AM49" s="79">
        <v>1</v>
      </c>
      <c r="AN49" s="87" t="s">
        <v>823</v>
      </c>
      <c r="AO49" s="79" t="s">
        <v>830</v>
      </c>
      <c r="AP49" s="79" t="b">
        <v>0</v>
      </c>
      <c r="AQ49" s="87" t="s">
        <v>755</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8">
        <v>2</v>
      </c>
      <c r="BG49" s="49">
        <v>7.142857142857143</v>
      </c>
      <c r="BH49" s="48">
        <v>1</v>
      </c>
      <c r="BI49" s="49">
        <v>3.5714285714285716</v>
      </c>
      <c r="BJ49" s="48">
        <v>0</v>
      </c>
      <c r="BK49" s="49">
        <v>0</v>
      </c>
      <c r="BL49" s="48">
        <v>25</v>
      </c>
      <c r="BM49" s="49">
        <v>89.28571428571429</v>
      </c>
      <c r="BN49" s="48">
        <v>28</v>
      </c>
    </row>
    <row r="50" spans="1:66" ht="15">
      <c r="A50" s="64" t="s">
        <v>251</v>
      </c>
      <c r="B50" s="64" t="s">
        <v>250</v>
      </c>
      <c r="C50" s="65" t="s">
        <v>2205</v>
      </c>
      <c r="D50" s="66">
        <v>3</v>
      </c>
      <c r="E50" s="67" t="s">
        <v>132</v>
      </c>
      <c r="F50" s="68">
        <v>32</v>
      </c>
      <c r="G50" s="65"/>
      <c r="H50" s="69"/>
      <c r="I50" s="70"/>
      <c r="J50" s="70"/>
      <c r="K50" s="34" t="s">
        <v>65</v>
      </c>
      <c r="L50" s="77">
        <v>50</v>
      </c>
      <c r="M50" s="77"/>
      <c r="N50" s="72"/>
      <c r="O50" s="79" t="s">
        <v>304</v>
      </c>
      <c r="P50" s="81">
        <v>43755.78413194444</v>
      </c>
      <c r="Q50" s="79" t="s">
        <v>328</v>
      </c>
      <c r="R50" s="79"/>
      <c r="S50" s="79"/>
      <c r="T50" s="79" t="s">
        <v>426</v>
      </c>
      <c r="U50" s="79"/>
      <c r="V50" s="82" t="s">
        <v>482</v>
      </c>
      <c r="W50" s="81">
        <v>43755.78413194444</v>
      </c>
      <c r="X50" s="85">
        <v>43755</v>
      </c>
      <c r="Y50" s="87" t="s">
        <v>551</v>
      </c>
      <c r="Z50" s="82" t="s">
        <v>653</v>
      </c>
      <c r="AA50" s="79"/>
      <c r="AB50" s="79"/>
      <c r="AC50" s="87" t="s">
        <v>756</v>
      </c>
      <c r="AD50" s="79"/>
      <c r="AE50" s="79" t="b">
        <v>0</v>
      </c>
      <c r="AF50" s="79">
        <v>0</v>
      </c>
      <c r="AG50" s="87" t="s">
        <v>823</v>
      </c>
      <c r="AH50" s="79" t="b">
        <v>1</v>
      </c>
      <c r="AI50" s="79" t="s">
        <v>827</v>
      </c>
      <c r="AJ50" s="79"/>
      <c r="AK50" s="87" t="s">
        <v>828</v>
      </c>
      <c r="AL50" s="79" t="b">
        <v>0</v>
      </c>
      <c r="AM50" s="79">
        <v>1</v>
      </c>
      <c r="AN50" s="87" t="s">
        <v>755</v>
      </c>
      <c r="AO50" s="79" t="s">
        <v>831</v>
      </c>
      <c r="AP50" s="79" t="b">
        <v>0</v>
      </c>
      <c r="AQ50" s="87" t="s">
        <v>755</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8">
        <v>2</v>
      </c>
      <c r="BG50" s="49">
        <v>7.142857142857143</v>
      </c>
      <c r="BH50" s="48">
        <v>1</v>
      </c>
      <c r="BI50" s="49">
        <v>3.5714285714285716</v>
      </c>
      <c r="BJ50" s="48">
        <v>0</v>
      </c>
      <c r="BK50" s="49">
        <v>0</v>
      </c>
      <c r="BL50" s="48">
        <v>25</v>
      </c>
      <c r="BM50" s="49">
        <v>89.28571428571429</v>
      </c>
      <c r="BN50" s="48">
        <v>28</v>
      </c>
    </row>
    <row r="51" spans="1:66" ht="15">
      <c r="A51" s="64" t="s">
        <v>252</v>
      </c>
      <c r="B51" s="64" t="s">
        <v>252</v>
      </c>
      <c r="C51" s="65" t="s">
        <v>2205</v>
      </c>
      <c r="D51" s="66">
        <v>3</v>
      </c>
      <c r="E51" s="67" t="s">
        <v>132</v>
      </c>
      <c r="F51" s="68">
        <v>32</v>
      </c>
      <c r="G51" s="65"/>
      <c r="H51" s="69"/>
      <c r="I51" s="70"/>
      <c r="J51" s="70"/>
      <c r="K51" s="34" t="s">
        <v>65</v>
      </c>
      <c r="L51" s="77">
        <v>51</v>
      </c>
      <c r="M51" s="77"/>
      <c r="N51" s="72"/>
      <c r="O51" s="79" t="s">
        <v>176</v>
      </c>
      <c r="P51" s="81">
        <v>43755.97605324074</v>
      </c>
      <c r="Q51" s="79" t="s">
        <v>329</v>
      </c>
      <c r="R51" s="82" t="s">
        <v>376</v>
      </c>
      <c r="S51" s="79" t="s">
        <v>404</v>
      </c>
      <c r="T51" s="79" t="s">
        <v>297</v>
      </c>
      <c r="U51" s="79"/>
      <c r="V51" s="82" t="s">
        <v>483</v>
      </c>
      <c r="W51" s="81">
        <v>43755.97605324074</v>
      </c>
      <c r="X51" s="85">
        <v>43755</v>
      </c>
      <c r="Y51" s="87" t="s">
        <v>552</v>
      </c>
      <c r="Z51" s="82" t="s">
        <v>654</v>
      </c>
      <c r="AA51" s="79"/>
      <c r="AB51" s="79"/>
      <c r="AC51" s="87" t="s">
        <v>757</v>
      </c>
      <c r="AD51" s="79"/>
      <c r="AE51" s="79" t="b">
        <v>0</v>
      </c>
      <c r="AF51" s="79">
        <v>4</v>
      </c>
      <c r="AG51" s="87" t="s">
        <v>823</v>
      </c>
      <c r="AH51" s="79" t="b">
        <v>0</v>
      </c>
      <c r="AI51" s="79" t="s">
        <v>826</v>
      </c>
      <c r="AJ51" s="79"/>
      <c r="AK51" s="87" t="s">
        <v>823</v>
      </c>
      <c r="AL51" s="79" t="b">
        <v>0</v>
      </c>
      <c r="AM51" s="79">
        <v>0</v>
      </c>
      <c r="AN51" s="87" t="s">
        <v>823</v>
      </c>
      <c r="AO51" s="79" t="s">
        <v>835</v>
      </c>
      <c r="AP51" s="79" t="b">
        <v>0</v>
      </c>
      <c r="AQ51" s="87" t="s">
        <v>757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18</v>
      </c>
      <c r="BM51" s="49">
        <v>100</v>
      </c>
      <c r="BN51" s="48">
        <v>18</v>
      </c>
    </row>
    <row r="52" spans="1:66" ht="15">
      <c r="A52" s="64" t="s">
        <v>253</v>
      </c>
      <c r="B52" s="64" t="s">
        <v>286</v>
      </c>
      <c r="C52" s="65" t="s">
        <v>2205</v>
      </c>
      <c r="D52" s="66">
        <v>3</v>
      </c>
      <c r="E52" s="67" t="s">
        <v>132</v>
      </c>
      <c r="F52" s="68">
        <v>32</v>
      </c>
      <c r="G52" s="65"/>
      <c r="H52" s="69"/>
      <c r="I52" s="70"/>
      <c r="J52" s="70"/>
      <c r="K52" s="34" t="s">
        <v>65</v>
      </c>
      <c r="L52" s="77">
        <v>52</v>
      </c>
      <c r="M52" s="77"/>
      <c r="N52" s="72"/>
      <c r="O52" s="79" t="s">
        <v>304</v>
      </c>
      <c r="P52" s="81">
        <v>43756.49136574074</v>
      </c>
      <c r="Q52" s="79" t="s">
        <v>323</v>
      </c>
      <c r="R52" s="79"/>
      <c r="S52" s="79"/>
      <c r="T52" s="79"/>
      <c r="U52" s="79"/>
      <c r="V52" s="82" t="s">
        <v>484</v>
      </c>
      <c r="W52" s="81">
        <v>43756.49136574074</v>
      </c>
      <c r="X52" s="85">
        <v>43756</v>
      </c>
      <c r="Y52" s="87" t="s">
        <v>553</v>
      </c>
      <c r="Z52" s="82" t="s">
        <v>655</v>
      </c>
      <c r="AA52" s="79"/>
      <c r="AB52" s="79"/>
      <c r="AC52" s="87" t="s">
        <v>758</v>
      </c>
      <c r="AD52" s="79"/>
      <c r="AE52" s="79" t="b">
        <v>0</v>
      </c>
      <c r="AF52" s="79">
        <v>0</v>
      </c>
      <c r="AG52" s="87" t="s">
        <v>823</v>
      </c>
      <c r="AH52" s="79" t="b">
        <v>0</v>
      </c>
      <c r="AI52" s="79" t="s">
        <v>826</v>
      </c>
      <c r="AJ52" s="79"/>
      <c r="AK52" s="87" t="s">
        <v>823</v>
      </c>
      <c r="AL52" s="79" t="b">
        <v>0</v>
      </c>
      <c r="AM52" s="79">
        <v>8</v>
      </c>
      <c r="AN52" s="87" t="s">
        <v>811</v>
      </c>
      <c r="AO52" s="79" t="s">
        <v>838</v>
      </c>
      <c r="AP52" s="79" t="b">
        <v>0</v>
      </c>
      <c r="AQ52" s="87" t="s">
        <v>811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30</v>
      </c>
      <c r="BM52" s="49">
        <v>100</v>
      </c>
      <c r="BN52" s="48">
        <v>30</v>
      </c>
    </row>
    <row r="53" spans="1:66" ht="15">
      <c r="A53" s="64" t="s">
        <v>254</v>
      </c>
      <c r="B53" s="64" t="s">
        <v>254</v>
      </c>
      <c r="C53" s="65" t="s">
        <v>2205</v>
      </c>
      <c r="D53" s="66">
        <v>3</v>
      </c>
      <c r="E53" s="67" t="s">
        <v>132</v>
      </c>
      <c r="F53" s="68">
        <v>32</v>
      </c>
      <c r="G53" s="65"/>
      <c r="H53" s="69"/>
      <c r="I53" s="70"/>
      <c r="J53" s="70"/>
      <c r="K53" s="34" t="s">
        <v>65</v>
      </c>
      <c r="L53" s="77">
        <v>53</v>
      </c>
      <c r="M53" s="77"/>
      <c r="N53" s="72"/>
      <c r="O53" s="79" t="s">
        <v>176</v>
      </c>
      <c r="P53" s="81">
        <v>43756.49387731482</v>
      </c>
      <c r="Q53" s="79" t="s">
        <v>330</v>
      </c>
      <c r="R53" s="79" t="s">
        <v>377</v>
      </c>
      <c r="S53" s="79" t="s">
        <v>408</v>
      </c>
      <c r="T53" s="79" t="s">
        <v>421</v>
      </c>
      <c r="U53" s="79"/>
      <c r="V53" s="82" t="s">
        <v>485</v>
      </c>
      <c r="W53" s="81">
        <v>43756.49387731482</v>
      </c>
      <c r="X53" s="85">
        <v>43756</v>
      </c>
      <c r="Y53" s="87" t="s">
        <v>554</v>
      </c>
      <c r="Z53" s="82" t="s">
        <v>656</v>
      </c>
      <c r="AA53" s="79"/>
      <c r="AB53" s="79"/>
      <c r="AC53" s="87" t="s">
        <v>759</v>
      </c>
      <c r="AD53" s="79"/>
      <c r="AE53" s="79" t="b">
        <v>0</v>
      </c>
      <c r="AF53" s="79">
        <v>1</v>
      </c>
      <c r="AG53" s="87" t="s">
        <v>823</v>
      </c>
      <c r="AH53" s="79" t="b">
        <v>0</v>
      </c>
      <c r="AI53" s="79" t="s">
        <v>826</v>
      </c>
      <c r="AJ53" s="79"/>
      <c r="AK53" s="87" t="s">
        <v>823</v>
      </c>
      <c r="AL53" s="79" t="b">
        <v>0</v>
      </c>
      <c r="AM53" s="79">
        <v>0</v>
      </c>
      <c r="AN53" s="87" t="s">
        <v>823</v>
      </c>
      <c r="AO53" s="79" t="s">
        <v>842</v>
      </c>
      <c r="AP53" s="79" t="b">
        <v>0</v>
      </c>
      <c r="AQ53" s="87" t="s">
        <v>759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1</v>
      </c>
      <c r="BG53" s="49">
        <v>7.6923076923076925</v>
      </c>
      <c r="BH53" s="48">
        <v>0</v>
      </c>
      <c r="BI53" s="49">
        <v>0</v>
      </c>
      <c r="BJ53" s="48">
        <v>0</v>
      </c>
      <c r="BK53" s="49">
        <v>0</v>
      </c>
      <c r="BL53" s="48">
        <v>12</v>
      </c>
      <c r="BM53" s="49">
        <v>92.3076923076923</v>
      </c>
      <c r="BN53" s="48">
        <v>13</v>
      </c>
    </row>
    <row r="54" spans="1:66" ht="15">
      <c r="A54" s="64" t="s">
        <v>255</v>
      </c>
      <c r="B54" s="64" t="s">
        <v>280</v>
      </c>
      <c r="C54" s="65" t="s">
        <v>2205</v>
      </c>
      <c r="D54" s="66">
        <v>3</v>
      </c>
      <c r="E54" s="67" t="s">
        <v>132</v>
      </c>
      <c r="F54" s="68">
        <v>32</v>
      </c>
      <c r="G54" s="65"/>
      <c r="H54" s="69"/>
      <c r="I54" s="70"/>
      <c r="J54" s="70"/>
      <c r="K54" s="34" t="s">
        <v>65</v>
      </c>
      <c r="L54" s="77">
        <v>54</v>
      </c>
      <c r="M54" s="77"/>
      <c r="N54" s="72"/>
      <c r="O54" s="79" t="s">
        <v>304</v>
      </c>
      <c r="P54" s="81">
        <v>43756.732627314814</v>
      </c>
      <c r="Q54" s="79" t="s">
        <v>308</v>
      </c>
      <c r="R54" s="82" t="s">
        <v>360</v>
      </c>
      <c r="S54" s="79" t="s">
        <v>401</v>
      </c>
      <c r="T54" s="79" t="s">
        <v>416</v>
      </c>
      <c r="U54" s="79"/>
      <c r="V54" s="82" t="s">
        <v>486</v>
      </c>
      <c r="W54" s="81">
        <v>43756.732627314814</v>
      </c>
      <c r="X54" s="85">
        <v>43756</v>
      </c>
      <c r="Y54" s="87" t="s">
        <v>555</v>
      </c>
      <c r="Z54" s="82" t="s">
        <v>657</v>
      </c>
      <c r="AA54" s="79"/>
      <c r="AB54" s="79"/>
      <c r="AC54" s="87" t="s">
        <v>760</v>
      </c>
      <c r="AD54" s="79"/>
      <c r="AE54" s="79" t="b">
        <v>0</v>
      </c>
      <c r="AF54" s="79">
        <v>0</v>
      </c>
      <c r="AG54" s="87" t="s">
        <v>823</v>
      </c>
      <c r="AH54" s="79" t="b">
        <v>0</v>
      </c>
      <c r="AI54" s="79" t="s">
        <v>826</v>
      </c>
      <c r="AJ54" s="79"/>
      <c r="AK54" s="87" t="s">
        <v>823</v>
      </c>
      <c r="AL54" s="79" t="b">
        <v>0</v>
      </c>
      <c r="AM54" s="79">
        <v>10</v>
      </c>
      <c r="AN54" s="87" t="s">
        <v>821</v>
      </c>
      <c r="AO54" s="79" t="s">
        <v>831</v>
      </c>
      <c r="AP54" s="79" t="b">
        <v>0</v>
      </c>
      <c r="AQ54" s="87" t="s">
        <v>821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13</v>
      </c>
      <c r="BM54" s="49">
        <v>100</v>
      </c>
      <c r="BN54" s="48">
        <v>13</v>
      </c>
    </row>
    <row r="55" spans="1:66" ht="15">
      <c r="A55" s="64" t="s">
        <v>256</v>
      </c>
      <c r="B55" s="64" t="s">
        <v>275</v>
      </c>
      <c r="C55" s="65" t="s">
        <v>2205</v>
      </c>
      <c r="D55" s="66">
        <v>3</v>
      </c>
      <c r="E55" s="67" t="s">
        <v>132</v>
      </c>
      <c r="F55" s="68">
        <v>32</v>
      </c>
      <c r="G55" s="65"/>
      <c r="H55" s="69"/>
      <c r="I55" s="70"/>
      <c r="J55" s="70"/>
      <c r="K55" s="34" t="s">
        <v>65</v>
      </c>
      <c r="L55" s="77">
        <v>55</v>
      </c>
      <c r="M55" s="77"/>
      <c r="N55" s="72"/>
      <c r="O55" s="79" t="s">
        <v>304</v>
      </c>
      <c r="P55" s="81">
        <v>43756.79918981482</v>
      </c>
      <c r="Q55" s="79" t="s">
        <v>331</v>
      </c>
      <c r="R55" s="82" t="s">
        <v>378</v>
      </c>
      <c r="S55" s="79" t="s">
        <v>401</v>
      </c>
      <c r="T55" s="79"/>
      <c r="U55" s="79"/>
      <c r="V55" s="82" t="s">
        <v>487</v>
      </c>
      <c r="W55" s="81">
        <v>43756.79918981482</v>
      </c>
      <c r="X55" s="85">
        <v>43756</v>
      </c>
      <c r="Y55" s="87" t="s">
        <v>556</v>
      </c>
      <c r="Z55" s="82" t="s">
        <v>658</v>
      </c>
      <c r="AA55" s="79"/>
      <c r="AB55" s="79"/>
      <c r="AC55" s="87" t="s">
        <v>761</v>
      </c>
      <c r="AD55" s="79"/>
      <c r="AE55" s="79" t="b">
        <v>0</v>
      </c>
      <c r="AF55" s="79">
        <v>0</v>
      </c>
      <c r="AG55" s="87" t="s">
        <v>823</v>
      </c>
      <c r="AH55" s="79" t="b">
        <v>0</v>
      </c>
      <c r="AI55" s="79" t="s">
        <v>826</v>
      </c>
      <c r="AJ55" s="79"/>
      <c r="AK55" s="87" t="s">
        <v>823</v>
      </c>
      <c r="AL55" s="79" t="b">
        <v>0</v>
      </c>
      <c r="AM55" s="79">
        <v>2</v>
      </c>
      <c r="AN55" s="87" t="s">
        <v>789</v>
      </c>
      <c r="AO55" s="79" t="s">
        <v>830</v>
      </c>
      <c r="AP55" s="79" t="b">
        <v>0</v>
      </c>
      <c r="AQ55" s="87" t="s">
        <v>789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v>0</v>
      </c>
      <c r="BG55" s="49">
        <v>0</v>
      </c>
      <c r="BH55" s="48">
        <v>0</v>
      </c>
      <c r="BI55" s="49">
        <v>0</v>
      </c>
      <c r="BJ55" s="48">
        <v>0</v>
      </c>
      <c r="BK55" s="49">
        <v>0</v>
      </c>
      <c r="BL55" s="48">
        <v>14</v>
      </c>
      <c r="BM55" s="49">
        <v>100</v>
      </c>
      <c r="BN55" s="48">
        <v>14</v>
      </c>
    </row>
    <row r="56" spans="1:66" ht="15">
      <c r="A56" s="64" t="s">
        <v>257</v>
      </c>
      <c r="B56" s="64" t="s">
        <v>280</v>
      </c>
      <c r="C56" s="65" t="s">
        <v>2205</v>
      </c>
      <c r="D56" s="66">
        <v>3</v>
      </c>
      <c r="E56" s="67" t="s">
        <v>132</v>
      </c>
      <c r="F56" s="68">
        <v>32</v>
      </c>
      <c r="G56" s="65"/>
      <c r="H56" s="69"/>
      <c r="I56" s="70"/>
      <c r="J56" s="70"/>
      <c r="K56" s="34" t="s">
        <v>65</v>
      </c>
      <c r="L56" s="77">
        <v>56</v>
      </c>
      <c r="M56" s="77"/>
      <c r="N56" s="72"/>
      <c r="O56" s="79" t="s">
        <v>304</v>
      </c>
      <c r="P56" s="81">
        <v>43757.011412037034</v>
      </c>
      <c r="Q56" s="79" t="s">
        <v>308</v>
      </c>
      <c r="R56" s="82" t="s">
        <v>360</v>
      </c>
      <c r="S56" s="79" t="s">
        <v>401</v>
      </c>
      <c r="T56" s="79" t="s">
        <v>416</v>
      </c>
      <c r="U56" s="79"/>
      <c r="V56" s="82" t="s">
        <v>488</v>
      </c>
      <c r="W56" s="81">
        <v>43757.011412037034</v>
      </c>
      <c r="X56" s="85">
        <v>43757</v>
      </c>
      <c r="Y56" s="87" t="s">
        <v>557</v>
      </c>
      <c r="Z56" s="82" t="s">
        <v>659</v>
      </c>
      <c r="AA56" s="79"/>
      <c r="AB56" s="79"/>
      <c r="AC56" s="87" t="s">
        <v>762</v>
      </c>
      <c r="AD56" s="79"/>
      <c r="AE56" s="79" t="b">
        <v>0</v>
      </c>
      <c r="AF56" s="79">
        <v>0</v>
      </c>
      <c r="AG56" s="87" t="s">
        <v>823</v>
      </c>
      <c r="AH56" s="79" t="b">
        <v>0</v>
      </c>
      <c r="AI56" s="79" t="s">
        <v>826</v>
      </c>
      <c r="AJ56" s="79"/>
      <c r="AK56" s="87" t="s">
        <v>823</v>
      </c>
      <c r="AL56" s="79" t="b">
        <v>0</v>
      </c>
      <c r="AM56" s="79">
        <v>10</v>
      </c>
      <c r="AN56" s="87" t="s">
        <v>821</v>
      </c>
      <c r="AO56" s="79" t="s">
        <v>838</v>
      </c>
      <c r="AP56" s="79" t="b">
        <v>0</v>
      </c>
      <c r="AQ56" s="87" t="s">
        <v>821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13</v>
      </c>
      <c r="BM56" s="49">
        <v>100</v>
      </c>
      <c r="BN56" s="48">
        <v>13</v>
      </c>
    </row>
    <row r="57" spans="1:66" ht="15">
      <c r="A57" s="64" t="s">
        <v>258</v>
      </c>
      <c r="B57" s="64" t="s">
        <v>258</v>
      </c>
      <c r="C57" s="65" t="s">
        <v>2206</v>
      </c>
      <c r="D57" s="66">
        <v>10</v>
      </c>
      <c r="E57" s="67" t="s">
        <v>136</v>
      </c>
      <c r="F57" s="68">
        <v>23.333333333333336</v>
      </c>
      <c r="G57" s="65"/>
      <c r="H57" s="69"/>
      <c r="I57" s="70"/>
      <c r="J57" s="70"/>
      <c r="K57" s="34" t="s">
        <v>65</v>
      </c>
      <c r="L57" s="77">
        <v>57</v>
      </c>
      <c r="M57" s="77"/>
      <c r="N57" s="72"/>
      <c r="O57" s="79" t="s">
        <v>176</v>
      </c>
      <c r="P57" s="81">
        <v>43754.875</v>
      </c>
      <c r="Q57" s="79" t="s">
        <v>332</v>
      </c>
      <c r="R57" s="82" t="s">
        <v>379</v>
      </c>
      <c r="S57" s="79" t="s">
        <v>404</v>
      </c>
      <c r="T57" s="79"/>
      <c r="U57" s="79"/>
      <c r="V57" s="82" t="s">
        <v>489</v>
      </c>
      <c r="W57" s="81">
        <v>43754.875</v>
      </c>
      <c r="X57" s="85">
        <v>43754</v>
      </c>
      <c r="Y57" s="87" t="s">
        <v>558</v>
      </c>
      <c r="Z57" s="82" t="s">
        <v>660</v>
      </c>
      <c r="AA57" s="79"/>
      <c r="AB57" s="79"/>
      <c r="AC57" s="87" t="s">
        <v>763</v>
      </c>
      <c r="AD57" s="79"/>
      <c r="AE57" s="79" t="b">
        <v>0</v>
      </c>
      <c r="AF57" s="79">
        <v>3</v>
      </c>
      <c r="AG57" s="87" t="s">
        <v>823</v>
      </c>
      <c r="AH57" s="79" t="b">
        <v>0</v>
      </c>
      <c r="AI57" s="79" t="s">
        <v>827</v>
      </c>
      <c r="AJ57" s="79"/>
      <c r="AK57" s="87" t="s">
        <v>823</v>
      </c>
      <c r="AL57" s="79" t="b">
        <v>0</v>
      </c>
      <c r="AM57" s="79">
        <v>0</v>
      </c>
      <c r="AN57" s="87" t="s">
        <v>823</v>
      </c>
      <c r="AO57" s="79" t="s">
        <v>835</v>
      </c>
      <c r="AP57" s="79" t="b">
        <v>0</v>
      </c>
      <c r="AQ57" s="87" t="s">
        <v>763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v>2</v>
      </c>
      <c r="BG57" s="49">
        <v>7.6923076923076925</v>
      </c>
      <c r="BH57" s="48">
        <v>0</v>
      </c>
      <c r="BI57" s="49">
        <v>0</v>
      </c>
      <c r="BJ57" s="48">
        <v>0</v>
      </c>
      <c r="BK57" s="49">
        <v>0</v>
      </c>
      <c r="BL57" s="48">
        <v>24</v>
      </c>
      <c r="BM57" s="49">
        <v>92.3076923076923</v>
      </c>
      <c r="BN57" s="48">
        <v>26</v>
      </c>
    </row>
    <row r="58" spans="1:66" ht="15">
      <c r="A58" s="64" t="s">
        <v>258</v>
      </c>
      <c r="B58" s="64" t="s">
        <v>258</v>
      </c>
      <c r="C58" s="65" t="s">
        <v>2206</v>
      </c>
      <c r="D58" s="66">
        <v>10</v>
      </c>
      <c r="E58" s="67" t="s">
        <v>136</v>
      </c>
      <c r="F58" s="68">
        <v>23.333333333333336</v>
      </c>
      <c r="G58" s="65"/>
      <c r="H58" s="69"/>
      <c r="I58" s="70"/>
      <c r="J58" s="70"/>
      <c r="K58" s="34" t="s">
        <v>65</v>
      </c>
      <c r="L58" s="77">
        <v>58</v>
      </c>
      <c r="M58" s="77"/>
      <c r="N58" s="72"/>
      <c r="O58" s="79" t="s">
        <v>176</v>
      </c>
      <c r="P58" s="81">
        <v>43757.62503472222</v>
      </c>
      <c r="Q58" s="79" t="s">
        <v>333</v>
      </c>
      <c r="R58" s="82" t="s">
        <v>380</v>
      </c>
      <c r="S58" s="79" t="s">
        <v>404</v>
      </c>
      <c r="T58" s="79"/>
      <c r="U58" s="79"/>
      <c r="V58" s="82" t="s">
        <v>489</v>
      </c>
      <c r="W58" s="81">
        <v>43757.62503472222</v>
      </c>
      <c r="X58" s="85">
        <v>43757</v>
      </c>
      <c r="Y58" s="87" t="s">
        <v>559</v>
      </c>
      <c r="Z58" s="82" t="s">
        <v>661</v>
      </c>
      <c r="AA58" s="79"/>
      <c r="AB58" s="79"/>
      <c r="AC58" s="87" t="s">
        <v>764</v>
      </c>
      <c r="AD58" s="79"/>
      <c r="AE58" s="79" t="b">
        <v>0</v>
      </c>
      <c r="AF58" s="79">
        <v>0</v>
      </c>
      <c r="AG58" s="87" t="s">
        <v>823</v>
      </c>
      <c r="AH58" s="79" t="b">
        <v>0</v>
      </c>
      <c r="AI58" s="79" t="s">
        <v>827</v>
      </c>
      <c r="AJ58" s="79"/>
      <c r="AK58" s="87" t="s">
        <v>823</v>
      </c>
      <c r="AL58" s="79" t="b">
        <v>0</v>
      </c>
      <c r="AM58" s="79">
        <v>0</v>
      </c>
      <c r="AN58" s="87" t="s">
        <v>823</v>
      </c>
      <c r="AO58" s="79" t="s">
        <v>835</v>
      </c>
      <c r="AP58" s="79" t="b">
        <v>0</v>
      </c>
      <c r="AQ58" s="87" t="s">
        <v>764</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v>2</v>
      </c>
      <c r="BG58" s="49">
        <v>7.6923076923076925</v>
      </c>
      <c r="BH58" s="48">
        <v>0</v>
      </c>
      <c r="BI58" s="49">
        <v>0</v>
      </c>
      <c r="BJ58" s="48">
        <v>0</v>
      </c>
      <c r="BK58" s="49">
        <v>0</v>
      </c>
      <c r="BL58" s="48">
        <v>24</v>
      </c>
      <c r="BM58" s="49">
        <v>92.3076923076923</v>
      </c>
      <c r="BN58" s="48">
        <v>26</v>
      </c>
    </row>
    <row r="59" spans="1:66" ht="15">
      <c r="A59" s="64" t="s">
        <v>259</v>
      </c>
      <c r="B59" s="64" t="s">
        <v>259</v>
      </c>
      <c r="C59" s="65" t="s">
        <v>2205</v>
      </c>
      <c r="D59" s="66">
        <v>3</v>
      </c>
      <c r="E59" s="67" t="s">
        <v>132</v>
      </c>
      <c r="F59" s="68">
        <v>32</v>
      </c>
      <c r="G59" s="65"/>
      <c r="H59" s="69"/>
      <c r="I59" s="70"/>
      <c r="J59" s="70"/>
      <c r="K59" s="34" t="s">
        <v>65</v>
      </c>
      <c r="L59" s="77">
        <v>59</v>
      </c>
      <c r="M59" s="77"/>
      <c r="N59" s="72"/>
      <c r="O59" s="79" t="s">
        <v>176</v>
      </c>
      <c r="P59" s="81">
        <v>43758.535520833335</v>
      </c>
      <c r="Q59" s="79" t="s">
        <v>334</v>
      </c>
      <c r="R59" s="79" t="s">
        <v>377</v>
      </c>
      <c r="S59" s="79" t="s">
        <v>408</v>
      </c>
      <c r="T59" s="79" t="s">
        <v>421</v>
      </c>
      <c r="U59" s="79"/>
      <c r="V59" s="82" t="s">
        <v>490</v>
      </c>
      <c r="W59" s="81">
        <v>43758.535520833335</v>
      </c>
      <c r="X59" s="85">
        <v>43758</v>
      </c>
      <c r="Y59" s="87" t="s">
        <v>560</v>
      </c>
      <c r="Z59" s="82" t="s">
        <v>662</v>
      </c>
      <c r="AA59" s="79"/>
      <c r="AB59" s="79"/>
      <c r="AC59" s="87" t="s">
        <v>765</v>
      </c>
      <c r="AD59" s="79"/>
      <c r="AE59" s="79" t="b">
        <v>0</v>
      </c>
      <c r="AF59" s="79">
        <v>0</v>
      </c>
      <c r="AG59" s="87" t="s">
        <v>823</v>
      </c>
      <c r="AH59" s="79" t="b">
        <v>0</v>
      </c>
      <c r="AI59" s="79" t="s">
        <v>826</v>
      </c>
      <c r="AJ59" s="79"/>
      <c r="AK59" s="87" t="s">
        <v>823</v>
      </c>
      <c r="AL59" s="79" t="b">
        <v>0</v>
      </c>
      <c r="AM59" s="79">
        <v>0</v>
      </c>
      <c r="AN59" s="87" t="s">
        <v>823</v>
      </c>
      <c r="AO59" s="79" t="s">
        <v>842</v>
      </c>
      <c r="AP59" s="79" t="b">
        <v>0</v>
      </c>
      <c r="AQ59" s="87" t="s">
        <v>765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1</v>
      </c>
      <c r="BG59" s="49">
        <v>7.6923076923076925</v>
      </c>
      <c r="BH59" s="48">
        <v>0</v>
      </c>
      <c r="BI59" s="49">
        <v>0</v>
      </c>
      <c r="BJ59" s="48">
        <v>0</v>
      </c>
      <c r="BK59" s="49">
        <v>0</v>
      </c>
      <c r="BL59" s="48">
        <v>12</v>
      </c>
      <c r="BM59" s="49">
        <v>92.3076923076923</v>
      </c>
      <c r="BN59" s="48">
        <v>13</v>
      </c>
    </row>
    <row r="60" spans="1:66" ht="15">
      <c r="A60" s="64" t="s">
        <v>260</v>
      </c>
      <c r="B60" s="64" t="s">
        <v>286</v>
      </c>
      <c r="C60" s="65" t="s">
        <v>2205</v>
      </c>
      <c r="D60" s="66">
        <v>3</v>
      </c>
      <c r="E60" s="67" t="s">
        <v>132</v>
      </c>
      <c r="F60" s="68">
        <v>32</v>
      </c>
      <c r="G60" s="65"/>
      <c r="H60" s="69"/>
      <c r="I60" s="70"/>
      <c r="J60" s="70"/>
      <c r="K60" s="34" t="s">
        <v>65</v>
      </c>
      <c r="L60" s="77">
        <v>60</v>
      </c>
      <c r="M60" s="77"/>
      <c r="N60" s="72"/>
      <c r="O60" s="79" t="s">
        <v>304</v>
      </c>
      <c r="P60" s="81">
        <v>43758.84275462963</v>
      </c>
      <c r="Q60" s="79" t="s">
        <v>335</v>
      </c>
      <c r="R60" s="79"/>
      <c r="S60" s="79"/>
      <c r="T60" s="79"/>
      <c r="U60" s="79"/>
      <c r="V60" s="82" t="s">
        <v>491</v>
      </c>
      <c r="W60" s="81">
        <v>43758.84275462963</v>
      </c>
      <c r="X60" s="85">
        <v>43758</v>
      </c>
      <c r="Y60" s="87" t="s">
        <v>561</v>
      </c>
      <c r="Z60" s="82" t="s">
        <v>663</v>
      </c>
      <c r="AA60" s="79"/>
      <c r="AB60" s="79"/>
      <c r="AC60" s="87" t="s">
        <v>766</v>
      </c>
      <c r="AD60" s="79"/>
      <c r="AE60" s="79" t="b">
        <v>0</v>
      </c>
      <c r="AF60" s="79">
        <v>0</v>
      </c>
      <c r="AG60" s="87" t="s">
        <v>823</v>
      </c>
      <c r="AH60" s="79" t="b">
        <v>0</v>
      </c>
      <c r="AI60" s="79" t="s">
        <v>826</v>
      </c>
      <c r="AJ60" s="79"/>
      <c r="AK60" s="87" t="s">
        <v>823</v>
      </c>
      <c r="AL60" s="79" t="b">
        <v>0</v>
      </c>
      <c r="AM60" s="79">
        <v>1</v>
      </c>
      <c r="AN60" s="87" t="s">
        <v>812</v>
      </c>
      <c r="AO60" s="79" t="s">
        <v>838</v>
      </c>
      <c r="AP60" s="79" t="b">
        <v>0</v>
      </c>
      <c r="AQ60" s="87" t="s">
        <v>812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23</v>
      </c>
      <c r="BM60" s="49">
        <v>100</v>
      </c>
      <c r="BN60" s="48">
        <v>23</v>
      </c>
    </row>
    <row r="61" spans="1:66" ht="15">
      <c r="A61" s="64" t="s">
        <v>261</v>
      </c>
      <c r="B61" s="64" t="s">
        <v>274</v>
      </c>
      <c r="C61" s="65" t="s">
        <v>2205</v>
      </c>
      <c r="D61" s="66">
        <v>3</v>
      </c>
      <c r="E61" s="67" t="s">
        <v>132</v>
      </c>
      <c r="F61" s="68">
        <v>32</v>
      </c>
      <c r="G61" s="65"/>
      <c r="H61" s="69"/>
      <c r="I61" s="70"/>
      <c r="J61" s="70"/>
      <c r="K61" s="34" t="s">
        <v>65</v>
      </c>
      <c r="L61" s="77">
        <v>61</v>
      </c>
      <c r="M61" s="77"/>
      <c r="N61" s="72"/>
      <c r="O61" s="79" t="s">
        <v>304</v>
      </c>
      <c r="P61" s="81">
        <v>43759.31317129629</v>
      </c>
      <c r="Q61" s="79" t="s">
        <v>336</v>
      </c>
      <c r="R61" s="79"/>
      <c r="S61" s="79"/>
      <c r="T61" s="79" t="s">
        <v>427</v>
      </c>
      <c r="U61" s="79"/>
      <c r="V61" s="82" t="s">
        <v>492</v>
      </c>
      <c r="W61" s="81">
        <v>43759.31317129629</v>
      </c>
      <c r="X61" s="85">
        <v>43759</v>
      </c>
      <c r="Y61" s="87" t="s">
        <v>562</v>
      </c>
      <c r="Z61" s="82" t="s">
        <v>664</v>
      </c>
      <c r="AA61" s="79"/>
      <c r="AB61" s="79"/>
      <c r="AC61" s="87" t="s">
        <v>767</v>
      </c>
      <c r="AD61" s="79"/>
      <c r="AE61" s="79" t="b">
        <v>0</v>
      </c>
      <c r="AF61" s="79">
        <v>0</v>
      </c>
      <c r="AG61" s="87" t="s">
        <v>823</v>
      </c>
      <c r="AH61" s="79" t="b">
        <v>0</v>
      </c>
      <c r="AI61" s="79" t="s">
        <v>826</v>
      </c>
      <c r="AJ61" s="79"/>
      <c r="AK61" s="87" t="s">
        <v>823</v>
      </c>
      <c r="AL61" s="79" t="b">
        <v>0</v>
      </c>
      <c r="AM61" s="79">
        <v>1</v>
      </c>
      <c r="AN61" s="87" t="s">
        <v>787</v>
      </c>
      <c r="AO61" s="79" t="s">
        <v>831</v>
      </c>
      <c r="AP61" s="79" t="b">
        <v>0</v>
      </c>
      <c r="AQ61" s="87" t="s">
        <v>787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0</v>
      </c>
      <c r="BG61" s="49">
        <v>0</v>
      </c>
      <c r="BH61" s="48">
        <v>0</v>
      </c>
      <c r="BI61" s="49">
        <v>0</v>
      </c>
      <c r="BJ61" s="48">
        <v>0</v>
      </c>
      <c r="BK61" s="49">
        <v>0</v>
      </c>
      <c r="BL61" s="48">
        <v>37</v>
      </c>
      <c r="BM61" s="49">
        <v>100</v>
      </c>
      <c r="BN61" s="48">
        <v>37</v>
      </c>
    </row>
    <row r="62" spans="1:66" ht="15">
      <c r="A62" s="64" t="s">
        <v>261</v>
      </c>
      <c r="B62" s="64" t="s">
        <v>294</v>
      </c>
      <c r="C62" s="65" t="s">
        <v>2205</v>
      </c>
      <c r="D62" s="66">
        <v>3</v>
      </c>
      <c r="E62" s="67" t="s">
        <v>132</v>
      </c>
      <c r="F62" s="68">
        <v>32</v>
      </c>
      <c r="G62" s="65"/>
      <c r="H62" s="69"/>
      <c r="I62" s="70"/>
      <c r="J62" s="70"/>
      <c r="K62" s="34" t="s">
        <v>65</v>
      </c>
      <c r="L62" s="77">
        <v>62</v>
      </c>
      <c r="M62" s="77"/>
      <c r="N62" s="72"/>
      <c r="O62" s="79" t="s">
        <v>305</v>
      </c>
      <c r="P62" s="81">
        <v>43759.31317129629</v>
      </c>
      <c r="Q62" s="79" t="s">
        <v>336</v>
      </c>
      <c r="R62" s="79"/>
      <c r="S62" s="79"/>
      <c r="T62" s="79" t="s">
        <v>427</v>
      </c>
      <c r="U62" s="79"/>
      <c r="V62" s="82" t="s">
        <v>492</v>
      </c>
      <c r="W62" s="81">
        <v>43759.31317129629</v>
      </c>
      <c r="X62" s="85">
        <v>43759</v>
      </c>
      <c r="Y62" s="87" t="s">
        <v>562</v>
      </c>
      <c r="Z62" s="82" t="s">
        <v>664</v>
      </c>
      <c r="AA62" s="79"/>
      <c r="AB62" s="79"/>
      <c r="AC62" s="87" t="s">
        <v>767</v>
      </c>
      <c r="AD62" s="79"/>
      <c r="AE62" s="79" t="b">
        <v>0</v>
      </c>
      <c r="AF62" s="79">
        <v>0</v>
      </c>
      <c r="AG62" s="87" t="s">
        <v>823</v>
      </c>
      <c r="AH62" s="79" t="b">
        <v>0</v>
      </c>
      <c r="AI62" s="79" t="s">
        <v>826</v>
      </c>
      <c r="AJ62" s="79"/>
      <c r="AK62" s="87" t="s">
        <v>823</v>
      </c>
      <c r="AL62" s="79" t="b">
        <v>0</v>
      </c>
      <c r="AM62" s="79">
        <v>1</v>
      </c>
      <c r="AN62" s="87" t="s">
        <v>787</v>
      </c>
      <c r="AO62" s="79" t="s">
        <v>831</v>
      </c>
      <c r="AP62" s="79" t="b">
        <v>0</v>
      </c>
      <c r="AQ62" s="87" t="s">
        <v>787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262</v>
      </c>
      <c r="B63" s="64" t="s">
        <v>295</v>
      </c>
      <c r="C63" s="65" t="s">
        <v>2205</v>
      </c>
      <c r="D63" s="66">
        <v>3</v>
      </c>
      <c r="E63" s="67" t="s">
        <v>132</v>
      </c>
      <c r="F63" s="68">
        <v>32</v>
      </c>
      <c r="G63" s="65"/>
      <c r="H63" s="69"/>
      <c r="I63" s="70"/>
      <c r="J63" s="70"/>
      <c r="K63" s="34" t="s">
        <v>65</v>
      </c>
      <c r="L63" s="77">
        <v>63</v>
      </c>
      <c r="M63" s="77"/>
      <c r="N63" s="72"/>
      <c r="O63" s="79" t="s">
        <v>305</v>
      </c>
      <c r="P63" s="81">
        <v>43759.64336805556</v>
      </c>
      <c r="Q63" s="79" t="s">
        <v>337</v>
      </c>
      <c r="R63" s="79"/>
      <c r="S63" s="79"/>
      <c r="T63" s="79"/>
      <c r="U63" s="79"/>
      <c r="V63" s="82" t="s">
        <v>493</v>
      </c>
      <c r="W63" s="81">
        <v>43759.64336805556</v>
      </c>
      <c r="X63" s="85">
        <v>43759</v>
      </c>
      <c r="Y63" s="87" t="s">
        <v>563</v>
      </c>
      <c r="Z63" s="82" t="s">
        <v>665</v>
      </c>
      <c r="AA63" s="79"/>
      <c r="AB63" s="79"/>
      <c r="AC63" s="87" t="s">
        <v>768</v>
      </c>
      <c r="AD63" s="87" t="s">
        <v>822</v>
      </c>
      <c r="AE63" s="79" t="b">
        <v>0</v>
      </c>
      <c r="AF63" s="79">
        <v>1</v>
      </c>
      <c r="AG63" s="87" t="s">
        <v>824</v>
      </c>
      <c r="AH63" s="79" t="b">
        <v>0</v>
      </c>
      <c r="AI63" s="79" t="s">
        <v>826</v>
      </c>
      <c r="AJ63" s="79"/>
      <c r="AK63" s="87" t="s">
        <v>823</v>
      </c>
      <c r="AL63" s="79" t="b">
        <v>0</v>
      </c>
      <c r="AM63" s="79">
        <v>0</v>
      </c>
      <c r="AN63" s="87" t="s">
        <v>823</v>
      </c>
      <c r="AO63" s="79" t="s">
        <v>831</v>
      </c>
      <c r="AP63" s="79" t="b">
        <v>0</v>
      </c>
      <c r="AQ63" s="87" t="s">
        <v>822</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8"/>
      <c r="BG63" s="49"/>
      <c r="BH63" s="48"/>
      <c r="BI63" s="49"/>
      <c r="BJ63" s="48"/>
      <c r="BK63" s="49"/>
      <c r="BL63" s="48"/>
      <c r="BM63" s="49"/>
      <c r="BN63" s="48"/>
    </row>
    <row r="64" spans="1:66" ht="15">
      <c r="A64" s="64" t="s">
        <v>262</v>
      </c>
      <c r="B64" s="64" t="s">
        <v>296</v>
      </c>
      <c r="C64" s="65" t="s">
        <v>2205</v>
      </c>
      <c r="D64" s="66">
        <v>3</v>
      </c>
      <c r="E64" s="67" t="s">
        <v>132</v>
      </c>
      <c r="F64" s="68">
        <v>32</v>
      </c>
      <c r="G64" s="65"/>
      <c r="H64" s="69"/>
      <c r="I64" s="70"/>
      <c r="J64" s="70"/>
      <c r="K64" s="34" t="s">
        <v>65</v>
      </c>
      <c r="L64" s="77">
        <v>64</v>
      </c>
      <c r="M64" s="77"/>
      <c r="N64" s="72"/>
      <c r="O64" s="79" t="s">
        <v>306</v>
      </c>
      <c r="P64" s="81">
        <v>43759.64336805556</v>
      </c>
      <c r="Q64" s="79" t="s">
        <v>337</v>
      </c>
      <c r="R64" s="79"/>
      <c r="S64" s="79"/>
      <c r="T64" s="79"/>
      <c r="U64" s="79"/>
      <c r="V64" s="82" t="s">
        <v>493</v>
      </c>
      <c r="W64" s="81">
        <v>43759.64336805556</v>
      </c>
      <c r="X64" s="85">
        <v>43759</v>
      </c>
      <c r="Y64" s="87" t="s">
        <v>563</v>
      </c>
      <c r="Z64" s="82" t="s">
        <v>665</v>
      </c>
      <c r="AA64" s="79"/>
      <c r="AB64" s="79"/>
      <c r="AC64" s="87" t="s">
        <v>768</v>
      </c>
      <c r="AD64" s="87" t="s">
        <v>822</v>
      </c>
      <c r="AE64" s="79" t="b">
        <v>0</v>
      </c>
      <c r="AF64" s="79">
        <v>1</v>
      </c>
      <c r="AG64" s="87" t="s">
        <v>824</v>
      </c>
      <c r="AH64" s="79" t="b">
        <v>0</v>
      </c>
      <c r="AI64" s="79" t="s">
        <v>826</v>
      </c>
      <c r="AJ64" s="79"/>
      <c r="AK64" s="87" t="s">
        <v>823</v>
      </c>
      <c r="AL64" s="79" t="b">
        <v>0</v>
      </c>
      <c r="AM64" s="79">
        <v>0</v>
      </c>
      <c r="AN64" s="87" t="s">
        <v>823</v>
      </c>
      <c r="AO64" s="79" t="s">
        <v>831</v>
      </c>
      <c r="AP64" s="79" t="b">
        <v>0</v>
      </c>
      <c r="AQ64" s="87" t="s">
        <v>822</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0</v>
      </c>
      <c r="BG64" s="49">
        <v>0</v>
      </c>
      <c r="BH64" s="48">
        <v>0</v>
      </c>
      <c r="BI64" s="49">
        <v>0</v>
      </c>
      <c r="BJ64" s="48">
        <v>0</v>
      </c>
      <c r="BK64" s="49">
        <v>0</v>
      </c>
      <c r="BL64" s="48">
        <v>10</v>
      </c>
      <c r="BM64" s="49">
        <v>100</v>
      </c>
      <c r="BN64" s="48">
        <v>10</v>
      </c>
    </row>
    <row r="65" spans="1:66" ht="15">
      <c r="A65" s="64" t="s">
        <v>263</v>
      </c>
      <c r="B65" s="64" t="s">
        <v>263</v>
      </c>
      <c r="C65" s="65" t="s">
        <v>2205</v>
      </c>
      <c r="D65" s="66">
        <v>3</v>
      </c>
      <c r="E65" s="67" t="s">
        <v>132</v>
      </c>
      <c r="F65" s="68">
        <v>32</v>
      </c>
      <c r="G65" s="65"/>
      <c r="H65" s="69"/>
      <c r="I65" s="70"/>
      <c r="J65" s="70"/>
      <c r="K65" s="34" t="s">
        <v>65</v>
      </c>
      <c r="L65" s="77">
        <v>65</v>
      </c>
      <c r="M65" s="77"/>
      <c r="N65" s="72"/>
      <c r="O65" s="79" t="s">
        <v>176</v>
      </c>
      <c r="P65" s="81">
        <v>43759.64787037037</v>
      </c>
      <c r="Q65" s="79" t="s">
        <v>338</v>
      </c>
      <c r="R65" s="79"/>
      <c r="S65" s="79"/>
      <c r="T65" s="79" t="s">
        <v>428</v>
      </c>
      <c r="U65" s="79"/>
      <c r="V65" s="82" t="s">
        <v>494</v>
      </c>
      <c r="W65" s="81">
        <v>43759.64787037037</v>
      </c>
      <c r="X65" s="85">
        <v>43759</v>
      </c>
      <c r="Y65" s="87" t="s">
        <v>564</v>
      </c>
      <c r="Z65" s="82" t="s">
        <v>666</v>
      </c>
      <c r="AA65" s="79"/>
      <c r="AB65" s="79"/>
      <c r="AC65" s="87" t="s">
        <v>769</v>
      </c>
      <c r="AD65" s="79"/>
      <c r="AE65" s="79" t="b">
        <v>0</v>
      </c>
      <c r="AF65" s="79">
        <v>5</v>
      </c>
      <c r="AG65" s="87" t="s">
        <v>823</v>
      </c>
      <c r="AH65" s="79" t="b">
        <v>0</v>
      </c>
      <c r="AI65" s="79" t="s">
        <v>827</v>
      </c>
      <c r="AJ65" s="79"/>
      <c r="AK65" s="87" t="s">
        <v>823</v>
      </c>
      <c r="AL65" s="79" t="b">
        <v>0</v>
      </c>
      <c r="AM65" s="79">
        <v>0</v>
      </c>
      <c r="AN65" s="87" t="s">
        <v>823</v>
      </c>
      <c r="AO65" s="79" t="s">
        <v>830</v>
      </c>
      <c r="AP65" s="79" t="b">
        <v>0</v>
      </c>
      <c r="AQ65" s="87" t="s">
        <v>769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1</v>
      </c>
      <c r="BG65" s="49">
        <v>1.9230769230769231</v>
      </c>
      <c r="BH65" s="48">
        <v>1</v>
      </c>
      <c r="BI65" s="49">
        <v>1.9230769230769231</v>
      </c>
      <c r="BJ65" s="48">
        <v>0</v>
      </c>
      <c r="BK65" s="49">
        <v>0</v>
      </c>
      <c r="BL65" s="48">
        <v>50</v>
      </c>
      <c r="BM65" s="49">
        <v>96.15384615384616</v>
      </c>
      <c r="BN65" s="48">
        <v>52</v>
      </c>
    </row>
    <row r="66" spans="1:66" ht="15">
      <c r="A66" s="64" t="s">
        <v>264</v>
      </c>
      <c r="B66" s="64" t="s">
        <v>297</v>
      </c>
      <c r="C66" s="65" t="s">
        <v>2205</v>
      </c>
      <c r="D66" s="66">
        <v>3</v>
      </c>
      <c r="E66" s="67" t="s">
        <v>132</v>
      </c>
      <c r="F66" s="68">
        <v>32</v>
      </c>
      <c r="G66" s="65"/>
      <c r="H66" s="69"/>
      <c r="I66" s="70"/>
      <c r="J66" s="70"/>
      <c r="K66" s="34" t="s">
        <v>65</v>
      </c>
      <c r="L66" s="77">
        <v>66</v>
      </c>
      <c r="M66" s="77"/>
      <c r="N66" s="72"/>
      <c r="O66" s="79" t="s">
        <v>306</v>
      </c>
      <c r="P66" s="81">
        <v>43759.75208333333</v>
      </c>
      <c r="Q66" s="79" t="s">
        <v>339</v>
      </c>
      <c r="R66" s="82" t="s">
        <v>381</v>
      </c>
      <c r="S66" s="79" t="s">
        <v>409</v>
      </c>
      <c r="T66" s="79" t="s">
        <v>429</v>
      </c>
      <c r="U66" s="82" t="s">
        <v>440</v>
      </c>
      <c r="V66" s="82" t="s">
        <v>440</v>
      </c>
      <c r="W66" s="81">
        <v>43759.75208333333</v>
      </c>
      <c r="X66" s="85">
        <v>43759</v>
      </c>
      <c r="Y66" s="87" t="s">
        <v>565</v>
      </c>
      <c r="Z66" s="82" t="s">
        <v>667</v>
      </c>
      <c r="AA66" s="79"/>
      <c r="AB66" s="79"/>
      <c r="AC66" s="87" t="s">
        <v>770</v>
      </c>
      <c r="AD66" s="79"/>
      <c r="AE66" s="79" t="b">
        <v>0</v>
      </c>
      <c r="AF66" s="79">
        <v>1</v>
      </c>
      <c r="AG66" s="87" t="s">
        <v>825</v>
      </c>
      <c r="AH66" s="79" t="b">
        <v>0</v>
      </c>
      <c r="AI66" s="79" t="s">
        <v>827</v>
      </c>
      <c r="AJ66" s="79"/>
      <c r="AK66" s="87" t="s">
        <v>823</v>
      </c>
      <c r="AL66" s="79" t="b">
        <v>0</v>
      </c>
      <c r="AM66" s="79">
        <v>0</v>
      </c>
      <c r="AN66" s="87" t="s">
        <v>823</v>
      </c>
      <c r="AO66" s="79" t="s">
        <v>843</v>
      </c>
      <c r="AP66" s="79" t="b">
        <v>0</v>
      </c>
      <c r="AQ66" s="87" t="s">
        <v>770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30</v>
      </c>
      <c r="BM66" s="49">
        <v>100</v>
      </c>
      <c r="BN66" s="48">
        <v>30</v>
      </c>
    </row>
    <row r="67" spans="1:66" ht="15">
      <c r="A67" s="64" t="s">
        <v>265</v>
      </c>
      <c r="B67" s="64" t="s">
        <v>297</v>
      </c>
      <c r="C67" s="65" t="s">
        <v>2205</v>
      </c>
      <c r="D67" s="66">
        <v>3</v>
      </c>
      <c r="E67" s="67" t="s">
        <v>132</v>
      </c>
      <c r="F67" s="68">
        <v>32</v>
      </c>
      <c r="G67" s="65"/>
      <c r="H67" s="69"/>
      <c r="I67" s="70"/>
      <c r="J67" s="70"/>
      <c r="K67" s="34" t="s">
        <v>65</v>
      </c>
      <c r="L67" s="77">
        <v>67</v>
      </c>
      <c r="M67" s="77"/>
      <c r="N67" s="72"/>
      <c r="O67" s="79" t="s">
        <v>306</v>
      </c>
      <c r="P67" s="81">
        <v>43759.752118055556</v>
      </c>
      <c r="Q67" s="79" t="s">
        <v>340</v>
      </c>
      <c r="R67" s="82" t="s">
        <v>381</v>
      </c>
      <c r="S67" s="79" t="s">
        <v>409</v>
      </c>
      <c r="T67" s="79" t="s">
        <v>429</v>
      </c>
      <c r="U67" s="82" t="s">
        <v>440</v>
      </c>
      <c r="V67" s="82" t="s">
        <v>440</v>
      </c>
      <c r="W67" s="81">
        <v>43759.752118055556</v>
      </c>
      <c r="X67" s="85">
        <v>43759</v>
      </c>
      <c r="Y67" s="87" t="s">
        <v>566</v>
      </c>
      <c r="Z67" s="82" t="s">
        <v>668</v>
      </c>
      <c r="AA67" s="79"/>
      <c r="AB67" s="79"/>
      <c r="AC67" s="87" t="s">
        <v>771</v>
      </c>
      <c r="AD67" s="79"/>
      <c r="AE67" s="79" t="b">
        <v>0</v>
      </c>
      <c r="AF67" s="79">
        <v>1</v>
      </c>
      <c r="AG67" s="87" t="s">
        <v>825</v>
      </c>
      <c r="AH67" s="79" t="b">
        <v>0</v>
      </c>
      <c r="AI67" s="79" t="s">
        <v>827</v>
      </c>
      <c r="AJ67" s="79"/>
      <c r="AK67" s="87" t="s">
        <v>823</v>
      </c>
      <c r="AL67" s="79" t="b">
        <v>0</v>
      </c>
      <c r="AM67" s="79">
        <v>0</v>
      </c>
      <c r="AN67" s="87" t="s">
        <v>823</v>
      </c>
      <c r="AO67" s="79" t="s">
        <v>844</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32</v>
      </c>
      <c r="BM67" s="49">
        <v>100</v>
      </c>
      <c r="BN67" s="48">
        <v>32</v>
      </c>
    </row>
    <row r="68" spans="1:66" ht="15">
      <c r="A68" s="64" t="s">
        <v>266</v>
      </c>
      <c r="B68" s="64" t="s">
        <v>266</v>
      </c>
      <c r="C68" s="65" t="s">
        <v>2205</v>
      </c>
      <c r="D68" s="66">
        <v>3</v>
      </c>
      <c r="E68" s="67" t="s">
        <v>132</v>
      </c>
      <c r="F68" s="68">
        <v>32</v>
      </c>
      <c r="G68" s="65"/>
      <c r="H68" s="69"/>
      <c r="I68" s="70"/>
      <c r="J68" s="70"/>
      <c r="K68" s="34" t="s">
        <v>65</v>
      </c>
      <c r="L68" s="77">
        <v>68</v>
      </c>
      <c r="M68" s="77"/>
      <c r="N68" s="72"/>
      <c r="O68" s="79" t="s">
        <v>176</v>
      </c>
      <c r="P68" s="81">
        <v>43759.87509259259</v>
      </c>
      <c r="Q68" s="79" t="s">
        <v>341</v>
      </c>
      <c r="R68" s="79"/>
      <c r="S68" s="79"/>
      <c r="T68" s="79" t="s">
        <v>430</v>
      </c>
      <c r="U68" s="82" t="s">
        <v>441</v>
      </c>
      <c r="V68" s="82" t="s">
        <v>441</v>
      </c>
      <c r="W68" s="81">
        <v>43759.87509259259</v>
      </c>
      <c r="X68" s="85">
        <v>43759</v>
      </c>
      <c r="Y68" s="87" t="s">
        <v>567</v>
      </c>
      <c r="Z68" s="82" t="s">
        <v>669</v>
      </c>
      <c r="AA68" s="79"/>
      <c r="AB68" s="79"/>
      <c r="AC68" s="87" t="s">
        <v>772</v>
      </c>
      <c r="AD68" s="79"/>
      <c r="AE68" s="79" t="b">
        <v>0</v>
      </c>
      <c r="AF68" s="79">
        <v>1</v>
      </c>
      <c r="AG68" s="87" t="s">
        <v>823</v>
      </c>
      <c r="AH68" s="79" t="b">
        <v>0</v>
      </c>
      <c r="AI68" s="79" t="s">
        <v>826</v>
      </c>
      <c r="AJ68" s="79"/>
      <c r="AK68" s="87" t="s">
        <v>823</v>
      </c>
      <c r="AL68" s="79" t="b">
        <v>0</v>
      </c>
      <c r="AM68" s="79">
        <v>0</v>
      </c>
      <c r="AN68" s="87" t="s">
        <v>823</v>
      </c>
      <c r="AO68" s="79" t="s">
        <v>845</v>
      </c>
      <c r="AP68" s="79" t="b">
        <v>0</v>
      </c>
      <c r="AQ68" s="87" t="s">
        <v>772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26</v>
      </c>
      <c r="BM68" s="49">
        <v>100</v>
      </c>
      <c r="BN68" s="48">
        <v>26</v>
      </c>
    </row>
    <row r="69" spans="1:66" ht="15">
      <c r="A69" s="64" t="s">
        <v>267</v>
      </c>
      <c r="B69" s="64" t="s">
        <v>294</v>
      </c>
      <c r="C69" s="65" t="s">
        <v>2205</v>
      </c>
      <c r="D69" s="66">
        <v>3</v>
      </c>
      <c r="E69" s="67" t="s">
        <v>132</v>
      </c>
      <c r="F69" s="68">
        <v>32</v>
      </c>
      <c r="G69" s="65"/>
      <c r="H69" s="69"/>
      <c r="I69" s="70"/>
      <c r="J69" s="70"/>
      <c r="K69" s="34" t="s">
        <v>65</v>
      </c>
      <c r="L69" s="77">
        <v>69</v>
      </c>
      <c r="M69" s="77"/>
      <c r="N69" s="72"/>
      <c r="O69" s="79" t="s">
        <v>305</v>
      </c>
      <c r="P69" s="81">
        <v>43759.961377314816</v>
      </c>
      <c r="Q69" s="79" t="s">
        <v>342</v>
      </c>
      <c r="R69" s="82" t="s">
        <v>382</v>
      </c>
      <c r="S69" s="79" t="s">
        <v>410</v>
      </c>
      <c r="T69" s="79" t="s">
        <v>300</v>
      </c>
      <c r="U69" s="79"/>
      <c r="V69" s="82" t="s">
        <v>495</v>
      </c>
      <c r="W69" s="81">
        <v>43759.961377314816</v>
      </c>
      <c r="X69" s="85">
        <v>43759</v>
      </c>
      <c r="Y69" s="87" t="s">
        <v>568</v>
      </c>
      <c r="Z69" s="82" t="s">
        <v>670</v>
      </c>
      <c r="AA69" s="79"/>
      <c r="AB69" s="79"/>
      <c r="AC69" s="87" t="s">
        <v>773</v>
      </c>
      <c r="AD69" s="79"/>
      <c r="AE69" s="79" t="b">
        <v>0</v>
      </c>
      <c r="AF69" s="79">
        <v>0</v>
      </c>
      <c r="AG69" s="87" t="s">
        <v>823</v>
      </c>
      <c r="AH69" s="79" t="b">
        <v>0</v>
      </c>
      <c r="AI69" s="79" t="s">
        <v>826</v>
      </c>
      <c r="AJ69" s="79"/>
      <c r="AK69" s="87" t="s">
        <v>823</v>
      </c>
      <c r="AL69" s="79" t="b">
        <v>0</v>
      </c>
      <c r="AM69" s="79">
        <v>0</v>
      </c>
      <c r="AN69" s="87" t="s">
        <v>823</v>
      </c>
      <c r="AO69" s="79" t="s">
        <v>831</v>
      </c>
      <c r="AP69" s="79" t="b">
        <v>0</v>
      </c>
      <c r="AQ69" s="87" t="s">
        <v>773</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3</v>
      </c>
      <c r="BF69" s="48"/>
      <c r="BG69" s="49"/>
      <c r="BH69" s="48"/>
      <c r="BI69" s="49"/>
      <c r="BJ69" s="48"/>
      <c r="BK69" s="49"/>
      <c r="BL69" s="48"/>
      <c r="BM69" s="49"/>
      <c r="BN69" s="48"/>
    </row>
    <row r="70" spans="1:66" ht="15">
      <c r="A70" s="64" t="s">
        <v>267</v>
      </c>
      <c r="B70" s="64" t="s">
        <v>287</v>
      </c>
      <c r="C70" s="65" t="s">
        <v>2205</v>
      </c>
      <c r="D70" s="66">
        <v>3</v>
      </c>
      <c r="E70" s="67" t="s">
        <v>132</v>
      </c>
      <c r="F70" s="68">
        <v>32</v>
      </c>
      <c r="G70" s="65"/>
      <c r="H70" s="69"/>
      <c r="I70" s="70"/>
      <c r="J70" s="70"/>
      <c r="K70" s="34" t="s">
        <v>65</v>
      </c>
      <c r="L70" s="77">
        <v>70</v>
      </c>
      <c r="M70" s="77"/>
      <c r="N70" s="72"/>
      <c r="O70" s="79" t="s">
        <v>305</v>
      </c>
      <c r="P70" s="81">
        <v>43759.961377314816</v>
      </c>
      <c r="Q70" s="79" t="s">
        <v>342</v>
      </c>
      <c r="R70" s="82" t="s">
        <v>382</v>
      </c>
      <c r="S70" s="79" t="s">
        <v>410</v>
      </c>
      <c r="T70" s="79" t="s">
        <v>300</v>
      </c>
      <c r="U70" s="79"/>
      <c r="V70" s="82" t="s">
        <v>495</v>
      </c>
      <c r="W70" s="81">
        <v>43759.961377314816</v>
      </c>
      <c r="X70" s="85">
        <v>43759</v>
      </c>
      <c r="Y70" s="87" t="s">
        <v>568</v>
      </c>
      <c r="Z70" s="82" t="s">
        <v>670</v>
      </c>
      <c r="AA70" s="79"/>
      <c r="AB70" s="79"/>
      <c r="AC70" s="87" t="s">
        <v>773</v>
      </c>
      <c r="AD70" s="79"/>
      <c r="AE70" s="79" t="b">
        <v>0</v>
      </c>
      <c r="AF70" s="79">
        <v>0</v>
      </c>
      <c r="AG70" s="87" t="s">
        <v>823</v>
      </c>
      <c r="AH70" s="79" t="b">
        <v>0</v>
      </c>
      <c r="AI70" s="79" t="s">
        <v>826</v>
      </c>
      <c r="AJ70" s="79"/>
      <c r="AK70" s="87" t="s">
        <v>823</v>
      </c>
      <c r="AL70" s="79" t="b">
        <v>0</v>
      </c>
      <c r="AM70" s="79">
        <v>0</v>
      </c>
      <c r="AN70" s="87" t="s">
        <v>823</v>
      </c>
      <c r="AO70" s="79" t="s">
        <v>831</v>
      </c>
      <c r="AP70" s="79" t="b">
        <v>0</v>
      </c>
      <c r="AQ70" s="87" t="s">
        <v>773</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v>0</v>
      </c>
      <c r="BG70" s="49">
        <v>0</v>
      </c>
      <c r="BH70" s="48">
        <v>0</v>
      </c>
      <c r="BI70" s="49">
        <v>0</v>
      </c>
      <c r="BJ70" s="48">
        <v>0</v>
      </c>
      <c r="BK70" s="49">
        <v>0</v>
      </c>
      <c r="BL70" s="48">
        <v>9</v>
      </c>
      <c r="BM70" s="49">
        <v>100</v>
      </c>
      <c r="BN70" s="48">
        <v>9</v>
      </c>
    </row>
    <row r="71" spans="1:66" ht="15">
      <c r="A71" s="64" t="s">
        <v>268</v>
      </c>
      <c r="B71" s="64" t="s">
        <v>286</v>
      </c>
      <c r="C71" s="65" t="s">
        <v>2205</v>
      </c>
      <c r="D71" s="66">
        <v>3</v>
      </c>
      <c r="E71" s="67" t="s">
        <v>132</v>
      </c>
      <c r="F71" s="68">
        <v>32</v>
      </c>
      <c r="G71" s="65"/>
      <c r="H71" s="69"/>
      <c r="I71" s="70"/>
      <c r="J71" s="70"/>
      <c r="K71" s="34" t="s">
        <v>65</v>
      </c>
      <c r="L71" s="77">
        <v>71</v>
      </c>
      <c r="M71" s="77"/>
      <c r="N71" s="72"/>
      <c r="O71" s="79" t="s">
        <v>304</v>
      </c>
      <c r="P71" s="81">
        <v>43759.99655092593</v>
      </c>
      <c r="Q71" s="79" t="s">
        <v>323</v>
      </c>
      <c r="R71" s="79"/>
      <c r="S71" s="79"/>
      <c r="T71" s="79"/>
      <c r="U71" s="79"/>
      <c r="V71" s="82" t="s">
        <v>496</v>
      </c>
      <c r="W71" s="81">
        <v>43759.99655092593</v>
      </c>
      <c r="X71" s="85">
        <v>43759</v>
      </c>
      <c r="Y71" s="87" t="s">
        <v>569</v>
      </c>
      <c r="Z71" s="82" t="s">
        <v>671</v>
      </c>
      <c r="AA71" s="79"/>
      <c r="AB71" s="79"/>
      <c r="AC71" s="87" t="s">
        <v>774</v>
      </c>
      <c r="AD71" s="79"/>
      <c r="AE71" s="79" t="b">
        <v>0</v>
      </c>
      <c r="AF71" s="79">
        <v>0</v>
      </c>
      <c r="AG71" s="87" t="s">
        <v>823</v>
      </c>
      <c r="AH71" s="79" t="b">
        <v>0</v>
      </c>
      <c r="AI71" s="79" t="s">
        <v>826</v>
      </c>
      <c r="AJ71" s="79"/>
      <c r="AK71" s="87" t="s">
        <v>823</v>
      </c>
      <c r="AL71" s="79" t="b">
        <v>0</v>
      </c>
      <c r="AM71" s="79">
        <v>8</v>
      </c>
      <c r="AN71" s="87" t="s">
        <v>811</v>
      </c>
      <c r="AO71" s="79" t="s">
        <v>838</v>
      </c>
      <c r="AP71" s="79" t="b">
        <v>0</v>
      </c>
      <c r="AQ71" s="87" t="s">
        <v>811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0</v>
      </c>
      <c r="BG71" s="49">
        <v>0</v>
      </c>
      <c r="BH71" s="48">
        <v>0</v>
      </c>
      <c r="BI71" s="49">
        <v>0</v>
      </c>
      <c r="BJ71" s="48">
        <v>0</v>
      </c>
      <c r="BK71" s="49">
        <v>0</v>
      </c>
      <c r="BL71" s="48">
        <v>30</v>
      </c>
      <c r="BM71" s="49">
        <v>100</v>
      </c>
      <c r="BN71" s="48">
        <v>30</v>
      </c>
    </row>
    <row r="72" spans="1:66" ht="15">
      <c r="A72" s="64" t="s">
        <v>269</v>
      </c>
      <c r="B72" s="64" t="s">
        <v>280</v>
      </c>
      <c r="C72" s="65" t="s">
        <v>2205</v>
      </c>
      <c r="D72" s="66">
        <v>3</v>
      </c>
      <c r="E72" s="67" t="s">
        <v>132</v>
      </c>
      <c r="F72" s="68">
        <v>32</v>
      </c>
      <c r="G72" s="65"/>
      <c r="H72" s="69"/>
      <c r="I72" s="70"/>
      <c r="J72" s="70"/>
      <c r="K72" s="34" t="s">
        <v>65</v>
      </c>
      <c r="L72" s="77">
        <v>72</v>
      </c>
      <c r="M72" s="77"/>
      <c r="N72" s="72"/>
      <c r="O72" s="79" t="s">
        <v>305</v>
      </c>
      <c r="P72" s="81">
        <v>43760.042337962965</v>
      </c>
      <c r="Q72" s="79" t="s">
        <v>343</v>
      </c>
      <c r="R72" s="79" t="s">
        <v>383</v>
      </c>
      <c r="S72" s="79" t="s">
        <v>411</v>
      </c>
      <c r="T72" s="79" t="s">
        <v>416</v>
      </c>
      <c r="U72" s="79"/>
      <c r="V72" s="82" t="s">
        <v>497</v>
      </c>
      <c r="W72" s="81">
        <v>43760.042337962965</v>
      </c>
      <c r="X72" s="85">
        <v>43760</v>
      </c>
      <c r="Y72" s="87" t="s">
        <v>570</v>
      </c>
      <c r="Z72" s="82" t="s">
        <v>672</v>
      </c>
      <c r="AA72" s="79"/>
      <c r="AB72" s="79"/>
      <c r="AC72" s="87" t="s">
        <v>775</v>
      </c>
      <c r="AD72" s="79"/>
      <c r="AE72" s="79" t="b">
        <v>0</v>
      </c>
      <c r="AF72" s="79">
        <v>4</v>
      </c>
      <c r="AG72" s="87" t="s">
        <v>823</v>
      </c>
      <c r="AH72" s="79" t="b">
        <v>0</v>
      </c>
      <c r="AI72" s="79" t="s">
        <v>827</v>
      </c>
      <c r="AJ72" s="79"/>
      <c r="AK72" s="87" t="s">
        <v>823</v>
      </c>
      <c r="AL72" s="79" t="b">
        <v>0</v>
      </c>
      <c r="AM72" s="79">
        <v>0</v>
      </c>
      <c r="AN72" s="87" t="s">
        <v>823</v>
      </c>
      <c r="AO72" s="79" t="s">
        <v>846</v>
      </c>
      <c r="AP72" s="79" t="b">
        <v>0</v>
      </c>
      <c r="AQ72" s="87" t="s">
        <v>775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2.7027027027027026</v>
      </c>
      <c r="BH72" s="48">
        <v>1</v>
      </c>
      <c r="BI72" s="49">
        <v>2.7027027027027026</v>
      </c>
      <c r="BJ72" s="48">
        <v>0</v>
      </c>
      <c r="BK72" s="49">
        <v>0</v>
      </c>
      <c r="BL72" s="48">
        <v>35</v>
      </c>
      <c r="BM72" s="49">
        <v>94.5945945945946</v>
      </c>
      <c r="BN72" s="48">
        <v>37</v>
      </c>
    </row>
    <row r="73" spans="1:66" ht="15">
      <c r="A73" s="64" t="s">
        <v>270</v>
      </c>
      <c r="B73" s="64" t="s">
        <v>281</v>
      </c>
      <c r="C73" s="65" t="s">
        <v>2205</v>
      </c>
      <c r="D73" s="66">
        <v>3</v>
      </c>
      <c r="E73" s="67" t="s">
        <v>132</v>
      </c>
      <c r="F73" s="68">
        <v>32</v>
      </c>
      <c r="G73" s="65"/>
      <c r="H73" s="69"/>
      <c r="I73" s="70"/>
      <c r="J73" s="70"/>
      <c r="K73" s="34" t="s">
        <v>65</v>
      </c>
      <c r="L73" s="77">
        <v>73</v>
      </c>
      <c r="M73" s="77"/>
      <c r="N73" s="72"/>
      <c r="O73" s="79" t="s">
        <v>304</v>
      </c>
      <c r="P73" s="81">
        <v>43760.05269675926</v>
      </c>
      <c r="Q73" s="79" t="s">
        <v>309</v>
      </c>
      <c r="R73" s="79"/>
      <c r="S73" s="79"/>
      <c r="T73" s="79"/>
      <c r="U73" s="79"/>
      <c r="V73" s="82" t="s">
        <v>498</v>
      </c>
      <c r="W73" s="81">
        <v>43760.05269675926</v>
      </c>
      <c r="X73" s="85">
        <v>43760</v>
      </c>
      <c r="Y73" s="87" t="s">
        <v>571</v>
      </c>
      <c r="Z73" s="82" t="s">
        <v>673</v>
      </c>
      <c r="AA73" s="79"/>
      <c r="AB73" s="79"/>
      <c r="AC73" s="87" t="s">
        <v>776</v>
      </c>
      <c r="AD73" s="79"/>
      <c r="AE73" s="79" t="b">
        <v>0</v>
      </c>
      <c r="AF73" s="79">
        <v>0</v>
      </c>
      <c r="AG73" s="87" t="s">
        <v>823</v>
      </c>
      <c r="AH73" s="79" t="b">
        <v>0</v>
      </c>
      <c r="AI73" s="79" t="s">
        <v>827</v>
      </c>
      <c r="AJ73" s="79"/>
      <c r="AK73" s="87" t="s">
        <v>823</v>
      </c>
      <c r="AL73" s="79" t="b">
        <v>0</v>
      </c>
      <c r="AM73" s="79">
        <v>5</v>
      </c>
      <c r="AN73" s="87" t="s">
        <v>802</v>
      </c>
      <c r="AO73" s="79" t="s">
        <v>830</v>
      </c>
      <c r="AP73" s="79" t="b">
        <v>0</v>
      </c>
      <c r="AQ73" s="87" t="s">
        <v>802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270</v>
      </c>
      <c r="B74" s="64" t="s">
        <v>291</v>
      </c>
      <c r="C74" s="65" t="s">
        <v>2205</v>
      </c>
      <c r="D74" s="66">
        <v>3</v>
      </c>
      <c r="E74" s="67" t="s">
        <v>132</v>
      </c>
      <c r="F74" s="68">
        <v>32</v>
      </c>
      <c r="G74" s="65"/>
      <c r="H74" s="69"/>
      <c r="I74" s="70"/>
      <c r="J74" s="70"/>
      <c r="K74" s="34" t="s">
        <v>65</v>
      </c>
      <c r="L74" s="77">
        <v>74</v>
      </c>
      <c r="M74" s="77"/>
      <c r="N74" s="72"/>
      <c r="O74" s="79" t="s">
        <v>305</v>
      </c>
      <c r="P74" s="81">
        <v>43760.05269675926</v>
      </c>
      <c r="Q74" s="79" t="s">
        <v>309</v>
      </c>
      <c r="R74" s="79"/>
      <c r="S74" s="79"/>
      <c r="T74" s="79"/>
      <c r="U74" s="79"/>
      <c r="V74" s="82" t="s">
        <v>498</v>
      </c>
      <c r="W74" s="81">
        <v>43760.05269675926</v>
      </c>
      <c r="X74" s="85">
        <v>43760</v>
      </c>
      <c r="Y74" s="87" t="s">
        <v>571</v>
      </c>
      <c r="Z74" s="82" t="s">
        <v>673</v>
      </c>
      <c r="AA74" s="79"/>
      <c r="AB74" s="79"/>
      <c r="AC74" s="87" t="s">
        <v>776</v>
      </c>
      <c r="AD74" s="79"/>
      <c r="AE74" s="79" t="b">
        <v>0</v>
      </c>
      <c r="AF74" s="79">
        <v>0</v>
      </c>
      <c r="AG74" s="87" t="s">
        <v>823</v>
      </c>
      <c r="AH74" s="79" t="b">
        <v>0</v>
      </c>
      <c r="AI74" s="79" t="s">
        <v>827</v>
      </c>
      <c r="AJ74" s="79"/>
      <c r="AK74" s="87" t="s">
        <v>823</v>
      </c>
      <c r="AL74" s="79" t="b">
        <v>0</v>
      </c>
      <c r="AM74" s="79">
        <v>5</v>
      </c>
      <c r="AN74" s="87" t="s">
        <v>802</v>
      </c>
      <c r="AO74" s="79" t="s">
        <v>830</v>
      </c>
      <c r="AP74" s="79" t="b">
        <v>0</v>
      </c>
      <c r="AQ74" s="87" t="s">
        <v>802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25</v>
      </c>
      <c r="BM74" s="49">
        <v>100</v>
      </c>
      <c r="BN74" s="48">
        <v>25</v>
      </c>
    </row>
    <row r="75" spans="1:66" ht="15">
      <c r="A75" s="64" t="s">
        <v>271</v>
      </c>
      <c r="B75" s="64" t="s">
        <v>271</v>
      </c>
      <c r="C75" s="65" t="s">
        <v>2205</v>
      </c>
      <c r="D75" s="66">
        <v>3</v>
      </c>
      <c r="E75" s="67" t="s">
        <v>132</v>
      </c>
      <c r="F75" s="68">
        <v>32</v>
      </c>
      <c r="G75" s="65"/>
      <c r="H75" s="69"/>
      <c r="I75" s="70"/>
      <c r="J75" s="70"/>
      <c r="K75" s="34" t="s">
        <v>65</v>
      </c>
      <c r="L75" s="77">
        <v>75</v>
      </c>
      <c r="M75" s="77"/>
      <c r="N75" s="72"/>
      <c r="O75" s="79" t="s">
        <v>176</v>
      </c>
      <c r="P75" s="81">
        <v>43760.21738425926</v>
      </c>
      <c r="Q75" s="79" t="s">
        <v>344</v>
      </c>
      <c r="R75" s="82" t="s">
        <v>384</v>
      </c>
      <c r="S75" s="79" t="s">
        <v>410</v>
      </c>
      <c r="T75" s="79"/>
      <c r="U75" s="79"/>
      <c r="V75" s="82" t="s">
        <v>499</v>
      </c>
      <c r="W75" s="81">
        <v>43760.21738425926</v>
      </c>
      <c r="X75" s="85">
        <v>43760</v>
      </c>
      <c r="Y75" s="87" t="s">
        <v>572</v>
      </c>
      <c r="Z75" s="82" t="s">
        <v>674</v>
      </c>
      <c r="AA75" s="79"/>
      <c r="AB75" s="79"/>
      <c r="AC75" s="87" t="s">
        <v>777</v>
      </c>
      <c r="AD75" s="79"/>
      <c r="AE75" s="79" t="b">
        <v>0</v>
      </c>
      <c r="AF75" s="79">
        <v>0</v>
      </c>
      <c r="AG75" s="87" t="s">
        <v>823</v>
      </c>
      <c r="AH75" s="79" t="b">
        <v>0</v>
      </c>
      <c r="AI75" s="79" t="s">
        <v>826</v>
      </c>
      <c r="AJ75" s="79"/>
      <c r="AK75" s="87" t="s">
        <v>823</v>
      </c>
      <c r="AL75" s="79" t="b">
        <v>0</v>
      </c>
      <c r="AM75" s="79">
        <v>0</v>
      </c>
      <c r="AN75" s="87" t="s">
        <v>823</v>
      </c>
      <c r="AO75" s="79" t="s">
        <v>832</v>
      </c>
      <c r="AP75" s="79" t="b">
        <v>0</v>
      </c>
      <c r="AQ75" s="87" t="s">
        <v>777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5</v>
      </c>
      <c r="BM75" s="49">
        <v>100</v>
      </c>
      <c r="BN75" s="48">
        <v>5</v>
      </c>
    </row>
    <row r="76" spans="1:66" ht="15">
      <c r="A76" s="64" t="s">
        <v>272</v>
      </c>
      <c r="B76" s="64" t="s">
        <v>281</v>
      </c>
      <c r="C76" s="65" t="s">
        <v>2205</v>
      </c>
      <c r="D76" s="66">
        <v>3</v>
      </c>
      <c r="E76" s="67" t="s">
        <v>132</v>
      </c>
      <c r="F76" s="68">
        <v>32</v>
      </c>
      <c r="G76" s="65"/>
      <c r="H76" s="69"/>
      <c r="I76" s="70"/>
      <c r="J76" s="70"/>
      <c r="K76" s="34" t="s">
        <v>65</v>
      </c>
      <c r="L76" s="77">
        <v>76</v>
      </c>
      <c r="M76" s="77"/>
      <c r="N76" s="72"/>
      <c r="O76" s="79" t="s">
        <v>304</v>
      </c>
      <c r="P76" s="81">
        <v>43760.32599537037</v>
      </c>
      <c r="Q76" s="79" t="s">
        <v>309</v>
      </c>
      <c r="R76" s="79"/>
      <c r="S76" s="79"/>
      <c r="T76" s="79"/>
      <c r="U76" s="79"/>
      <c r="V76" s="82" t="s">
        <v>500</v>
      </c>
      <c r="W76" s="81">
        <v>43760.32599537037</v>
      </c>
      <c r="X76" s="85">
        <v>43760</v>
      </c>
      <c r="Y76" s="87" t="s">
        <v>573</v>
      </c>
      <c r="Z76" s="82" t="s">
        <v>675</v>
      </c>
      <c r="AA76" s="79"/>
      <c r="AB76" s="79"/>
      <c r="AC76" s="87" t="s">
        <v>778</v>
      </c>
      <c r="AD76" s="79"/>
      <c r="AE76" s="79" t="b">
        <v>0</v>
      </c>
      <c r="AF76" s="79">
        <v>0</v>
      </c>
      <c r="AG76" s="87" t="s">
        <v>823</v>
      </c>
      <c r="AH76" s="79" t="b">
        <v>0</v>
      </c>
      <c r="AI76" s="79" t="s">
        <v>827</v>
      </c>
      <c r="AJ76" s="79"/>
      <c r="AK76" s="87" t="s">
        <v>823</v>
      </c>
      <c r="AL76" s="79" t="b">
        <v>0</v>
      </c>
      <c r="AM76" s="79">
        <v>5</v>
      </c>
      <c r="AN76" s="87" t="s">
        <v>802</v>
      </c>
      <c r="AO76" s="79" t="s">
        <v>830</v>
      </c>
      <c r="AP76" s="79" t="b">
        <v>0</v>
      </c>
      <c r="AQ76" s="87" t="s">
        <v>802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272</v>
      </c>
      <c r="B77" s="64" t="s">
        <v>291</v>
      </c>
      <c r="C77" s="65" t="s">
        <v>2205</v>
      </c>
      <c r="D77" s="66">
        <v>3</v>
      </c>
      <c r="E77" s="67" t="s">
        <v>132</v>
      </c>
      <c r="F77" s="68">
        <v>32</v>
      </c>
      <c r="G77" s="65"/>
      <c r="H77" s="69"/>
      <c r="I77" s="70"/>
      <c r="J77" s="70"/>
      <c r="K77" s="34" t="s">
        <v>65</v>
      </c>
      <c r="L77" s="77">
        <v>77</v>
      </c>
      <c r="M77" s="77"/>
      <c r="N77" s="72"/>
      <c r="O77" s="79" t="s">
        <v>305</v>
      </c>
      <c r="P77" s="81">
        <v>43760.32599537037</v>
      </c>
      <c r="Q77" s="79" t="s">
        <v>309</v>
      </c>
      <c r="R77" s="79"/>
      <c r="S77" s="79"/>
      <c r="T77" s="79"/>
      <c r="U77" s="79"/>
      <c r="V77" s="82" t="s">
        <v>500</v>
      </c>
      <c r="W77" s="81">
        <v>43760.32599537037</v>
      </c>
      <c r="X77" s="85">
        <v>43760</v>
      </c>
      <c r="Y77" s="87" t="s">
        <v>573</v>
      </c>
      <c r="Z77" s="82" t="s">
        <v>675</v>
      </c>
      <c r="AA77" s="79"/>
      <c r="AB77" s="79"/>
      <c r="AC77" s="87" t="s">
        <v>778</v>
      </c>
      <c r="AD77" s="79"/>
      <c r="AE77" s="79" t="b">
        <v>0</v>
      </c>
      <c r="AF77" s="79">
        <v>0</v>
      </c>
      <c r="AG77" s="87" t="s">
        <v>823</v>
      </c>
      <c r="AH77" s="79" t="b">
        <v>0</v>
      </c>
      <c r="AI77" s="79" t="s">
        <v>827</v>
      </c>
      <c r="AJ77" s="79"/>
      <c r="AK77" s="87" t="s">
        <v>823</v>
      </c>
      <c r="AL77" s="79" t="b">
        <v>0</v>
      </c>
      <c r="AM77" s="79">
        <v>5</v>
      </c>
      <c r="AN77" s="87" t="s">
        <v>802</v>
      </c>
      <c r="AO77" s="79" t="s">
        <v>830</v>
      </c>
      <c r="AP77" s="79" t="b">
        <v>0</v>
      </c>
      <c r="AQ77" s="87" t="s">
        <v>802</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v>0</v>
      </c>
      <c r="BG77" s="49">
        <v>0</v>
      </c>
      <c r="BH77" s="48">
        <v>0</v>
      </c>
      <c r="BI77" s="49">
        <v>0</v>
      </c>
      <c r="BJ77" s="48">
        <v>0</v>
      </c>
      <c r="BK77" s="49">
        <v>0</v>
      </c>
      <c r="BL77" s="48">
        <v>25</v>
      </c>
      <c r="BM77" s="49">
        <v>100</v>
      </c>
      <c r="BN77" s="48">
        <v>25</v>
      </c>
    </row>
    <row r="78" spans="1:66" ht="15">
      <c r="A78" s="64" t="s">
        <v>273</v>
      </c>
      <c r="B78" s="64" t="s">
        <v>298</v>
      </c>
      <c r="C78" s="65" t="s">
        <v>2206</v>
      </c>
      <c r="D78" s="66">
        <v>10</v>
      </c>
      <c r="E78" s="67" t="s">
        <v>136</v>
      </c>
      <c r="F78" s="68">
        <v>23.333333333333336</v>
      </c>
      <c r="G78" s="65"/>
      <c r="H78" s="69"/>
      <c r="I78" s="70"/>
      <c r="J78" s="70"/>
      <c r="K78" s="34" t="s">
        <v>65</v>
      </c>
      <c r="L78" s="77">
        <v>78</v>
      </c>
      <c r="M78" s="77"/>
      <c r="N78" s="72"/>
      <c r="O78" s="79" t="s">
        <v>305</v>
      </c>
      <c r="P78" s="81">
        <v>43760.31851851852</v>
      </c>
      <c r="Q78" s="79" t="s">
        <v>345</v>
      </c>
      <c r="R78" s="82" t="s">
        <v>385</v>
      </c>
      <c r="S78" s="79" t="s">
        <v>407</v>
      </c>
      <c r="T78" s="79" t="s">
        <v>431</v>
      </c>
      <c r="U78" s="79"/>
      <c r="V78" s="82" t="s">
        <v>501</v>
      </c>
      <c r="W78" s="81">
        <v>43760.31851851852</v>
      </c>
      <c r="X78" s="85">
        <v>43760</v>
      </c>
      <c r="Y78" s="87" t="s">
        <v>574</v>
      </c>
      <c r="Z78" s="82" t="s">
        <v>676</v>
      </c>
      <c r="AA78" s="79"/>
      <c r="AB78" s="79"/>
      <c r="AC78" s="87" t="s">
        <v>779</v>
      </c>
      <c r="AD78" s="79"/>
      <c r="AE78" s="79" t="b">
        <v>0</v>
      </c>
      <c r="AF78" s="79">
        <v>1</v>
      </c>
      <c r="AG78" s="87" t="s">
        <v>823</v>
      </c>
      <c r="AH78" s="79" t="b">
        <v>1</v>
      </c>
      <c r="AI78" s="79" t="s">
        <v>826</v>
      </c>
      <c r="AJ78" s="79"/>
      <c r="AK78" s="87" t="s">
        <v>802</v>
      </c>
      <c r="AL78" s="79" t="b">
        <v>0</v>
      </c>
      <c r="AM78" s="79">
        <v>1</v>
      </c>
      <c r="AN78" s="87" t="s">
        <v>823</v>
      </c>
      <c r="AO78" s="79" t="s">
        <v>830</v>
      </c>
      <c r="AP78" s="79" t="b">
        <v>0</v>
      </c>
      <c r="AQ78" s="87" t="s">
        <v>779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273</v>
      </c>
      <c r="B79" s="64" t="s">
        <v>298</v>
      </c>
      <c r="C79" s="65" t="s">
        <v>2206</v>
      </c>
      <c r="D79" s="66">
        <v>10</v>
      </c>
      <c r="E79" s="67" t="s">
        <v>136</v>
      </c>
      <c r="F79" s="68">
        <v>23.333333333333336</v>
      </c>
      <c r="G79" s="65"/>
      <c r="H79" s="69"/>
      <c r="I79" s="70"/>
      <c r="J79" s="70"/>
      <c r="K79" s="34" t="s">
        <v>65</v>
      </c>
      <c r="L79" s="77">
        <v>79</v>
      </c>
      <c r="M79" s="77"/>
      <c r="N79" s="72"/>
      <c r="O79" s="79" t="s">
        <v>305</v>
      </c>
      <c r="P79" s="81">
        <v>43760.31928240741</v>
      </c>
      <c r="Q79" s="79" t="s">
        <v>346</v>
      </c>
      <c r="R79" s="82" t="s">
        <v>386</v>
      </c>
      <c r="S79" s="79" t="s">
        <v>407</v>
      </c>
      <c r="T79" s="79" t="s">
        <v>431</v>
      </c>
      <c r="U79" s="79"/>
      <c r="V79" s="82" t="s">
        <v>501</v>
      </c>
      <c r="W79" s="81">
        <v>43760.31928240741</v>
      </c>
      <c r="X79" s="85">
        <v>43760</v>
      </c>
      <c r="Y79" s="87" t="s">
        <v>575</v>
      </c>
      <c r="Z79" s="82" t="s">
        <v>677</v>
      </c>
      <c r="AA79" s="79"/>
      <c r="AB79" s="79"/>
      <c r="AC79" s="87" t="s">
        <v>780</v>
      </c>
      <c r="AD79" s="79"/>
      <c r="AE79" s="79" t="b">
        <v>0</v>
      </c>
      <c r="AF79" s="79">
        <v>1</v>
      </c>
      <c r="AG79" s="87" t="s">
        <v>823</v>
      </c>
      <c r="AH79" s="79" t="b">
        <v>1</v>
      </c>
      <c r="AI79" s="79" t="s">
        <v>826</v>
      </c>
      <c r="AJ79" s="79"/>
      <c r="AK79" s="87" t="s">
        <v>821</v>
      </c>
      <c r="AL79" s="79" t="b">
        <v>0</v>
      </c>
      <c r="AM79" s="79">
        <v>1</v>
      </c>
      <c r="AN79" s="87" t="s">
        <v>823</v>
      </c>
      <c r="AO79" s="79" t="s">
        <v>830</v>
      </c>
      <c r="AP79" s="79" t="b">
        <v>0</v>
      </c>
      <c r="AQ79" s="87" t="s">
        <v>780</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274</v>
      </c>
      <c r="B80" s="64" t="s">
        <v>298</v>
      </c>
      <c r="C80" s="65" t="s">
        <v>2206</v>
      </c>
      <c r="D80" s="66">
        <v>10</v>
      </c>
      <c r="E80" s="67" t="s">
        <v>136</v>
      </c>
      <c r="F80" s="68">
        <v>23.333333333333336</v>
      </c>
      <c r="G80" s="65"/>
      <c r="H80" s="69"/>
      <c r="I80" s="70"/>
      <c r="J80" s="70"/>
      <c r="K80" s="34" t="s">
        <v>65</v>
      </c>
      <c r="L80" s="77">
        <v>80</v>
      </c>
      <c r="M80" s="77"/>
      <c r="N80" s="72"/>
      <c r="O80" s="79" t="s">
        <v>305</v>
      </c>
      <c r="P80" s="81">
        <v>43760.33175925926</v>
      </c>
      <c r="Q80" s="79" t="s">
        <v>346</v>
      </c>
      <c r="R80" s="79"/>
      <c r="S80" s="79"/>
      <c r="T80" s="79" t="s">
        <v>431</v>
      </c>
      <c r="U80" s="79"/>
      <c r="V80" s="82" t="s">
        <v>502</v>
      </c>
      <c r="W80" s="81">
        <v>43760.33175925926</v>
      </c>
      <c r="X80" s="85">
        <v>43760</v>
      </c>
      <c r="Y80" s="87" t="s">
        <v>576</v>
      </c>
      <c r="Z80" s="82" t="s">
        <v>678</v>
      </c>
      <c r="AA80" s="79"/>
      <c r="AB80" s="79"/>
      <c r="AC80" s="87" t="s">
        <v>781</v>
      </c>
      <c r="AD80" s="79"/>
      <c r="AE80" s="79" t="b">
        <v>0</v>
      </c>
      <c r="AF80" s="79">
        <v>0</v>
      </c>
      <c r="AG80" s="87" t="s">
        <v>823</v>
      </c>
      <c r="AH80" s="79" t="b">
        <v>1</v>
      </c>
      <c r="AI80" s="79" t="s">
        <v>826</v>
      </c>
      <c r="AJ80" s="79"/>
      <c r="AK80" s="87" t="s">
        <v>821</v>
      </c>
      <c r="AL80" s="79" t="b">
        <v>0</v>
      </c>
      <c r="AM80" s="79">
        <v>1</v>
      </c>
      <c r="AN80" s="87" t="s">
        <v>780</v>
      </c>
      <c r="AO80" s="79" t="s">
        <v>830</v>
      </c>
      <c r="AP80" s="79" t="b">
        <v>0</v>
      </c>
      <c r="AQ80" s="87" t="s">
        <v>780</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274</v>
      </c>
      <c r="B81" s="64" t="s">
        <v>298</v>
      </c>
      <c r="C81" s="65" t="s">
        <v>2206</v>
      </c>
      <c r="D81" s="66">
        <v>10</v>
      </c>
      <c r="E81" s="67" t="s">
        <v>136</v>
      </c>
      <c r="F81" s="68">
        <v>23.333333333333336</v>
      </c>
      <c r="G81" s="65"/>
      <c r="H81" s="69"/>
      <c r="I81" s="70"/>
      <c r="J81" s="70"/>
      <c r="K81" s="34" t="s">
        <v>65</v>
      </c>
      <c r="L81" s="77">
        <v>81</v>
      </c>
      <c r="M81" s="77"/>
      <c r="N81" s="72"/>
      <c r="O81" s="79" t="s">
        <v>305</v>
      </c>
      <c r="P81" s="81">
        <v>43760.33201388889</v>
      </c>
      <c r="Q81" s="79" t="s">
        <v>345</v>
      </c>
      <c r="R81" s="79"/>
      <c r="S81" s="79"/>
      <c r="T81" s="79" t="s">
        <v>431</v>
      </c>
      <c r="U81" s="79"/>
      <c r="V81" s="82" t="s">
        <v>502</v>
      </c>
      <c r="W81" s="81">
        <v>43760.33201388889</v>
      </c>
      <c r="X81" s="85">
        <v>43760</v>
      </c>
      <c r="Y81" s="87" t="s">
        <v>577</v>
      </c>
      <c r="Z81" s="82" t="s">
        <v>679</v>
      </c>
      <c r="AA81" s="79"/>
      <c r="AB81" s="79"/>
      <c r="AC81" s="87" t="s">
        <v>782</v>
      </c>
      <c r="AD81" s="79"/>
      <c r="AE81" s="79" t="b">
        <v>0</v>
      </c>
      <c r="AF81" s="79">
        <v>0</v>
      </c>
      <c r="AG81" s="87" t="s">
        <v>823</v>
      </c>
      <c r="AH81" s="79" t="b">
        <v>1</v>
      </c>
      <c r="AI81" s="79" t="s">
        <v>826</v>
      </c>
      <c r="AJ81" s="79"/>
      <c r="AK81" s="87" t="s">
        <v>802</v>
      </c>
      <c r="AL81" s="79" t="b">
        <v>0</v>
      </c>
      <c r="AM81" s="79">
        <v>1</v>
      </c>
      <c r="AN81" s="87" t="s">
        <v>779</v>
      </c>
      <c r="AO81" s="79" t="s">
        <v>830</v>
      </c>
      <c r="AP81" s="79" t="b">
        <v>0</v>
      </c>
      <c r="AQ81" s="87" t="s">
        <v>779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273</v>
      </c>
      <c r="B82" s="64" t="s">
        <v>299</v>
      </c>
      <c r="C82" s="65" t="s">
        <v>2206</v>
      </c>
      <c r="D82" s="66">
        <v>10</v>
      </c>
      <c r="E82" s="67" t="s">
        <v>136</v>
      </c>
      <c r="F82" s="68">
        <v>23.333333333333336</v>
      </c>
      <c r="G82" s="65"/>
      <c r="H82" s="69"/>
      <c r="I82" s="70"/>
      <c r="J82" s="70"/>
      <c r="K82" s="34" t="s">
        <v>65</v>
      </c>
      <c r="L82" s="77">
        <v>82</v>
      </c>
      <c r="M82" s="77"/>
      <c r="N82" s="72"/>
      <c r="O82" s="79" t="s">
        <v>305</v>
      </c>
      <c r="P82" s="81">
        <v>43760.31851851852</v>
      </c>
      <c r="Q82" s="79" t="s">
        <v>345</v>
      </c>
      <c r="R82" s="82" t="s">
        <v>385</v>
      </c>
      <c r="S82" s="79" t="s">
        <v>407</v>
      </c>
      <c r="T82" s="79" t="s">
        <v>431</v>
      </c>
      <c r="U82" s="79"/>
      <c r="V82" s="82" t="s">
        <v>501</v>
      </c>
      <c r="W82" s="81">
        <v>43760.31851851852</v>
      </c>
      <c r="X82" s="85">
        <v>43760</v>
      </c>
      <c r="Y82" s="87" t="s">
        <v>574</v>
      </c>
      <c r="Z82" s="82" t="s">
        <v>676</v>
      </c>
      <c r="AA82" s="79"/>
      <c r="AB82" s="79"/>
      <c r="AC82" s="87" t="s">
        <v>779</v>
      </c>
      <c r="AD82" s="79"/>
      <c r="AE82" s="79" t="b">
        <v>0</v>
      </c>
      <c r="AF82" s="79">
        <v>1</v>
      </c>
      <c r="AG82" s="87" t="s">
        <v>823</v>
      </c>
      <c r="AH82" s="79" t="b">
        <v>1</v>
      </c>
      <c r="AI82" s="79" t="s">
        <v>826</v>
      </c>
      <c r="AJ82" s="79"/>
      <c r="AK82" s="87" t="s">
        <v>802</v>
      </c>
      <c r="AL82" s="79" t="b">
        <v>0</v>
      </c>
      <c r="AM82" s="79">
        <v>1</v>
      </c>
      <c r="AN82" s="87" t="s">
        <v>823</v>
      </c>
      <c r="AO82" s="79" t="s">
        <v>830</v>
      </c>
      <c r="AP82" s="79" t="b">
        <v>0</v>
      </c>
      <c r="AQ82" s="87" t="s">
        <v>779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23</v>
      </c>
      <c r="BM82" s="49">
        <v>100</v>
      </c>
      <c r="BN82" s="48">
        <v>23</v>
      </c>
    </row>
    <row r="83" spans="1:66" ht="15">
      <c r="A83" s="64" t="s">
        <v>273</v>
      </c>
      <c r="B83" s="64" t="s">
        <v>299</v>
      </c>
      <c r="C83" s="65" t="s">
        <v>2206</v>
      </c>
      <c r="D83" s="66">
        <v>10</v>
      </c>
      <c r="E83" s="67" t="s">
        <v>136</v>
      </c>
      <c r="F83" s="68">
        <v>23.333333333333336</v>
      </c>
      <c r="G83" s="65"/>
      <c r="H83" s="69"/>
      <c r="I83" s="70"/>
      <c r="J83" s="70"/>
      <c r="K83" s="34" t="s">
        <v>65</v>
      </c>
      <c r="L83" s="77">
        <v>83</v>
      </c>
      <c r="M83" s="77"/>
      <c r="N83" s="72"/>
      <c r="O83" s="79" t="s">
        <v>305</v>
      </c>
      <c r="P83" s="81">
        <v>43760.31928240741</v>
      </c>
      <c r="Q83" s="79" t="s">
        <v>346</v>
      </c>
      <c r="R83" s="82" t="s">
        <v>386</v>
      </c>
      <c r="S83" s="79" t="s">
        <v>407</v>
      </c>
      <c r="T83" s="79" t="s">
        <v>431</v>
      </c>
      <c r="U83" s="79"/>
      <c r="V83" s="82" t="s">
        <v>501</v>
      </c>
      <c r="W83" s="81">
        <v>43760.31928240741</v>
      </c>
      <c r="X83" s="85">
        <v>43760</v>
      </c>
      <c r="Y83" s="87" t="s">
        <v>575</v>
      </c>
      <c r="Z83" s="82" t="s">
        <v>677</v>
      </c>
      <c r="AA83" s="79"/>
      <c r="AB83" s="79"/>
      <c r="AC83" s="87" t="s">
        <v>780</v>
      </c>
      <c r="AD83" s="79"/>
      <c r="AE83" s="79" t="b">
        <v>0</v>
      </c>
      <c r="AF83" s="79">
        <v>1</v>
      </c>
      <c r="AG83" s="87" t="s">
        <v>823</v>
      </c>
      <c r="AH83" s="79" t="b">
        <v>1</v>
      </c>
      <c r="AI83" s="79" t="s">
        <v>826</v>
      </c>
      <c r="AJ83" s="79"/>
      <c r="AK83" s="87" t="s">
        <v>821</v>
      </c>
      <c r="AL83" s="79" t="b">
        <v>0</v>
      </c>
      <c r="AM83" s="79">
        <v>1</v>
      </c>
      <c r="AN83" s="87" t="s">
        <v>823</v>
      </c>
      <c r="AO83" s="79" t="s">
        <v>830</v>
      </c>
      <c r="AP83" s="79" t="b">
        <v>0</v>
      </c>
      <c r="AQ83" s="87" t="s">
        <v>780</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23</v>
      </c>
      <c r="BM83" s="49">
        <v>100</v>
      </c>
      <c r="BN83" s="48">
        <v>23</v>
      </c>
    </row>
    <row r="84" spans="1:66" ht="15">
      <c r="A84" s="64" t="s">
        <v>274</v>
      </c>
      <c r="B84" s="64" t="s">
        <v>299</v>
      </c>
      <c r="C84" s="65" t="s">
        <v>2207</v>
      </c>
      <c r="D84" s="66">
        <v>10</v>
      </c>
      <c r="E84" s="67" t="s">
        <v>136</v>
      </c>
      <c r="F84" s="68">
        <v>6</v>
      </c>
      <c r="G84" s="65"/>
      <c r="H84" s="69"/>
      <c r="I84" s="70"/>
      <c r="J84" s="70"/>
      <c r="K84" s="34" t="s">
        <v>65</v>
      </c>
      <c r="L84" s="77">
        <v>84</v>
      </c>
      <c r="M84" s="77"/>
      <c r="N84" s="72"/>
      <c r="O84" s="79" t="s">
        <v>305</v>
      </c>
      <c r="P84" s="81">
        <v>43760.31622685185</v>
      </c>
      <c r="Q84" s="79" t="s">
        <v>347</v>
      </c>
      <c r="R84" s="82" t="s">
        <v>387</v>
      </c>
      <c r="S84" s="79" t="s">
        <v>404</v>
      </c>
      <c r="T84" s="79" t="s">
        <v>431</v>
      </c>
      <c r="U84" s="79"/>
      <c r="V84" s="82" t="s">
        <v>502</v>
      </c>
      <c r="W84" s="81">
        <v>43760.31622685185</v>
      </c>
      <c r="X84" s="85">
        <v>43760</v>
      </c>
      <c r="Y84" s="87" t="s">
        <v>578</v>
      </c>
      <c r="Z84" s="82" t="s">
        <v>680</v>
      </c>
      <c r="AA84" s="79"/>
      <c r="AB84" s="79"/>
      <c r="AC84" s="87" t="s">
        <v>783</v>
      </c>
      <c r="AD84" s="79"/>
      <c r="AE84" s="79" t="b">
        <v>0</v>
      </c>
      <c r="AF84" s="79">
        <v>0</v>
      </c>
      <c r="AG84" s="87" t="s">
        <v>823</v>
      </c>
      <c r="AH84" s="79" t="b">
        <v>0</v>
      </c>
      <c r="AI84" s="79" t="s">
        <v>826</v>
      </c>
      <c r="AJ84" s="79"/>
      <c r="AK84" s="87" t="s">
        <v>823</v>
      </c>
      <c r="AL84" s="79" t="b">
        <v>0</v>
      </c>
      <c r="AM84" s="79">
        <v>0</v>
      </c>
      <c r="AN84" s="87" t="s">
        <v>823</v>
      </c>
      <c r="AO84" s="79" t="s">
        <v>835</v>
      </c>
      <c r="AP84" s="79" t="b">
        <v>0</v>
      </c>
      <c r="AQ84" s="87" t="s">
        <v>783</v>
      </c>
      <c r="AR84" s="79" t="s">
        <v>176</v>
      </c>
      <c r="AS84" s="79">
        <v>0</v>
      </c>
      <c r="AT84" s="79">
        <v>0</v>
      </c>
      <c r="AU84" s="79"/>
      <c r="AV84" s="79"/>
      <c r="AW84" s="79"/>
      <c r="AX84" s="79"/>
      <c r="AY84" s="79"/>
      <c r="AZ84" s="79"/>
      <c r="BA84" s="79"/>
      <c r="BB84" s="79"/>
      <c r="BC84">
        <v>4</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24</v>
      </c>
      <c r="BM84" s="49">
        <v>100</v>
      </c>
      <c r="BN84" s="48">
        <v>24</v>
      </c>
    </row>
    <row r="85" spans="1:66" ht="15">
      <c r="A85" s="64" t="s">
        <v>274</v>
      </c>
      <c r="B85" s="64" t="s">
        <v>299</v>
      </c>
      <c r="C85" s="65" t="s">
        <v>2207</v>
      </c>
      <c r="D85" s="66">
        <v>10</v>
      </c>
      <c r="E85" s="67" t="s">
        <v>136</v>
      </c>
      <c r="F85" s="68">
        <v>6</v>
      </c>
      <c r="G85" s="65"/>
      <c r="H85" s="69"/>
      <c r="I85" s="70"/>
      <c r="J85" s="70"/>
      <c r="K85" s="34" t="s">
        <v>65</v>
      </c>
      <c r="L85" s="77">
        <v>85</v>
      </c>
      <c r="M85" s="77"/>
      <c r="N85" s="72"/>
      <c r="O85" s="79" t="s">
        <v>305</v>
      </c>
      <c r="P85" s="81">
        <v>43760.316608796296</v>
      </c>
      <c r="Q85" s="79" t="s">
        <v>348</v>
      </c>
      <c r="R85" s="82" t="s">
        <v>388</v>
      </c>
      <c r="S85" s="79" t="s">
        <v>404</v>
      </c>
      <c r="T85" s="79" t="s">
        <v>431</v>
      </c>
      <c r="U85" s="79"/>
      <c r="V85" s="82" t="s">
        <v>502</v>
      </c>
      <c r="W85" s="81">
        <v>43760.316608796296</v>
      </c>
      <c r="X85" s="85">
        <v>43760</v>
      </c>
      <c r="Y85" s="87" t="s">
        <v>579</v>
      </c>
      <c r="Z85" s="82" t="s">
        <v>681</v>
      </c>
      <c r="AA85" s="79"/>
      <c r="AB85" s="79"/>
      <c r="AC85" s="87" t="s">
        <v>784</v>
      </c>
      <c r="AD85" s="79"/>
      <c r="AE85" s="79" t="b">
        <v>0</v>
      </c>
      <c r="AF85" s="79">
        <v>0</v>
      </c>
      <c r="AG85" s="87" t="s">
        <v>823</v>
      </c>
      <c r="AH85" s="79" t="b">
        <v>0</v>
      </c>
      <c r="AI85" s="79" t="s">
        <v>826</v>
      </c>
      <c r="AJ85" s="79"/>
      <c r="AK85" s="87" t="s">
        <v>823</v>
      </c>
      <c r="AL85" s="79" t="b">
        <v>0</v>
      </c>
      <c r="AM85" s="79">
        <v>0</v>
      </c>
      <c r="AN85" s="87" t="s">
        <v>823</v>
      </c>
      <c r="AO85" s="79" t="s">
        <v>835</v>
      </c>
      <c r="AP85" s="79" t="b">
        <v>0</v>
      </c>
      <c r="AQ85" s="87" t="s">
        <v>784</v>
      </c>
      <c r="AR85" s="79" t="s">
        <v>176</v>
      </c>
      <c r="AS85" s="79">
        <v>0</v>
      </c>
      <c r="AT85" s="79">
        <v>0</v>
      </c>
      <c r="AU85" s="79"/>
      <c r="AV85" s="79"/>
      <c r="AW85" s="79"/>
      <c r="AX85" s="79"/>
      <c r="AY85" s="79"/>
      <c r="AZ85" s="79"/>
      <c r="BA85" s="79"/>
      <c r="BB85" s="79"/>
      <c r="BC85">
        <v>4</v>
      </c>
      <c r="BD85" s="78" t="str">
        <f>REPLACE(INDEX(GroupVertices[Group],MATCH(Edges[[#This Row],[Vertex 1]],GroupVertices[Vertex],0)),1,1,"")</f>
        <v>3</v>
      </c>
      <c r="BE85" s="78" t="str">
        <f>REPLACE(INDEX(GroupVertices[Group],MATCH(Edges[[#This Row],[Vertex 2]],GroupVertices[Vertex],0)),1,1,"")</f>
        <v>3</v>
      </c>
      <c r="BF85" s="48">
        <v>0</v>
      </c>
      <c r="BG85" s="49">
        <v>0</v>
      </c>
      <c r="BH85" s="48">
        <v>0</v>
      </c>
      <c r="BI85" s="49">
        <v>0</v>
      </c>
      <c r="BJ85" s="48">
        <v>0</v>
      </c>
      <c r="BK85" s="49">
        <v>0</v>
      </c>
      <c r="BL85" s="48">
        <v>24</v>
      </c>
      <c r="BM85" s="49">
        <v>100</v>
      </c>
      <c r="BN85" s="48">
        <v>24</v>
      </c>
    </row>
    <row r="86" spans="1:66" ht="15">
      <c r="A86" s="64" t="s">
        <v>274</v>
      </c>
      <c r="B86" s="64" t="s">
        <v>299</v>
      </c>
      <c r="C86" s="65" t="s">
        <v>2207</v>
      </c>
      <c r="D86" s="66">
        <v>10</v>
      </c>
      <c r="E86" s="67" t="s">
        <v>136</v>
      </c>
      <c r="F86" s="68">
        <v>6</v>
      </c>
      <c r="G86" s="65"/>
      <c r="H86" s="69"/>
      <c r="I86" s="70"/>
      <c r="J86" s="70"/>
      <c r="K86" s="34" t="s">
        <v>65</v>
      </c>
      <c r="L86" s="77">
        <v>86</v>
      </c>
      <c r="M86" s="77"/>
      <c r="N86" s="72"/>
      <c r="O86" s="79" t="s">
        <v>305</v>
      </c>
      <c r="P86" s="81">
        <v>43760.33175925926</v>
      </c>
      <c r="Q86" s="79" t="s">
        <v>346</v>
      </c>
      <c r="R86" s="79"/>
      <c r="S86" s="79"/>
      <c r="T86" s="79" t="s">
        <v>431</v>
      </c>
      <c r="U86" s="79"/>
      <c r="V86" s="82" t="s">
        <v>502</v>
      </c>
      <c r="W86" s="81">
        <v>43760.33175925926</v>
      </c>
      <c r="X86" s="85">
        <v>43760</v>
      </c>
      <c r="Y86" s="87" t="s">
        <v>576</v>
      </c>
      <c r="Z86" s="82" t="s">
        <v>678</v>
      </c>
      <c r="AA86" s="79"/>
      <c r="AB86" s="79"/>
      <c r="AC86" s="87" t="s">
        <v>781</v>
      </c>
      <c r="AD86" s="79"/>
      <c r="AE86" s="79" t="b">
        <v>0</v>
      </c>
      <c r="AF86" s="79">
        <v>0</v>
      </c>
      <c r="AG86" s="87" t="s">
        <v>823</v>
      </c>
      <c r="AH86" s="79" t="b">
        <v>1</v>
      </c>
      <c r="AI86" s="79" t="s">
        <v>826</v>
      </c>
      <c r="AJ86" s="79"/>
      <c r="AK86" s="87" t="s">
        <v>821</v>
      </c>
      <c r="AL86" s="79" t="b">
        <v>0</v>
      </c>
      <c r="AM86" s="79">
        <v>1</v>
      </c>
      <c r="AN86" s="87" t="s">
        <v>780</v>
      </c>
      <c r="AO86" s="79" t="s">
        <v>830</v>
      </c>
      <c r="AP86" s="79" t="b">
        <v>0</v>
      </c>
      <c r="AQ86" s="87" t="s">
        <v>780</v>
      </c>
      <c r="AR86" s="79" t="s">
        <v>176</v>
      </c>
      <c r="AS86" s="79">
        <v>0</v>
      </c>
      <c r="AT86" s="79">
        <v>0</v>
      </c>
      <c r="AU86" s="79"/>
      <c r="AV86" s="79"/>
      <c r="AW86" s="79"/>
      <c r="AX86" s="79"/>
      <c r="AY86" s="79"/>
      <c r="AZ86" s="79"/>
      <c r="BA86" s="79"/>
      <c r="BB86" s="79"/>
      <c r="BC86">
        <v>4</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23</v>
      </c>
      <c r="BM86" s="49">
        <v>100</v>
      </c>
      <c r="BN86" s="48">
        <v>23</v>
      </c>
    </row>
    <row r="87" spans="1:66" ht="15">
      <c r="A87" s="64" t="s">
        <v>274</v>
      </c>
      <c r="B87" s="64" t="s">
        <v>299</v>
      </c>
      <c r="C87" s="65" t="s">
        <v>2207</v>
      </c>
      <c r="D87" s="66">
        <v>10</v>
      </c>
      <c r="E87" s="67" t="s">
        <v>136</v>
      </c>
      <c r="F87" s="68">
        <v>6</v>
      </c>
      <c r="G87" s="65"/>
      <c r="H87" s="69"/>
      <c r="I87" s="70"/>
      <c r="J87" s="70"/>
      <c r="K87" s="34" t="s">
        <v>65</v>
      </c>
      <c r="L87" s="77">
        <v>87</v>
      </c>
      <c r="M87" s="77"/>
      <c r="N87" s="72"/>
      <c r="O87" s="79" t="s">
        <v>305</v>
      </c>
      <c r="P87" s="81">
        <v>43760.33201388889</v>
      </c>
      <c r="Q87" s="79" t="s">
        <v>345</v>
      </c>
      <c r="R87" s="79"/>
      <c r="S87" s="79"/>
      <c r="T87" s="79" t="s">
        <v>431</v>
      </c>
      <c r="U87" s="79"/>
      <c r="V87" s="82" t="s">
        <v>502</v>
      </c>
      <c r="W87" s="81">
        <v>43760.33201388889</v>
      </c>
      <c r="X87" s="85">
        <v>43760</v>
      </c>
      <c r="Y87" s="87" t="s">
        <v>577</v>
      </c>
      <c r="Z87" s="82" t="s">
        <v>679</v>
      </c>
      <c r="AA87" s="79"/>
      <c r="AB87" s="79"/>
      <c r="AC87" s="87" t="s">
        <v>782</v>
      </c>
      <c r="AD87" s="79"/>
      <c r="AE87" s="79" t="b">
        <v>0</v>
      </c>
      <c r="AF87" s="79">
        <v>0</v>
      </c>
      <c r="AG87" s="87" t="s">
        <v>823</v>
      </c>
      <c r="AH87" s="79" t="b">
        <v>1</v>
      </c>
      <c r="AI87" s="79" t="s">
        <v>826</v>
      </c>
      <c r="AJ87" s="79"/>
      <c r="AK87" s="87" t="s">
        <v>802</v>
      </c>
      <c r="AL87" s="79" t="b">
        <v>0</v>
      </c>
      <c r="AM87" s="79">
        <v>1</v>
      </c>
      <c r="AN87" s="87" t="s">
        <v>779</v>
      </c>
      <c r="AO87" s="79" t="s">
        <v>830</v>
      </c>
      <c r="AP87" s="79" t="b">
        <v>0</v>
      </c>
      <c r="AQ87" s="87" t="s">
        <v>779</v>
      </c>
      <c r="AR87" s="79" t="s">
        <v>176</v>
      </c>
      <c r="AS87" s="79">
        <v>0</v>
      </c>
      <c r="AT87" s="79">
        <v>0</v>
      </c>
      <c r="AU87" s="79"/>
      <c r="AV87" s="79"/>
      <c r="AW87" s="79"/>
      <c r="AX87" s="79"/>
      <c r="AY87" s="79"/>
      <c r="AZ87" s="79"/>
      <c r="BA87" s="79"/>
      <c r="BB87" s="79"/>
      <c r="BC87">
        <v>4</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23</v>
      </c>
      <c r="BM87" s="49">
        <v>100</v>
      </c>
      <c r="BN87" s="48">
        <v>23</v>
      </c>
    </row>
    <row r="88" spans="1:66" ht="15">
      <c r="A88" s="64" t="s">
        <v>274</v>
      </c>
      <c r="B88" s="64" t="s">
        <v>273</v>
      </c>
      <c r="C88" s="65" t="s">
        <v>2206</v>
      </c>
      <c r="D88" s="66">
        <v>10</v>
      </c>
      <c r="E88" s="67" t="s">
        <v>136</v>
      </c>
      <c r="F88" s="68">
        <v>23.333333333333336</v>
      </c>
      <c r="G88" s="65"/>
      <c r="H88" s="69"/>
      <c r="I88" s="70"/>
      <c r="J88" s="70"/>
      <c r="K88" s="34" t="s">
        <v>65</v>
      </c>
      <c r="L88" s="77">
        <v>88</v>
      </c>
      <c r="M88" s="77"/>
      <c r="N88" s="72"/>
      <c r="O88" s="79" t="s">
        <v>304</v>
      </c>
      <c r="P88" s="81">
        <v>43760.33175925926</v>
      </c>
      <c r="Q88" s="79" t="s">
        <v>346</v>
      </c>
      <c r="R88" s="79"/>
      <c r="S88" s="79"/>
      <c r="T88" s="79" t="s">
        <v>431</v>
      </c>
      <c r="U88" s="79"/>
      <c r="V88" s="82" t="s">
        <v>502</v>
      </c>
      <c r="W88" s="81">
        <v>43760.33175925926</v>
      </c>
      <c r="X88" s="85">
        <v>43760</v>
      </c>
      <c r="Y88" s="87" t="s">
        <v>576</v>
      </c>
      <c r="Z88" s="82" t="s">
        <v>678</v>
      </c>
      <c r="AA88" s="79"/>
      <c r="AB88" s="79"/>
      <c r="AC88" s="87" t="s">
        <v>781</v>
      </c>
      <c r="AD88" s="79"/>
      <c r="AE88" s="79" t="b">
        <v>0</v>
      </c>
      <c r="AF88" s="79">
        <v>0</v>
      </c>
      <c r="AG88" s="87" t="s">
        <v>823</v>
      </c>
      <c r="AH88" s="79" t="b">
        <v>1</v>
      </c>
      <c r="AI88" s="79" t="s">
        <v>826</v>
      </c>
      <c r="AJ88" s="79"/>
      <c r="AK88" s="87" t="s">
        <v>821</v>
      </c>
      <c r="AL88" s="79" t="b">
        <v>0</v>
      </c>
      <c r="AM88" s="79">
        <v>1</v>
      </c>
      <c r="AN88" s="87" t="s">
        <v>780</v>
      </c>
      <c r="AO88" s="79" t="s">
        <v>830</v>
      </c>
      <c r="AP88" s="79" t="b">
        <v>0</v>
      </c>
      <c r="AQ88" s="87" t="s">
        <v>780</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274</v>
      </c>
      <c r="B89" s="64" t="s">
        <v>273</v>
      </c>
      <c r="C89" s="65" t="s">
        <v>2207</v>
      </c>
      <c r="D89" s="66">
        <v>10</v>
      </c>
      <c r="E89" s="67" t="s">
        <v>136</v>
      </c>
      <c r="F89" s="68">
        <v>6</v>
      </c>
      <c r="G89" s="65"/>
      <c r="H89" s="69"/>
      <c r="I89" s="70"/>
      <c r="J89" s="70"/>
      <c r="K89" s="34" t="s">
        <v>65</v>
      </c>
      <c r="L89" s="77">
        <v>89</v>
      </c>
      <c r="M89" s="77"/>
      <c r="N89" s="72"/>
      <c r="O89" s="79" t="s">
        <v>305</v>
      </c>
      <c r="P89" s="81">
        <v>43760.33175925926</v>
      </c>
      <c r="Q89" s="79" t="s">
        <v>346</v>
      </c>
      <c r="R89" s="79"/>
      <c r="S89" s="79"/>
      <c r="T89" s="79" t="s">
        <v>431</v>
      </c>
      <c r="U89" s="79"/>
      <c r="V89" s="82" t="s">
        <v>502</v>
      </c>
      <c r="W89" s="81">
        <v>43760.33175925926</v>
      </c>
      <c r="X89" s="85">
        <v>43760</v>
      </c>
      <c r="Y89" s="87" t="s">
        <v>576</v>
      </c>
      <c r="Z89" s="82" t="s">
        <v>678</v>
      </c>
      <c r="AA89" s="79"/>
      <c r="AB89" s="79"/>
      <c r="AC89" s="87" t="s">
        <v>781</v>
      </c>
      <c r="AD89" s="79"/>
      <c r="AE89" s="79" t="b">
        <v>0</v>
      </c>
      <c r="AF89" s="79">
        <v>0</v>
      </c>
      <c r="AG89" s="87" t="s">
        <v>823</v>
      </c>
      <c r="AH89" s="79" t="b">
        <v>1</v>
      </c>
      <c r="AI89" s="79" t="s">
        <v>826</v>
      </c>
      <c r="AJ89" s="79"/>
      <c r="AK89" s="87" t="s">
        <v>821</v>
      </c>
      <c r="AL89" s="79" t="b">
        <v>0</v>
      </c>
      <c r="AM89" s="79">
        <v>1</v>
      </c>
      <c r="AN89" s="87" t="s">
        <v>780</v>
      </c>
      <c r="AO89" s="79" t="s">
        <v>830</v>
      </c>
      <c r="AP89" s="79" t="b">
        <v>0</v>
      </c>
      <c r="AQ89" s="87" t="s">
        <v>780</v>
      </c>
      <c r="AR89" s="79" t="s">
        <v>176</v>
      </c>
      <c r="AS89" s="79">
        <v>0</v>
      </c>
      <c r="AT89" s="79">
        <v>0</v>
      </c>
      <c r="AU89" s="79"/>
      <c r="AV89" s="79"/>
      <c r="AW89" s="79"/>
      <c r="AX89" s="79"/>
      <c r="AY89" s="79"/>
      <c r="AZ89" s="79"/>
      <c r="BA89" s="79"/>
      <c r="BB89" s="79"/>
      <c r="BC89">
        <v>4</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274</v>
      </c>
      <c r="B90" s="64" t="s">
        <v>273</v>
      </c>
      <c r="C90" s="65" t="s">
        <v>2206</v>
      </c>
      <c r="D90" s="66">
        <v>10</v>
      </c>
      <c r="E90" s="67" t="s">
        <v>136</v>
      </c>
      <c r="F90" s="68">
        <v>23.333333333333336</v>
      </c>
      <c r="G90" s="65"/>
      <c r="H90" s="69"/>
      <c r="I90" s="70"/>
      <c r="J90" s="70"/>
      <c r="K90" s="34" t="s">
        <v>65</v>
      </c>
      <c r="L90" s="77">
        <v>90</v>
      </c>
      <c r="M90" s="77"/>
      <c r="N90" s="72"/>
      <c r="O90" s="79" t="s">
        <v>304</v>
      </c>
      <c r="P90" s="81">
        <v>43760.33201388889</v>
      </c>
      <c r="Q90" s="79" t="s">
        <v>345</v>
      </c>
      <c r="R90" s="79"/>
      <c r="S90" s="79"/>
      <c r="T90" s="79" t="s">
        <v>431</v>
      </c>
      <c r="U90" s="79"/>
      <c r="V90" s="82" t="s">
        <v>502</v>
      </c>
      <c r="W90" s="81">
        <v>43760.33201388889</v>
      </c>
      <c r="X90" s="85">
        <v>43760</v>
      </c>
      <c r="Y90" s="87" t="s">
        <v>577</v>
      </c>
      <c r="Z90" s="82" t="s">
        <v>679</v>
      </c>
      <c r="AA90" s="79"/>
      <c r="AB90" s="79"/>
      <c r="AC90" s="87" t="s">
        <v>782</v>
      </c>
      <c r="AD90" s="79"/>
      <c r="AE90" s="79" t="b">
        <v>0</v>
      </c>
      <c r="AF90" s="79">
        <v>0</v>
      </c>
      <c r="AG90" s="87" t="s">
        <v>823</v>
      </c>
      <c r="AH90" s="79" t="b">
        <v>1</v>
      </c>
      <c r="AI90" s="79" t="s">
        <v>826</v>
      </c>
      <c r="AJ90" s="79"/>
      <c r="AK90" s="87" t="s">
        <v>802</v>
      </c>
      <c r="AL90" s="79" t="b">
        <v>0</v>
      </c>
      <c r="AM90" s="79">
        <v>1</v>
      </c>
      <c r="AN90" s="87" t="s">
        <v>779</v>
      </c>
      <c r="AO90" s="79" t="s">
        <v>830</v>
      </c>
      <c r="AP90" s="79" t="b">
        <v>0</v>
      </c>
      <c r="AQ90" s="87" t="s">
        <v>779</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274</v>
      </c>
      <c r="B91" s="64" t="s">
        <v>273</v>
      </c>
      <c r="C91" s="65" t="s">
        <v>2207</v>
      </c>
      <c r="D91" s="66">
        <v>10</v>
      </c>
      <c r="E91" s="67" t="s">
        <v>136</v>
      </c>
      <c r="F91" s="68">
        <v>6</v>
      </c>
      <c r="G91" s="65"/>
      <c r="H91" s="69"/>
      <c r="I91" s="70"/>
      <c r="J91" s="70"/>
      <c r="K91" s="34" t="s">
        <v>65</v>
      </c>
      <c r="L91" s="77">
        <v>91</v>
      </c>
      <c r="M91" s="77"/>
      <c r="N91" s="72"/>
      <c r="O91" s="79" t="s">
        <v>305</v>
      </c>
      <c r="P91" s="81">
        <v>43760.33201388889</v>
      </c>
      <c r="Q91" s="79" t="s">
        <v>345</v>
      </c>
      <c r="R91" s="79"/>
      <c r="S91" s="79"/>
      <c r="T91" s="79" t="s">
        <v>431</v>
      </c>
      <c r="U91" s="79"/>
      <c r="V91" s="82" t="s">
        <v>502</v>
      </c>
      <c r="W91" s="81">
        <v>43760.33201388889</v>
      </c>
      <c r="X91" s="85">
        <v>43760</v>
      </c>
      <c r="Y91" s="87" t="s">
        <v>577</v>
      </c>
      <c r="Z91" s="82" t="s">
        <v>679</v>
      </c>
      <c r="AA91" s="79"/>
      <c r="AB91" s="79"/>
      <c r="AC91" s="87" t="s">
        <v>782</v>
      </c>
      <c r="AD91" s="79"/>
      <c r="AE91" s="79" t="b">
        <v>0</v>
      </c>
      <c r="AF91" s="79">
        <v>0</v>
      </c>
      <c r="AG91" s="87" t="s">
        <v>823</v>
      </c>
      <c r="AH91" s="79" t="b">
        <v>1</v>
      </c>
      <c r="AI91" s="79" t="s">
        <v>826</v>
      </c>
      <c r="AJ91" s="79"/>
      <c r="AK91" s="87" t="s">
        <v>802</v>
      </c>
      <c r="AL91" s="79" t="b">
        <v>0</v>
      </c>
      <c r="AM91" s="79">
        <v>1</v>
      </c>
      <c r="AN91" s="87" t="s">
        <v>779</v>
      </c>
      <c r="AO91" s="79" t="s">
        <v>830</v>
      </c>
      <c r="AP91" s="79" t="b">
        <v>0</v>
      </c>
      <c r="AQ91" s="87" t="s">
        <v>779</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274</v>
      </c>
      <c r="B92" s="64" t="s">
        <v>273</v>
      </c>
      <c r="C92" s="65" t="s">
        <v>2207</v>
      </c>
      <c r="D92" s="66">
        <v>10</v>
      </c>
      <c r="E92" s="67" t="s">
        <v>136</v>
      </c>
      <c r="F92" s="68">
        <v>6</v>
      </c>
      <c r="G92" s="65"/>
      <c r="H92" s="69"/>
      <c r="I92" s="70"/>
      <c r="J92" s="70"/>
      <c r="K92" s="34" t="s">
        <v>65</v>
      </c>
      <c r="L92" s="77">
        <v>92</v>
      </c>
      <c r="M92" s="77"/>
      <c r="N92" s="72"/>
      <c r="O92" s="79" t="s">
        <v>305</v>
      </c>
      <c r="P92" s="81">
        <v>43760.334502314814</v>
      </c>
      <c r="Q92" s="79" t="s">
        <v>349</v>
      </c>
      <c r="R92" s="82" t="s">
        <v>385</v>
      </c>
      <c r="S92" s="79" t="s">
        <v>407</v>
      </c>
      <c r="T92" s="79" t="s">
        <v>431</v>
      </c>
      <c r="U92" s="79"/>
      <c r="V92" s="82" t="s">
        <v>502</v>
      </c>
      <c r="W92" s="81">
        <v>43760.334502314814</v>
      </c>
      <c r="X92" s="85">
        <v>43760</v>
      </c>
      <c r="Y92" s="87" t="s">
        <v>580</v>
      </c>
      <c r="Z92" s="82" t="s">
        <v>682</v>
      </c>
      <c r="AA92" s="79"/>
      <c r="AB92" s="79"/>
      <c r="AC92" s="87" t="s">
        <v>785</v>
      </c>
      <c r="AD92" s="79"/>
      <c r="AE92" s="79" t="b">
        <v>0</v>
      </c>
      <c r="AF92" s="79">
        <v>0</v>
      </c>
      <c r="AG92" s="87" t="s">
        <v>823</v>
      </c>
      <c r="AH92" s="79" t="b">
        <v>1</v>
      </c>
      <c r="AI92" s="79" t="s">
        <v>826</v>
      </c>
      <c r="AJ92" s="79"/>
      <c r="AK92" s="87" t="s">
        <v>802</v>
      </c>
      <c r="AL92" s="79" t="b">
        <v>0</v>
      </c>
      <c r="AM92" s="79">
        <v>0</v>
      </c>
      <c r="AN92" s="87" t="s">
        <v>823</v>
      </c>
      <c r="AO92" s="79" t="s">
        <v>830</v>
      </c>
      <c r="AP92" s="79" t="b">
        <v>0</v>
      </c>
      <c r="AQ92" s="87" t="s">
        <v>785</v>
      </c>
      <c r="AR92" s="79" t="s">
        <v>176</v>
      </c>
      <c r="AS92" s="79">
        <v>0</v>
      </c>
      <c r="AT92" s="79">
        <v>0</v>
      </c>
      <c r="AU92" s="79"/>
      <c r="AV92" s="79"/>
      <c r="AW92" s="79"/>
      <c r="AX92" s="79"/>
      <c r="AY92" s="79"/>
      <c r="AZ92" s="79"/>
      <c r="BA92" s="79"/>
      <c r="BB92" s="79"/>
      <c r="BC92">
        <v>4</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21</v>
      </c>
      <c r="BM92" s="49">
        <v>100</v>
      </c>
      <c r="BN92" s="48">
        <v>21</v>
      </c>
    </row>
    <row r="93" spans="1:66" ht="15">
      <c r="A93" s="64" t="s">
        <v>274</v>
      </c>
      <c r="B93" s="64" t="s">
        <v>273</v>
      </c>
      <c r="C93" s="65" t="s">
        <v>2207</v>
      </c>
      <c r="D93" s="66">
        <v>10</v>
      </c>
      <c r="E93" s="67" t="s">
        <v>136</v>
      </c>
      <c r="F93" s="68">
        <v>6</v>
      </c>
      <c r="G93" s="65"/>
      <c r="H93" s="69"/>
      <c r="I93" s="70"/>
      <c r="J93" s="70"/>
      <c r="K93" s="34" t="s">
        <v>65</v>
      </c>
      <c r="L93" s="77">
        <v>93</v>
      </c>
      <c r="M93" s="77"/>
      <c r="N93" s="72"/>
      <c r="O93" s="79" t="s">
        <v>305</v>
      </c>
      <c r="P93" s="81">
        <v>43760.33516203704</v>
      </c>
      <c r="Q93" s="79" t="s">
        <v>350</v>
      </c>
      <c r="R93" s="82" t="s">
        <v>389</v>
      </c>
      <c r="S93" s="79" t="s">
        <v>407</v>
      </c>
      <c r="T93" s="79" t="s">
        <v>431</v>
      </c>
      <c r="U93" s="79"/>
      <c r="V93" s="82" t="s">
        <v>502</v>
      </c>
      <c r="W93" s="81">
        <v>43760.33516203704</v>
      </c>
      <c r="X93" s="85">
        <v>43760</v>
      </c>
      <c r="Y93" s="87" t="s">
        <v>581</v>
      </c>
      <c r="Z93" s="82" t="s">
        <v>683</v>
      </c>
      <c r="AA93" s="79"/>
      <c r="AB93" s="79"/>
      <c r="AC93" s="87" t="s">
        <v>786</v>
      </c>
      <c r="AD93" s="79"/>
      <c r="AE93" s="79" t="b">
        <v>0</v>
      </c>
      <c r="AF93" s="79">
        <v>0</v>
      </c>
      <c r="AG93" s="87" t="s">
        <v>823</v>
      </c>
      <c r="AH93" s="79" t="b">
        <v>1</v>
      </c>
      <c r="AI93" s="79" t="s">
        <v>826</v>
      </c>
      <c r="AJ93" s="79"/>
      <c r="AK93" s="87" t="s">
        <v>829</v>
      </c>
      <c r="AL93" s="79" t="b">
        <v>0</v>
      </c>
      <c r="AM93" s="79">
        <v>0</v>
      </c>
      <c r="AN93" s="87" t="s">
        <v>823</v>
      </c>
      <c r="AO93" s="79" t="s">
        <v>830</v>
      </c>
      <c r="AP93" s="79" t="b">
        <v>0</v>
      </c>
      <c r="AQ93" s="87" t="s">
        <v>786</v>
      </c>
      <c r="AR93" s="79" t="s">
        <v>176</v>
      </c>
      <c r="AS93" s="79">
        <v>0</v>
      </c>
      <c r="AT93" s="79">
        <v>0</v>
      </c>
      <c r="AU93" s="79"/>
      <c r="AV93" s="79"/>
      <c r="AW93" s="79"/>
      <c r="AX93" s="79"/>
      <c r="AY93" s="79"/>
      <c r="AZ93" s="79"/>
      <c r="BA93" s="79"/>
      <c r="BB93" s="79"/>
      <c r="BC93">
        <v>4</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20</v>
      </c>
      <c r="BM93" s="49">
        <v>100</v>
      </c>
      <c r="BN93" s="48">
        <v>20</v>
      </c>
    </row>
    <row r="94" spans="1:66" ht="15">
      <c r="A94" s="64" t="s">
        <v>274</v>
      </c>
      <c r="B94" s="64" t="s">
        <v>294</v>
      </c>
      <c r="C94" s="65" t="s">
        <v>2205</v>
      </c>
      <c r="D94" s="66">
        <v>3</v>
      </c>
      <c r="E94" s="67" t="s">
        <v>132</v>
      </c>
      <c r="F94" s="68">
        <v>32</v>
      </c>
      <c r="G94" s="65"/>
      <c r="H94" s="69"/>
      <c r="I94" s="70"/>
      <c r="J94" s="70"/>
      <c r="K94" s="34" t="s">
        <v>65</v>
      </c>
      <c r="L94" s="77">
        <v>94</v>
      </c>
      <c r="M94" s="77"/>
      <c r="N94" s="72"/>
      <c r="O94" s="79" t="s">
        <v>305</v>
      </c>
      <c r="P94" s="81">
        <v>43758.45276620371</v>
      </c>
      <c r="Q94" s="79" t="s">
        <v>336</v>
      </c>
      <c r="R94" s="82" t="s">
        <v>390</v>
      </c>
      <c r="S94" s="79" t="s">
        <v>412</v>
      </c>
      <c r="T94" s="79" t="s">
        <v>432</v>
      </c>
      <c r="U94" s="82" t="s">
        <v>442</v>
      </c>
      <c r="V94" s="82" t="s">
        <v>442</v>
      </c>
      <c r="W94" s="81">
        <v>43758.45276620371</v>
      </c>
      <c r="X94" s="85">
        <v>43758</v>
      </c>
      <c r="Y94" s="87" t="s">
        <v>582</v>
      </c>
      <c r="Z94" s="82" t="s">
        <v>684</v>
      </c>
      <c r="AA94" s="79"/>
      <c r="AB94" s="79"/>
      <c r="AC94" s="87" t="s">
        <v>787</v>
      </c>
      <c r="AD94" s="79"/>
      <c r="AE94" s="79" t="b">
        <v>0</v>
      </c>
      <c r="AF94" s="79">
        <v>2</v>
      </c>
      <c r="AG94" s="87" t="s">
        <v>823</v>
      </c>
      <c r="AH94" s="79" t="b">
        <v>0</v>
      </c>
      <c r="AI94" s="79" t="s">
        <v>826</v>
      </c>
      <c r="AJ94" s="79"/>
      <c r="AK94" s="87" t="s">
        <v>823</v>
      </c>
      <c r="AL94" s="79" t="b">
        <v>0</v>
      </c>
      <c r="AM94" s="79">
        <v>1</v>
      </c>
      <c r="AN94" s="87" t="s">
        <v>823</v>
      </c>
      <c r="AO94" s="79" t="s">
        <v>831</v>
      </c>
      <c r="AP94" s="79" t="b">
        <v>0</v>
      </c>
      <c r="AQ94" s="87" t="s">
        <v>787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37</v>
      </c>
      <c r="BM94" s="49">
        <v>100</v>
      </c>
      <c r="BN94" s="48">
        <v>37</v>
      </c>
    </row>
    <row r="95" spans="1:66" ht="15">
      <c r="A95" s="64" t="s">
        <v>275</v>
      </c>
      <c r="B95" s="64" t="s">
        <v>286</v>
      </c>
      <c r="C95" s="65" t="s">
        <v>2205</v>
      </c>
      <c r="D95" s="66">
        <v>3</v>
      </c>
      <c r="E95" s="67" t="s">
        <v>132</v>
      </c>
      <c r="F95" s="68">
        <v>32</v>
      </c>
      <c r="G95" s="65"/>
      <c r="H95" s="69"/>
      <c r="I95" s="70"/>
      <c r="J95" s="70"/>
      <c r="K95" s="34" t="s">
        <v>65</v>
      </c>
      <c r="L95" s="77">
        <v>95</v>
      </c>
      <c r="M95" s="77"/>
      <c r="N95" s="72"/>
      <c r="O95" s="79" t="s">
        <v>304</v>
      </c>
      <c r="P95" s="81">
        <v>43756.50916666666</v>
      </c>
      <c r="Q95" s="79" t="s">
        <v>323</v>
      </c>
      <c r="R95" s="79"/>
      <c r="S95" s="79"/>
      <c r="T95" s="79"/>
      <c r="U95" s="79"/>
      <c r="V95" s="82" t="s">
        <v>503</v>
      </c>
      <c r="W95" s="81">
        <v>43756.50916666666</v>
      </c>
      <c r="X95" s="85">
        <v>43756</v>
      </c>
      <c r="Y95" s="87" t="s">
        <v>583</v>
      </c>
      <c r="Z95" s="82" t="s">
        <v>685</v>
      </c>
      <c r="AA95" s="79"/>
      <c r="AB95" s="79"/>
      <c r="AC95" s="87" t="s">
        <v>788</v>
      </c>
      <c r="AD95" s="79"/>
      <c r="AE95" s="79" t="b">
        <v>0</v>
      </c>
      <c r="AF95" s="79">
        <v>0</v>
      </c>
      <c r="AG95" s="87" t="s">
        <v>823</v>
      </c>
      <c r="AH95" s="79" t="b">
        <v>0</v>
      </c>
      <c r="AI95" s="79" t="s">
        <v>826</v>
      </c>
      <c r="AJ95" s="79"/>
      <c r="AK95" s="87" t="s">
        <v>823</v>
      </c>
      <c r="AL95" s="79" t="b">
        <v>0</v>
      </c>
      <c r="AM95" s="79">
        <v>8</v>
      </c>
      <c r="AN95" s="87" t="s">
        <v>811</v>
      </c>
      <c r="AO95" s="79" t="s">
        <v>838</v>
      </c>
      <c r="AP95" s="79" t="b">
        <v>0</v>
      </c>
      <c r="AQ95" s="87" t="s">
        <v>811</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5</v>
      </c>
      <c r="BF95" s="48">
        <v>0</v>
      </c>
      <c r="BG95" s="49">
        <v>0</v>
      </c>
      <c r="BH95" s="48">
        <v>0</v>
      </c>
      <c r="BI95" s="49">
        <v>0</v>
      </c>
      <c r="BJ95" s="48">
        <v>0</v>
      </c>
      <c r="BK95" s="49">
        <v>0</v>
      </c>
      <c r="BL95" s="48">
        <v>30</v>
      </c>
      <c r="BM95" s="49">
        <v>100</v>
      </c>
      <c r="BN95" s="48">
        <v>30</v>
      </c>
    </row>
    <row r="96" spans="1:66" ht="15">
      <c r="A96" s="64" t="s">
        <v>275</v>
      </c>
      <c r="B96" s="64" t="s">
        <v>275</v>
      </c>
      <c r="C96" s="65" t="s">
        <v>2205</v>
      </c>
      <c r="D96" s="66">
        <v>3</v>
      </c>
      <c r="E96" s="67" t="s">
        <v>132</v>
      </c>
      <c r="F96" s="68">
        <v>32</v>
      </c>
      <c r="G96" s="65"/>
      <c r="H96" s="69"/>
      <c r="I96" s="70"/>
      <c r="J96" s="70"/>
      <c r="K96" s="34" t="s">
        <v>65</v>
      </c>
      <c r="L96" s="77">
        <v>96</v>
      </c>
      <c r="M96" s="77"/>
      <c r="N96" s="72"/>
      <c r="O96" s="79" t="s">
        <v>176</v>
      </c>
      <c r="P96" s="81">
        <v>43756.627280092594</v>
      </c>
      <c r="Q96" s="79" t="s">
        <v>331</v>
      </c>
      <c r="R96" s="82" t="s">
        <v>378</v>
      </c>
      <c r="S96" s="79" t="s">
        <v>401</v>
      </c>
      <c r="T96" s="79"/>
      <c r="U96" s="79"/>
      <c r="V96" s="82" t="s">
        <v>503</v>
      </c>
      <c r="W96" s="81">
        <v>43756.627280092594</v>
      </c>
      <c r="X96" s="85">
        <v>43756</v>
      </c>
      <c r="Y96" s="87" t="s">
        <v>584</v>
      </c>
      <c r="Z96" s="82" t="s">
        <v>686</v>
      </c>
      <c r="AA96" s="79"/>
      <c r="AB96" s="79"/>
      <c r="AC96" s="87" t="s">
        <v>789</v>
      </c>
      <c r="AD96" s="79"/>
      <c r="AE96" s="79" t="b">
        <v>0</v>
      </c>
      <c r="AF96" s="79">
        <v>3</v>
      </c>
      <c r="AG96" s="87" t="s">
        <v>823</v>
      </c>
      <c r="AH96" s="79" t="b">
        <v>0</v>
      </c>
      <c r="AI96" s="79" t="s">
        <v>826</v>
      </c>
      <c r="AJ96" s="79"/>
      <c r="AK96" s="87" t="s">
        <v>823</v>
      </c>
      <c r="AL96" s="79" t="b">
        <v>0</v>
      </c>
      <c r="AM96" s="79">
        <v>2</v>
      </c>
      <c r="AN96" s="87" t="s">
        <v>823</v>
      </c>
      <c r="AO96" s="79" t="s">
        <v>834</v>
      </c>
      <c r="AP96" s="79" t="b">
        <v>0</v>
      </c>
      <c r="AQ96" s="87" t="s">
        <v>789</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v>0</v>
      </c>
      <c r="BG96" s="49">
        <v>0</v>
      </c>
      <c r="BH96" s="48">
        <v>0</v>
      </c>
      <c r="BI96" s="49">
        <v>0</v>
      </c>
      <c r="BJ96" s="48">
        <v>0</v>
      </c>
      <c r="BK96" s="49">
        <v>0</v>
      </c>
      <c r="BL96" s="48">
        <v>14</v>
      </c>
      <c r="BM96" s="49">
        <v>100</v>
      </c>
      <c r="BN96" s="48">
        <v>14</v>
      </c>
    </row>
    <row r="97" spans="1:66" ht="15">
      <c r="A97" s="64" t="s">
        <v>276</v>
      </c>
      <c r="B97" s="64" t="s">
        <v>275</v>
      </c>
      <c r="C97" s="65" t="s">
        <v>2205</v>
      </c>
      <c r="D97" s="66">
        <v>3</v>
      </c>
      <c r="E97" s="67" t="s">
        <v>132</v>
      </c>
      <c r="F97" s="68">
        <v>32</v>
      </c>
      <c r="G97" s="65"/>
      <c r="H97" s="69"/>
      <c r="I97" s="70"/>
      <c r="J97" s="70"/>
      <c r="K97" s="34" t="s">
        <v>65</v>
      </c>
      <c r="L97" s="77">
        <v>97</v>
      </c>
      <c r="M97" s="77"/>
      <c r="N97" s="72"/>
      <c r="O97" s="79" t="s">
        <v>304</v>
      </c>
      <c r="P97" s="81">
        <v>43757.02193287037</v>
      </c>
      <c r="Q97" s="79" t="s">
        <v>331</v>
      </c>
      <c r="R97" s="82" t="s">
        <v>378</v>
      </c>
      <c r="S97" s="79" t="s">
        <v>401</v>
      </c>
      <c r="T97" s="79"/>
      <c r="U97" s="79"/>
      <c r="V97" s="82" t="s">
        <v>504</v>
      </c>
      <c r="W97" s="81">
        <v>43757.02193287037</v>
      </c>
      <c r="X97" s="85">
        <v>43757</v>
      </c>
      <c r="Y97" s="87" t="s">
        <v>585</v>
      </c>
      <c r="Z97" s="82" t="s">
        <v>687</v>
      </c>
      <c r="AA97" s="79"/>
      <c r="AB97" s="79"/>
      <c r="AC97" s="87" t="s">
        <v>790</v>
      </c>
      <c r="AD97" s="79"/>
      <c r="AE97" s="79" t="b">
        <v>0</v>
      </c>
      <c r="AF97" s="79">
        <v>0</v>
      </c>
      <c r="AG97" s="87" t="s">
        <v>823</v>
      </c>
      <c r="AH97" s="79" t="b">
        <v>0</v>
      </c>
      <c r="AI97" s="79" t="s">
        <v>826</v>
      </c>
      <c r="AJ97" s="79"/>
      <c r="AK97" s="87" t="s">
        <v>823</v>
      </c>
      <c r="AL97" s="79" t="b">
        <v>0</v>
      </c>
      <c r="AM97" s="79">
        <v>2</v>
      </c>
      <c r="AN97" s="87" t="s">
        <v>789</v>
      </c>
      <c r="AO97" s="79" t="s">
        <v>847</v>
      </c>
      <c r="AP97" s="79" t="b">
        <v>0</v>
      </c>
      <c r="AQ97" s="87" t="s">
        <v>789</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v>0</v>
      </c>
      <c r="BG97" s="49">
        <v>0</v>
      </c>
      <c r="BH97" s="48">
        <v>0</v>
      </c>
      <c r="BI97" s="49">
        <v>0</v>
      </c>
      <c r="BJ97" s="48">
        <v>0</v>
      </c>
      <c r="BK97" s="49">
        <v>0</v>
      </c>
      <c r="BL97" s="48">
        <v>14</v>
      </c>
      <c r="BM97" s="49">
        <v>100</v>
      </c>
      <c r="BN97" s="48">
        <v>14</v>
      </c>
    </row>
    <row r="98" spans="1:66" ht="15">
      <c r="A98" s="64" t="s">
        <v>276</v>
      </c>
      <c r="B98" s="64" t="s">
        <v>285</v>
      </c>
      <c r="C98" s="65" t="s">
        <v>2205</v>
      </c>
      <c r="D98" s="66">
        <v>3</v>
      </c>
      <c r="E98" s="67" t="s">
        <v>132</v>
      </c>
      <c r="F98" s="68">
        <v>32</v>
      </c>
      <c r="G98" s="65"/>
      <c r="H98" s="69"/>
      <c r="I98" s="70"/>
      <c r="J98" s="70"/>
      <c r="K98" s="34" t="s">
        <v>65</v>
      </c>
      <c r="L98" s="77">
        <v>98</v>
      </c>
      <c r="M98" s="77"/>
      <c r="N98" s="72"/>
      <c r="O98" s="79" t="s">
        <v>304</v>
      </c>
      <c r="P98" s="81">
        <v>43757.02164351852</v>
      </c>
      <c r="Q98" s="79" t="s">
        <v>351</v>
      </c>
      <c r="R98" s="79"/>
      <c r="S98" s="79"/>
      <c r="T98" s="79"/>
      <c r="U98" s="79"/>
      <c r="V98" s="82" t="s">
        <v>504</v>
      </c>
      <c r="W98" s="81">
        <v>43757.02164351852</v>
      </c>
      <c r="X98" s="85">
        <v>43757</v>
      </c>
      <c r="Y98" s="87" t="s">
        <v>586</v>
      </c>
      <c r="Z98" s="82" t="s">
        <v>688</v>
      </c>
      <c r="AA98" s="79"/>
      <c r="AB98" s="79"/>
      <c r="AC98" s="87" t="s">
        <v>791</v>
      </c>
      <c r="AD98" s="79"/>
      <c r="AE98" s="79" t="b">
        <v>0</v>
      </c>
      <c r="AF98" s="79">
        <v>0</v>
      </c>
      <c r="AG98" s="87" t="s">
        <v>823</v>
      </c>
      <c r="AH98" s="79" t="b">
        <v>0</v>
      </c>
      <c r="AI98" s="79" t="s">
        <v>826</v>
      </c>
      <c r="AJ98" s="79"/>
      <c r="AK98" s="87" t="s">
        <v>823</v>
      </c>
      <c r="AL98" s="79" t="b">
        <v>0</v>
      </c>
      <c r="AM98" s="79">
        <v>2</v>
      </c>
      <c r="AN98" s="87" t="s">
        <v>809</v>
      </c>
      <c r="AO98" s="79" t="s">
        <v>847</v>
      </c>
      <c r="AP98" s="79" t="b">
        <v>0</v>
      </c>
      <c r="AQ98" s="87" t="s">
        <v>809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v>0</v>
      </c>
      <c r="BG98" s="49">
        <v>0</v>
      </c>
      <c r="BH98" s="48">
        <v>0</v>
      </c>
      <c r="BI98" s="49">
        <v>0</v>
      </c>
      <c r="BJ98" s="48">
        <v>0</v>
      </c>
      <c r="BK98" s="49">
        <v>0</v>
      </c>
      <c r="BL98" s="48">
        <v>37</v>
      </c>
      <c r="BM98" s="49">
        <v>100</v>
      </c>
      <c r="BN98" s="48">
        <v>37</v>
      </c>
    </row>
    <row r="99" spans="1:66" ht="15">
      <c r="A99" s="64" t="s">
        <v>276</v>
      </c>
      <c r="B99" s="64" t="s">
        <v>280</v>
      </c>
      <c r="C99" s="65" t="s">
        <v>2205</v>
      </c>
      <c r="D99" s="66">
        <v>3</v>
      </c>
      <c r="E99" s="67" t="s">
        <v>132</v>
      </c>
      <c r="F99" s="68">
        <v>32</v>
      </c>
      <c r="G99" s="65"/>
      <c r="H99" s="69"/>
      <c r="I99" s="70"/>
      <c r="J99" s="70"/>
      <c r="K99" s="34" t="s">
        <v>65</v>
      </c>
      <c r="L99" s="77">
        <v>99</v>
      </c>
      <c r="M99" s="77"/>
      <c r="N99" s="72"/>
      <c r="O99" s="79" t="s">
        <v>305</v>
      </c>
      <c r="P99" s="81">
        <v>43757.02164351852</v>
      </c>
      <c r="Q99" s="79" t="s">
        <v>351</v>
      </c>
      <c r="R99" s="79"/>
      <c r="S99" s="79"/>
      <c r="T99" s="79"/>
      <c r="U99" s="79"/>
      <c r="V99" s="82" t="s">
        <v>504</v>
      </c>
      <c r="W99" s="81">
        <v>43757.02164351852</v>
      </c>
      <c r="X99" s="85">
        <v>43757</v>
      </c>
      <c r="Y99" s="87" t="s">
        <v>586</v>
      </c>
      <c r="Z99" s="82" t="s">
        <v>688</v>
      </c>
      <c r="AA99" s="79"/>
      <c r="AB99" s="79"/>
      <c r="AC99" s="87" t="s">
        <v>791</v>
      </c>
      <c r="AD99" s="79"/>
      <c r="AE99" s="79" t="b">
        <v>0</v>
      </c>
      <c r="AF99" s="79">
        <v>0</v>
      </c>
      <c r="AG99" s="87" t="s">
        <v>823</v>
      </c>
      <c r="AH99" s="79" t="b">
        <v>0</v>
      </c>
      <c r="AI99" s="79" t="s">
        <v>826</v>
      </c>
      <c r="AJ99" s="79"/>
      <c r="AK99" s="87" t="s">
        <v>823</v>
      </c>
      <c r="AL99" s="79" t="b">
        <v>0</v>
      </c>
      <c r="AM99" s="79">
        <v>2</v>
      </c>
      <c r="AN99" s="87" t="s">
        <v>809</v>
      </c>
      <c r="AO99" s="79" t="s">
        <v>847</v>
      </c>
      <c r="AP99" s="79" t="b">
        <v>0</v>
      </c>
      <c r="AQ99" s="87" t="s">
        <v>809</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1</v>
      </c>
      <c r="BF99" s="48"/>
      <c r="BG99" s="49"/>
      <c r="BH99" s="48"/>
      <c r="BI99" s="49"/>
      <c r="BJ99" s="48"/>
      <c r="BK99" s="49"/>
      <c r="BL99" s="48"/>
      <c r="BM99" s="49"/>
      <c r="BN99" s="48"/>
    </row>
    <row r="100" spans="1:66" ht="15">
      <c r="A100" s="64" t="s">
        <v>276</v>
      </c>
      <c r="B100" s="64" t="s">
        <v>287</v>
      </c>
      <c r="C100" s="65" t="s">
        <v>2205</v>
      </c>
      <c r="D100" s="66">
        <v>3</v>
      </c>
      <c r="E100" s="67" t="s">
        <v>132</v>
      </c>
      <c r="F100" s="68">
        <v>32</v>
      </c>
      <c r="G100" s="65"/>
      <c r="H100" s="69"/>
      <c r="I100" s="70"/>
      <c r="J100" s="70"/>
      <c r="K100" s="34" t="s">
        <v>65</v>
      </c>
      <c r="L100" s="77">
        <v>100</v>
      </c>
      <c r="M100" s="77"/>
      <c r="N100" s="72"/>
      <c r="O100" s="79" t="s">
        <v>304</v>
      </c>
      <c r="P100" s="81">
        <v>43760.51049768519</v>
      </c>
      <c r="Q100" s="79" t="s">
        <v>352</v>
      </c>
      <c r="R100" s="82" t="s">
        <v>391</v>
      </c>
      <c r="S100" s="79" t="s">
        <v>401</v>
      </c>
      <c r="T100" s="79"/>
      <c r="U100" s="82" t="s">
        <v>443</v>
      </c>
      <c r="V100" s="82" t="s">
        <v>443</v>
      </c>
      <c r="W100" s="81">
        <v>43760.51049768519</v>
      </c>
      <c r="X100" s="85">
        <v>43760</v>
      </c>
      <c r="Y100" s="87" t="s">
        <v>587</v>
      </c>
      <c r="Z100" s="82" t="s">
        <v>689</v>
      </c>
      <c r="AA100" s="79"/>
      <c r="AB100" s="79"/>
      <c r="AC100" s="87" t="s">
        <v>792</v>
      </c>
      <c r="AD100" s="79"/>
      <c r="AE100" s="79" t="b">
        <v>0</v>
      </c>
      <c r="AF100" s="79">
        <v>0</v>
      </c>
      <c r="AG100" s="87" t="s">
        <v>823</v>
      </c>
      <c r="AH100" s="79" t="b">
        <v>0</v>
      </c>
      <c r="AI100" s="79" t="s">
        <v>826</v>
      </c>
      <c r="AJ100" s="79"/>
      <c r="AK100" s="87" t="s">
        <v>823</v>
      </c>
      <c r="AL100" s="79" t="b">
        <v>0</v>
      </c>
      <c r="AM100" s="79">
        <v>3</v>
      </c>
      <c r="AN100" s="87" t="s">
        <v>814</v>
      </c>
      <c r="AO100" s="79" t="s">
        <v>838</v>
      </c>
      <c r="AP100" s="79" t="b">
        <v>0</v>
      </c>
      <c r="AQ100" s="87" t="s">
        <v>814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9</v>
      </c>
      <c r="BM100" s="49">
        <v>100</v>
      </c>
      <c r="BN100" s="48">
        <v>9</v>
      </c>
    </row>
    <row r="101" spans="1:66" ht="15">
      <c r="A101" s="64" t="s">
        <v>277</v>
      </c>
      <c r="B101" s="64" t="s">
        <v>277</v>
      </c>
      <c r="C101" s="65" t="s">
        <v>2206</v>
      </c>
      <c r="D101" s="66">
        <v>10</v>
      </c>
      <c r="E101" s="67" t="s">
        <v>136</v>
      </c>
      <c r="F101" s="68">
        <v>23.333333333333336</v>
      </c>
      <c r="G101" s="65"/>
      <c r="H101" s="69"/>
      <c r="I101" s="70"/>
      <c r="J101" s="70"/>
      <c r="K101" s="34" t="s">
        <v>65</v>
      </c>
      <c r="L101" s="77">
        <v>101</v>
      </c>
      <c r="M101" s="77"/>
      <c r="N101" s="72"/>
      <c r="O101" s="79" t="s">
        <v>176</v>
      </c>
      <c r="P101" s="81">
        <v>43760.426458333335</v>
      </c>
      <c r="Q101" s="79" t="s">
        <v>353</v>
      </c>
      <c r="R101" s="82" t="s">
        <v>392</v>
      </c>
      <c r="S101" s="79" t="s">
        <v>404</v>
      </c>
      <c r="T101" s="79"/>
      <c r="U101" s="79"/>
      <c r="V101" s="82" t="s">
        <v>505</v>
      </c>
      <c r="W101" s="81">
        <v>43760.426458333335</v>
      </c>
      <c r="X101" s="85">
        <v>43760</v>
      </c>
      <c r="Y101" s="87" t="s">
        <v>588</v>
      </c>
      <c r="Z101" s="82" t="s">
        <v>690</v>
      </c>
      <c r="AA101" s="79"/>
      <c r="AB101" s="79"/>
      <c r="AC101" s="87" t="s">
        <v>793</v>
      </c>
      <c r="AD101" s="79"/>
      <c r="AE101" s="79" t="b">
        <v>0</v>
      </c>
      <c r="AF101" s="79">
        <v>0</v>
      </c>
      <c r="AG101" s="87" t="s">
        <v>823</v>
      </c>
      <c r="AH101" s="79" t="b">
        <v>0</v>
      </c>
      <c r="AI101" s="79" t="s">
        <v>827</v>
      </c>
      <c r="AJ101" s="79"/>
      <c r="AK101" s="87" t="s">
        <v>823</v>
      </c>
      <c r="AL101" s="79" t="b">
        <v>0</v>
      </c>
      <c r="AM101" s="79">
        <v>0</v>
      </c>
      <c r="AN101" s="87" t="s">
        <v>823</v>
      </c>
      <c r="AO101" s="79" t="s">
        <v>835</v>
      </c>
      <c r="AP101" s="79" t="b">
        <v>0</v>
      </c>
      <c r="AQ101" s="87" t="s">
        <v>793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9</v>
      </c>
      <c r="BE101" s="78" t="str">
        <f>REPLACE(INDEX(GroupVertices[Group],MATCH(Edges[[#This Row],[Vertex 2]],GroupVertices[Vertex],0)),1,1,"")</f>
        <v>9</v>
      </c>
      <c r="BF101" s="48">
        <v>0</v>
      </c>
      <c r="BG101" s="49">
        <v>0</v>
      </c>
      <c r="BH101" s="48">
        <v>0</v>
      </c>
      <c r="BI101" s="49">
        <v>0</v>
      </c>
      <c r="BJ101" s="48">
        <v>0</v>
      </c>
      <c r="BK101" s="49">
        <v>0</v>
      </c>
      <c r="BL101" s="48">
        <v>13</v>
      </c>
      <c r="BM101" s="49">
        <v>100</v>
      </c>
      <c r="BN101" s="48">
        <v>13</v>
      </c>
    </row>
    <row r="102" spans="1:66" ht="15">
      <c r="A102" s="64" t="s">
        <v>277</v>
      </c>
      <c r="B102" s="64" t="s">
        <v>277</v>
      </c>
      <c r="C102" s="65" t="s">
        <v>2206</v>
      </c>
      <c r="D102" s="66">
        <v>10</v>
      </c>
      <c r="E102" s="67" t="s">
        <v>136</v>
      </c>
      <c r="F102" s="68">
        <v>23.333333333333336</v>
      </c>
      <c r="G102" s="65"/>
      <c r="H102" s="69"/>
      <c r="I102" s="70"/>
      <c r="J102" s="70"/>
      <c r="K102" s="34" t="s">
        <v>65</v>
      </c>
      <c r="L102" s="77">
        <v>102</v>
      </c>
      <c r="M102" s="77"/>
      <c r="N102" s="72"/>
      <c r="O102" s="79" t="s">
        <v>176</v>
      </c>
      <c r="P102" s="81">
        <v>43760.43976851852</v>
      </c>
      <c r="Q102" s="79" t="s">
        <v>354</v>
      </c>
      <c r="R102" s="82" t="s">
        <v>393</v>
      </c>
      <c r="S102" s="79" t="s">
        <v>404</v>
      </c>
      <c r="T102" s="79"/>
      <c r="U102" s="79"/>
      <c r="V102" s="82" t="s">
        <v>505</v>
      </c>
      <c r="W102" s="81">
        <v>43760.43976851852</v>
      </c>
      <c r="X102" s="85">
        <v>43760</v>
      </c>
      <c r="Y102" s="87" t="s">
        <v>589</v>
      </c>
      <c r="Z102" s="82" t="s">
        <v>691</v>
      </c>
      <c r="AA102" s="79"/>
      <c r="AB102" s="79"/>
      <c r="AC102" s="87" t="s">
        <v>794</v>
      </c>
      <c r="AD102" s="79"/>
      <c r="AE102" s="79" t="b">
        <v>0</v>
      </c>
      <c r="AF102" s="79">
        <v>1</v>
      </c>
      <c r="AG102" s="87" t="s">
        <v>823</v>
      </c>
      <c r="AH102" s="79" t="b">
        <v>0</v>
      </c>
      <c r="AI102" s="79" t="s">
        <v>827</v>
      </c>
      <c r="AJ102" s="79"/>
      <c r="AK102" s="87" t="s">
        <v>823</v>
      </c>
      <c r="AL102" s="79" t="b">
        <v>0</v>
      </c>
      <c r="AM102" s="79">
        <v>1</v>
      </c>
      <c r="AN102" s="87" t="s">
        <v>823</v>
      </c>
      <c r="AO102" s="79" t="s">
        <v>835</v>
      </c>
      <c r="AP102" s="79" t="b">
        <v>0</v>
      </c>
      <c r="AQ102" s="87" t="s">
        <v>794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9</v>
      </c>
      <c r="BE102" s="78" t="str">
        <f>REPLACE(INDEX(GroupVertices[Group],MATCH(Edges[[#This Row],[Vertex 2]],GroupVertices[Vertex],0)),1,1,"")</f>
        <v>9</v>
      </c>
      <c r="BF102" s="48">
        <v>1</v>
      </c>
      <c r="BG102" s="49">
        <v>4.3478260869565215</v>
      </c>
      <c r="BH102" s="48">
        <v>0</v>
      </c>
      <c r="BI102" s="49">
        <v>0</v>
      </c>
      <c r="BJ102" s="48">
        <v>0</v>
      </c>
      <c r="BK102" s="49">
        <v>0</v>
      </c>
      <c r="BL102" s="48">
        <v>22</v>
      </c>
      <c r="BM102" s="49">
        <v>95.65217391304348</v>
      </c>
      <c r="BN102" s="48">
        <v>23</v>
      </c>
    </row>
    <row r="103" spans="1:66" ht="15">
      <c r="A103" s="64" t="s">
        <v>278</v>
      </c>
      <c r="B103" s="64" t="s">
        <v>277</v>
      </c>
      <c r="C103" s="65" t="s">
        <v>2205</v>
      </c>
      <c r="D103" s="66">
        <v>3</v>
      </c>
      <c r="E103" s="67" t="s">
        <v>132</v>
      </c>
      <c r="F103" s="68">
        <v>32</v>
      </c>
      <c r="G103" s="65"/>
      <c r="H103" s="69"/>
      <c r="I103" s="70"/>
      <c r="J103" s="70"/>
      <c r="K103" s="34" t="s">
        <v>65</v>
      </c>
      <c r="L103" s="77">
        <v>103</v>
      </c>
      <c r="M103" s="77"/>
      <c r="N103" s="72"/>
      <c r="O103" s="79" t="s">
        <v>304</v>
      </c>
      <c r="P103" s="81">
        <v>43760.5234837963</v>
      </c>
      <c r="Q103" s="79" t="s">
        <v>354</v>
      </c>
      <c r="R103" s="79"/>
      <c r="S103" s="79"/>
      <c r="T103" s="79"/>
      <c r="U103" s="79"/>
      <c r="V103" s="82" t="s">
        <v>506</v>
      </c>
      <c r="W103" s="81">
        <v>43760.5234837963</v>
      </c>
      <c r="X103" s="85">
        <v>43760</v>
      </c>
      <c r="Y103" s="87" t="s">
        <v>590</v>
      </c>
      <c r="Z103" s="82" t="s">
        <v>692</v>
      </c>
      <c r="AA103" s="79"/>
      <c r="AB103" s="79"/>
      <c r="AC103" s="87" t="s">
        <v>795</v>
      </c>
      <c r="AD103" s="79"/>
      <c r="AE103" s="79" t="b">
        <v>0</v>
      </c>
      <c r="AF103" s="79">
        <v>0</v>
      </c>
      <c r="AG103" s="87" t="s">
        <v>823</v>
      </c>
      <c r="AH103" s="79" t="b">
        <v>0</v>
      </c>
      <c r="AI103" s="79" t="s">
        <v>827</v>
      </c>
      <c r="AJ103" s="79"/>
      <c r="AK103" s="87" t="s">
        <v>823</v>
      </c>
      <c r="AL103" s="79" t="b">
        <v>0</v>
      </c>
      <c r="AM103" s="79">
        <v>1</v>
      </c>
      <c r="AN103" s="87" t="s">
        <v>794</v>
      </c>
      <c r="AO103" s="79" t="s">
        <v>838</v>
      </c>
      <c r="AP103" s="79" t="b">
        <v>0</v>
      </c>
      <c r="AQ103" s="87" t="s">
        <v>794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8">
        <v>1</v>
      </c>
      <c r="BG103" s="49">
        <v>4.3478260869565215</v>
      </c>
      <c r="BH103" s="48">
        <v>0</v>
      </c>
      <c r="BI103" s="49">
        <v>0</v>
      </c>
      <c r="BJ103" s="48">
        <v>0</v>
      </c>
      <c r="BK103" s="49">
        <v>0</v>
      </c>
      <c r="BL103" s="48">
        <v>22</v>
      </c>
      <c r="BM103" s="49">
        <v>95.65217391304348</v>
      </c>
      <c r="BN103" s="48">
        <v>23</v>
      </c>
    </row>
    <row r="104" spans="1:66" ht="15">
      <c r="A104" s="64" t="s">
        <v>278</v>
      </c>
      <c r="B104" s="64" t="s">
        <v>300</v>
      </c>
      <c r="C104" s="65" t="s">
        <v>2205</v>
      </c>
      <c r="D104" s="66">
        <v>3</v>
      </c>
      <c r="E104" s="67" t="s">
        <v>132</v>
      </c>
      <c r="F104" s="68">
        <v>32</v>
      </c>
      <c r="G104" s="65"/>
      <c r="H104" s="69"/>
      <c r="I104" s="70"/>
      <c r="J104" s="70"/>
      <c r="K104" s="34" t="s">
        <v>65</v>
      </c>
      <c r="L104" s="77">
        <v>104</v>
      </c>
      <c r="M104" s="77"/>
      <c r="N104" s="72"/>
      <c r="O104" s="79" t="s">
        <v>305</v>
      </c>
      <c r="P104" s="81">
        <v>43760.57950231482</v>
      </c>
      <c r="Q104" s="79" t="s">
        <v>355</v>
      </c>
      <c r="R104" s="82" t="s">
        <v>391</v>
      </c>
      <c r="S104" s="79" t="s">
        <v>401</v>
      </c>
      <c r="T104" s="79"/>
      <c r="U104" s="79"/>
      <c r="V104" s="82" t="s">
        <v>506</v>
      </c>
      <c r="W104" s="81">
        <v>43760.57950231482</v>
      </c>
      <c r="X104" s="85">
        <v>43760</v>
      </c>
      <c r="Y104" s="87" t="s">
        <v>591</v>
      </c>
      <c r="Z104" s="82" t="s">
        <v>693</v>
      </c>
      <c r="AA104" s="79"/>
      <c r="AB104" s="79"/>
      <c r="AC104" s="87" t="s">
        <v>796</v>
      </c>
      <c r="AD104" s="79"/>
      <c r="AE104" s="79" t="b">
        <v>0</v>
      </c>
      <c r="AF104" s="79">
        <v>1</v>
      </c>
      <c r="AG104" s="87" t="s">
        <v>823</v>
      </c>
      <c r="AH104" s="79" t="b">
        <v>0</v>
      </c>
      <c r="AI104" s="79" t="s">
        <v>826</v>
      </c>
      <c r="AJ104" s="79"/>
      <c r="AK104" s="87" t="s">
        <v>823</v>
      </c>
      <c r="AL104" s="79" t="b">
        <v>0</v>
      </c>
      <c r="AM104" s="79">
        <v>0</v>
      </c>
      <c r="AN104" s="87" t="s">
        <v>823</v>
      </c>
      <c r="AO104" s="79" t="s">
        <v>838</v>
      </c>
      <c r="AP104" s="79" t="b">
        <v>0</v>
      </c>
      <c r="AQ104" s="87" t="s">
        <v>796</v>
      </c>
      <c r="AR104" s="79" t="s">
        <v>176</v>
      </c>
      <c r="AS104" s="79">
        <v>0</v>
      </c>
      <c r="AT104" s="79">
        <v>0</v>
      </c>
      <c r="AU104" s="79" t="s">
        <v>851</v>
      </c>
      <c r="AV104" s="79" t="s">
        <v>852</v>
      </c>
      <c r="AW104" s="79" t="s">
        <v>853</v>
      </c>
      <c r="AX104" s="79" t="s">
        <v>854</v>
      </c>
      <c r="AY104" s="79" t="s">
        <v>855</v>
      </c>
      <c r="AZ104" s="79" t="s">
        <v>856</v>
      </c>
      <c r="BA104" s="79" t="s">
        <v>857</v>
      </c>
      <c r="BB104" s="82" t="s">
        <v>858</v>
      </c>
      <c r="BC104">
        <v>1</v>
      </c>
      <c r="BD104" s="78" t="str">
        <f>REPLACE(INDEX(GroupVertices[Group],MATCH(Edges[[#This Row],[Vertex 1]],GroupVertices[Vertex],0)),1,1,"")</f>
        <v>9</v>
      </c>
      <c r="BE104" s="78" t="str">
        <f>REPLACE(INDEX(GroupVertices[Group],MATCH(Edges[[#This Row],[Vertex 2]],GroupVertices[Vertex],0)),1,1,"")</f>
        <v>9</v>
      </c>
      <c r="BF104" s="48">
        <v>0</v>
      </c>
      <c r="BG104" s="49">
        <v>0</v>
      </c>
      <c r="BH104" s="48">
        <v>0</v>
      </c>
      <c r="BI104" s="49">
        <v>0</v>
      </c>
      <c r="BJ104" s="48">
        <v>0</v>
      </c>
      <c r="BK104" s="49">
        <v>0</v>
      </c>
      <c r="BL104" s="48">
        <v>11</v>
      </c>
      <c r="BM104" s="49">
        <v>100</v>
      </c>
      <c r="BN104" s="48">
        <v>11</v>
      </c>
    </row>
    <row r="105" spans="1:66" ht="15">
      <c r="A105" s="64" t="s">
        <v>279</v>
      </c>
      <c r="B105" s="64" t="s">
        <v>291</v>
      </c>
      <c r="C105" s="65" t="s">
        <v>2205</v>
      </c>
      <c r="D105" s="66">
        <v>3</v>
      </c>
      <c r="E105" s="67" t="s">
        <v>132</v>
      </c>
      <c r="F105" s="68">
        <v>32</v>
      </c>
      <c r="G105" s="65"/>
      <c r="H105" s="69"/>
      <c r="I105" s="70"/>
      <c r="J105" s="70"/>
      <c r="K105" s="34" t="s">
        <v>65</v>
      </c>
      <c r="L105" s="77">
        <v>105</v>
      </c>
      <c r="M105" s="77"/>
      <c r="N105" s="72"/>
      <c r="O105" s="79" t="s">
        <v>305</v>
      </c>
      <c r="P105" s="81">
        <v>43752.79114583333</v>
      </c>
      <c r="Q105" s="79" t="s">
        <v>356</v>
      </c>
      <c r="R105" s="79" t="s">
        <v>394</v>
      </c>
      <c r="S105" s="79" t="s">
        <v>413</v>
      </c>
      <c r="T105" s="79" t="s">
        <v>416</v>
      </c>
      <c r="U105" s="79"/>
      <c r="V105" s="82" t="s">
        <v>507</v>
      </c>
      <c r="W105" s="81">
        <v>43752.79114583333</v>
      </c>
      <c r="X105" s="85">
        <v>43752</v>
      </c>
      <c r="Y105" s="87" t="s">
        <v>592</v>
      </c>
      <c r="Z105" s="82" t="s">
        <v>694</v>
      </c>
      <c r="AA105" s="79"/>
      <c r="AB105" s="79"/>
      <c r="AC105" s="87" t="s">
        <v>797</v>
      </c>
      <c r="AD105" s="79"/>
      <c r="AE105" s="79" t="b">
        <v>0</v>
      </c>
      <c r="AF105" s="79">
        <v>6</v>
      </c>
      <c r="AG105" s="87" t="s">
        <v>823</v>
      </c>
      <c r="AH105" s="79" t="b">
        <v>0</v>
      </c>
      <c r="AI105" s="79" t="s">
        <v>826</v>
      </c>
      <c r="AJ105" s="79"/>
      <c r="AK105" s="87" t="s">
        <v>823</v>
      </c>
      <c r="AL105" s="79" t="b">
        <v>0</v>
      </c>
      <c r="AM105" s="79">
        <v>2</v>
      </c>
      <c r="AN105" s="87" t="s">
        <v>823</v>
      </c>
      <c r="AO105" s="79" t="s">
        <v>831</v>
      </c>
      <c r="AP105" s="79" t="b">
        <v>0</v>
      </c>
      <c r="AQ105" s="87" t="s">
        <v>797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v>0</v>
      </c>
      <c r="BG105" s="49">
        <v>0</v>
      </c>
      <c r="BH105" s="48">
        <v>0</v>
      </c>
      <c r="BI105" s="49">
        <v>0</v>
      </c>
      <c r="BJ105" s="48">
        <v>0</v>
      </c>
      <c r="BK105" s="49">
        <v>0</v>
      </c>
      <c r="BL105" s="48">
        <v>14</v>
      </c>
      <c r="BM105" s="49">
        <v>100</v>
      </c>
      <c r="BN105" s="48">
        <v>14</v>
      </c>
    </row>
    <row r="106" spans="1:66" ht="15">
      <c r="A106" s="64" t="s">
        <v>280</v>
      </c>
      <c r="B106" s="64" t="s">
        <v>279</v>
      </c>
      <c r="C106" s="65" t="s">
        <v>2205</v>
      </c>
      <c r="D106" s="66">
        <v>3</v>
      </c>
      <c r="E106" s="67" t="s">
        <v>132</v>
      </c>
      <c r="F106" s="68">
        <v>32</v>
      </c>
      <c r="G106" s="65"/>
      <c r="H106" s="69"/>
      <c r="I106" s="70"/>
      <c r="J106" s="70"/>
      <c r="K106" s="34" t="s">
        <v>65</v>
      </c>
      <c r="L106" s="77">
        <v>106</v>
      </c>
      <c r="M106" s="77"/>
      <c r="N106" s="72"/>
      <c r="O106" s="79" t="s">
        <v>304</v>
      </c>
      <c r="P106" s="81">
        <v>43753.590729166666</v>
      </c>
      <c r="Q106" s="79" t="s">
        <v>356</v>
      </c>
      <c r="R106" s="82" t="s">
        <v>395</v>
      </c>
      <c r="S106" s="79" t="s">
        <v>414</v>
      </c>
      <c r="T106" s="79" t="s">
        <v>416</v>
      </c>
      <c r="U106" s="79"/>
      <c r="V106" s="82" t="s">
        <v>508</v>
      </c>
      <c r="W106" s="81">
        <v>43753.590729166666</v>
      </c>
      <c r="X106" s="85">
        <v>43753</v>
      </c>
      <c r="Y106" s="87" t="s">
        <v>593</v>
      </c>
      <c r="Z106" s="82" t="s">
        <v>695</v>
      </c>
      <c r="AA106" s="79"/>
      <c r="AB106" s="79"/>
      <c r="AC106" s="87" t="s">
        <v>798</v>
      </c>
      <c r="AD106" s="79"/>
      <c r="AE106" s="79" t="b">
        <v>0</v>
      </c>
      <c r="AF106" s="79">
        <v>0</v>
      </c>
      <c r="AG106" s="87" t="s">
        <v>823</v>
      </c>
      <c r="AH106" s="79" t="b">
        <v>0</v>
      </c>
      <c r="AI106" s="79" t="s">
        <v>826</v>
      </c>
      <c r="AJ106" s="79"/>
      <c r="AK106" s="87" t="s">
        <v>823</v>
      </c>
      <c r="AL106" s="79" t="b">
        <v>0</v>
      </c>
      <c r="AM106" s="79">
        <v>2</v>
      </c>
      <c r="AN106" s="87" t="s">
        <v>797</v>
      </c>
      <c r="AO106" s="79" t="s">
        <v>848</v>
      </c>
      <c r="AP106" s="79" t="b">
        <v>0</v>
      </c>
      <c r="AQ106" s="87" t="s">
        <v>797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8">
        <v>0</v>
      </c>
      <c r="BG106" s="49">
        <v>0</v>
      </c>
      <c r="BH106" s="48">
        <v>0</v>
      </c>
      <c r="BI106" s="49">
        <v>0</v>
      </c>
      <c r="BJ106" s="48">
        <v>0</v>
      </c>
      <c r="BK106" s="49">
        <v>0</v>
      </c>
      <c r="BL106" s="48">
        <v>14</v>
      </c>
      <c r="BM106" s="49">
        <v>100</v>
      </c>
      <c r="BN106" s="48">
        <v>14</v>
      </c>
    </row>
    <row r="107" spans="1:66" ht="15">
      <c r="A107" s="64" t="s">
        <v>281</v>
      </c>
      <c r="B107" s="64" t="s">
        <v>291</v>
      </c>
      <c r="C107" s="65" t="s">
        <v>2207</v>
      </c>
      <c r="D107" s="66">
        <v>10</v>
      </c>
      <c r="E107" s="67" t="s">
        <v>136</v>
      </c>
      <c r="F107" s="68">
        <v>6</v>
      </c>
      <c r="G107" s="65"/>
      <c r="H107" s="69"/>
      <c r="I107" s="70"/>
      <c r="J107" s="70"/>
      <c r="K107" s="34" t="s">
        <v>65</v>
      </c>
      <c r="L107" s="77">
        <v>107</v>
      </c>
      <c r="M107" s="77"/>
      <c r="N107" s="72"/>
      <c r="O107" s="79" t="s">
        <v>305</v>
      </c>
      <c r="P107" s="81">
        <v>43734.303773148145</v>
      </c>
      <c r="Q107" s="79" t="s">
        <v>307</v>
      </c>
      <c r="R107" s="82" t="s">
        <v>396</v>
      </c>
      <c r="S107" s="79" t="s">
        <v>401</v>
      </c>
      <c r="T107" s="79" t="s">
        <v>416</v>
      </c>
      <c r="U107" s="82" t="s">
        <v>444</v>
      </c>
      <c r="V107" s="82" t="s">
        <v>444</v>
      </c>
      <c r="W107" s="81">
        <v>43734.303773148145</v>
      </c>
      <c r="X107" s="85">
        <v>43734</v>
      </c>
      <c r="Y107" s="87" t="s">
        <v>594</v>
      </c>
      <c r="Z107" s="82" t="s">
        <v>696</v>
      </c>
      <c r="AA107" s="79"/>
      <c r="AB107" s="79"/>
      <c r="AC107" s="87" t="s">
        <v>799</v>
      </c>
      <c r="AD107" s="79"/>
      <c r="AE107" s="79" t="b">
        <v>0</v>
      </c>
      <c r="AF107" s="79">
        <v>1743</v>
      </c>
      <c r="AG107" s="87" t="s">
        <v>823</v>
      </c>
      <c r="AH107" s="79" t="b">
        <v>0</v>
      </c>
      <c r="AI107" s="79" t="s">
        <v>826</v>
      </c>
      <c r="AJ107" s="79"/>
      <c r="AK107" s="87" t="s">
        <v>823</v>
      </c>
      <c r="AL107" s="79" t="b">
        <v>0</v>
      </c>
      <c r="AM107" s="79">
        <v>128</v>
      </c>
      <c r="AN107" s="87" t="s">
        <v>823</v>
      </c>
      <c r="AO107" s="79" t="s">
        <v>849</v>
      </c>
      <c r="AP107" s="79" t="b">
        <v>0</v>
      </c>
      <c r="AQ107" s="87" t="s">
        <v>799</v>
      </c>
      <c r="AR107" s="79" t="s">
        <v>304</v>
      </c>
      <c r="AS107" s="79">
        <v>0</v>
      </c>
      <c r="AT107" s="79">
        <v>0</v>
      </c>
      <c r="AU107" s="79"/>
      <c r="AV107" s="79"/>
      <c r="AW107" s="79"/>
      <c r="AX107" s="79"/>
      <c r="AY107" s="79"/>
      <c r="AZ107" s="79"/>
      <c r="BA107" s="79"/>
      <c r="BB107" s="79"/>
      <c r="BC107">
        <v>4</v>
      </c>
      <c r="BD107" s="78" t="str">
        <f>REPLACE(INDEX(GroupVertices[Group],MATCH(Edges[[#This Row],[Vertex 1]],GroupVertices[Vertex],0)),1,1,"")</f>
        <v>4</v>
      </c>
      <c r="BE107" s="78" t="str">
        <f>REPLACE(INDEX(GroupVertices[Group],MATCH(Edges[[#This Row],[Vertex 2]],GroupVertices[Vertex],0)),1,1,"")</f>
        <v>4</v>
      </c>
      <c r="BF107" s="48">
        <v>0</v>
      </c>
      <c r="BG107" s="49">
        <v>0</v>
      </c>
      <c r="BH107" s="48">
        <v>0</v>
      </c>
      <c r="BI107" s="49">
        <v>0</v>
      </c>
      <c r="BJ107" s="48">
        <v>0</v>
      </c>
      <c r="BK107" s="49">
        <v>0</v>
      </c>
      <c r="BL107" s="48">
        <v>38</v>
      </c>
      <c r="BM107" s="49">
        <v>100</v>
      </c>
      <c r="BN107" s="48">
        <v>38</v>
      </c>
    </row>
    <row r="108" spans="1:66" ht="15">
      <c r="A108" s="64" t="s">
        <v>281</v>
      </c>
      <c r="B108" s="64" t="s">
        <v>291</v>
      </c>
      <c r="C108" s="65" t="s">
        <v>2207</v>
      </c>
      <c r="D108" s="66">
        <v>10</v>
      </c>
      <c r="E108" s="67" t="s">
        <v>136</v>
      </c>
      <c r="F108" s="68">
        <v>6</v>
      </c>
      <c r="G108" s="65"/>
      <c r="H108" s="69"/>
      <c r="I108" s="70"/>
      <c r="J108" s="70"/>
      <c r="K108" s="34" t="s">
        <v>65</v>
      </c>
      <c r="L108" s="77">
        <v>108</v>
      </c>
      <c r="M108" s="77"/>
      <c r="N108" s="72"/>
      <c r="O108" s="79" t="s">
        <v>305</v>
      </c>
      <c r="P108" s="81">
        <v>43753.62501157408</v>
      </c>
      <c r="Q108" s="79" t="s">
        <v>309</v>
      </c>
      <c r="R108" s="82" t="s">
        <v>397</v>
      </c>
      <c r="S108" s="79" t="s">
        <v>401</v>
      </c>
      <c r="T108" s="79" t="s">
        <v>416</v>
      </c>
      <c r="U108" s="79"/>
      <c r="V108" s="82" t="s">
        <v>509</v>
      </c>
      <c r="W108" s="81">
        <v>43753.62501157408</v>
      </c>
      <c r="X108" s="85">
        <v>43753</v>
      </c>
      <c r="Y108" s="87" t="s">
        <v>595</v>
      </c>
      <c r="Z108" s="82" t="s">
        <v>697</v>
      </c>
      <c r="AA108" s="79"/>
      <c r="AB108" s="79"/>
      <c r="AC108" s="87" t="s">
        <v>800</v>
      </c>
      <c r="AD108" s="79"/>
      <c r="AE108" s="79" t="b">
        <v>0</v>
      </c>
      <c r="AF108" s="79">
        <v>9</v>
      </c>
      <c r="AG108" s="87" t="s">
        <v>823</v>
      </c>
      <c r="AH108" s="79" t="b">
        <v>0</v>
      </c>
      <c r="AI108" s="79" t="s">
        <v>827</v>
      </c>
      <c r="AJ108" s="79"/>
      <c r="AK108" s="87" t="s">
        <v>823</v>
      </c>
      <c r="AL108" s="79" t="b">
        <v>0</v>
      </c>
      <c r="AM108" s="79">
        <v>4</v>
      </c>
      <c r="AN108" s="87" t="s">
        <v>823</v>
      </c>
      <c r="AO108" s="79" t="s">
        <v>848</v>
      </c>
      <c r="AP108" s="79" t="b">
        <v>0</v>
      </c>
      <c r="AQ108" s="87" t="s">
        <v>800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4</v>
      </c>
      <c r="BF108" s="48">
        <v>0</v>
      </c>
      <c r="BG108" s="49">
        <v>0</v>
      </c>
      <c r="BH108" s="48">
        <v>0</v>
      </c>
      <c r="BI108" s="49">
        <v>0</v>
      </c>
      <c r="BJ108" s="48">
        <v>0</v>
      </c>
      <c r="BK108" s="49">
        <v>0</v>
      </c>
      <c r="BL108" s="48">
        <v>25</v>
      </c>
      <c r="BM108" s="49">
        <v>100</v>
      </c>
      <c r="BN108" s="48">
        <v>25</v>
      </c>
    </row>
    <row r="109" spans="1:66" ht="15">
      <c r="A109" s="64" t="s">
        <v>281</v>
      </c>
      <c r="B109" s="64" t="s">
        <v>291</v>
      </c>
      <c r="C109" s="65" t="s">
        <v>2207</v>
      </c>
      <c r="D109" s="66">
        <v>10</v>
      </c>
      <c r="E109" s="67" t="s">
        <v>136</v>
      </c>
      <c r="F109" s="68">
        <v>6</v>
      </c>
      <c r="G109" s="65"/>
      <c r="H109" s="69"/>
      <c r="I109" s="70"/>
      <c r="J109" s="70"/>
      <c r="K109" s="34" t="s">
        <v>65</v>
      </c>
      <c r="L109" s="77">
        <v>109</v>
      </c>
      <c r="M109" s="77"/>
      <c r="N109" s="72"/>
      <c r="O109" s="79" t="s">
        <v>305</v>
      </c>
      <c r="P109" s="81">
        <v>43756.791666666664</v>
      </c>
      <c r="Q109" s="79" t="s">
        <v>309</v>
      </c>
      <c r="R109" s="82" t="s">
        <v>397</v>
      </c>
      <c r="S109" s="79" t="s">
        <v>401</v>
      </c>
      <c r="T109" s="79" t="s">
        <v>416</v>
      </c>
      <c r="U109" s="79"/>
      <c r="V109" s="82" t="s">
        <v>509</v>
      </c>
      <c r="W109" s="81">
        <v>43756.791666666664</v>
      </c>
      <c r="X109" s="85">
        <v>43756</v>
      </c>
      <c r="Y109" s="87" t="s">
        <v>596</v>
      </c>
      <c r="Z109" s="82" t="s">
        <v>698</v>
      </c>
      <c r="AA109" s="79"/>
      <c r="AB109" s="79"/>
      <c r="AC109" s="87" t="s">
        <v>801</v>
      </c>
      <c r="AD109" s="79"/>
      <c r="AE109" s="79" t="b">
        <v>0</v>
      </c>
      <c r="AF109" s="79">
        <v>3</v>
      </c>
      <c r="AG109" s="87" t="s">
        <v>823</v>
      </c>
      <c r="AH109" s="79" t="b">
        <v>0</v>
      </c>
      <c r="AI109" s="79" t="s">
        <v>827</v>
      </c>
      <c r="AJ109" s="79"/>
      <c r="AK109" s="87" t="s">
        <v>823</v>
      </c>
      <c r="AL109" s="79" t="b">
        <v>0</v>
      </c>
      <c r="AM109" s="79">
        <v>1</v>
      </c>
      <c r="AN109" s="87" t="s">
        <v>823</v>
      </c>
      <c r="AO109" s="79" t="s">
        <v>848</v>
      </c>
      <c r="AP109" s="79" t="b">
        <v>0</v>
      </c>
      <c r="AQ109" s="87" t="s">
        <v>801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4</v>
      </c>
      <c r="BF109" s="48">
        <v>0</v>
      </c>
      <c r="BG109" s="49">
        <v>0</v>
      </c>
      <c r="BH109" s="48">
        <v>0</v>
      </c>
      <c r="BI109" s="49">
        <v>0</v>
      </c>
      <c r="BJ109" s="48">
        <v>0</v>
      </c>
      <c r="BK109" s="49">
        <v>0</v>
      </c>
      <c r="BL109" s="48">
        <v>25</v>
      </c>
      <c r="BM109" s="49">
        <v>100</v>
      </c>
      <c r="BN109" s="48">
        <v>25</v>
      </c>
    </row>
    <row r="110" spans="1:66" ht="15">
      <c r="A110" s="64" t="s">
        <v>281</v>
      </c>
      <c r="B110" s="64" t="s">
        <v>291</v>
      </c>
      <c r="C110" s="65" t="s">
        <v>2207</v>
      </c>
      <c r="D110" s="66">
        <v>10</v>
      </c>
      <c r="E110" s="67" t="s">
        <v>136</v>
      </c>
      <c r="F110" s="68">
        <v>6</v>
      </c>
      <c r="G110" s="65"/>
      <c r="H110" s="69"/>
      <c r="I110" s="70"/>
      <c r="J110" s="70"/>
      <c r="K110" s="34" t="s">
        <v>65</v>
      </c>
      <c r="L110" s="77">
        <v>110</v>
      </c>
      <c r="M110" s="77"/>
      <c r="N110" s="72"/>
      <c r="O110" s="79" t="s">
        <v>305</v>
      </c>
      <c r="P110" s="81">
        <v>43759.958333333336</v>
      </c>
      <c r="Q110" s="79" t="s">
        <v>309</v>
      </c>
      <c r="R110" s="82" t="s">
        <v>397</v>
      </c>
      <c r="S110" s="79" t="s">
        <v>401</v>
      </c>
      <c r="T110" s="79" t="s">
        <v>416</v>
      </c>
      <c r="U110" s="79"/>
      <c r="V110" s="82" t="s">
        <v>509</v>
      </c>
      <c r="W110" s="81">
        <v>43759.958333333336</v>
      </c>
      <c r="X110" s="85">
        <v>43759</v>
      </c>
      <c r="Y110" s="87" t="s">
        <v>597</v>
      </c>
      <c r="Z110" s="82" t="s">
        <v>699</v>
      </c>
      <c r="AA110" s="79"/>
      <c r="AB110" s="79"/>
      <c r="AC110" s="87" t="s">
        <v>802</v>
      </c>
      <c r="AD110" s="79"/>
      <c r="AE110" s="79" t="b">
        <v>0</v>
      </c>
      <c r="AF110" s="79">
        <v>14</v>
      </c>
      <c r="AG110" s="87" t="s">
        <v>823</v>
      </c>
      <c r="AH110" s="79" t="b">
        <v>0</v>
      </c>
      <c r="AI110" s="79" t="s">
        <v>827</v>
      </c>
      <c r="AJ110" s="79"/>
      <c r="AK110" s="87" t="s">
        <v>823</v>
      </c>
      <c r="AL110" s="79" t="b">
        <v>0</v>
      </c>
      <c r="AM110" s="79">
        <v>5</v>
      </c>
      <c r="AN110" s="87" t="s">
        <v>823</v>
      </c>
      <c r="AO110" s="79" t="s">
        <v>848</v>
      </c>
      <c r="AP110" s="79" t="b">
        <v>0</v>
      </c>
      <c r="AQ110" s="87" t="s">
        <v>802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4</v>
      </c>
      <c r="BF110" s="48">
        <v>0</v>
      </c>
      <c r="BG110" s="49">
        <v>0</v>
      </c>
      <c r="BH110" s="48">
        <v>0</v>
      </c>
      <c r="BI110" s="49">
        <v>0</v>
      </c>
      <c r="BJ110" s="48">
        <v>0</v>
      </c>
      <c r="BK110" s="49">
        <v>0</v>
      </c>
      <c r="BL110" s="48">
        <v>25</v>
      </c>
      <c r="BM110" s="49">
        <v>100</v>
      </c>
      <c r="BN110" s="48">
        <v>25</v>
      </c>
    </row>
    <row r="111" spans="1:66" ht="15">
      <c r="A111" s="64" t="s">
        <v>280</v>
      </c>
      <c r="B111" s="64" t="s">
        <v>281</v>
      </c>
      <c r="C111" s="65" t="s">
        <v>2205</v>
      </c>
      <c r="D111" s="66">
        <v>3</v>
      </c>
      <c r="E111" s="67" t="s">
        <v>132</v>
      </c>
      <c r="F111" s="68">
        <v>32</v>
      </c>
      <c r="G111" s="65"/>
      <c r="H111" s="69"/>
      <c r="I111" s="70"/>
      <c r="J111" s="70"/>
      <c r="K111" s="34" t="s">
        <v>65</v>
      </c>
      <c r="L111" s="77">
        <v>111</v>
      </c>
      <c r="M111" s="77"/>
      <c r="N111" s="72"/>
      <c r="O111" s="79" t="s">
        <v>304</v>
      </c>
      <c r="P111" s="81">
        <v>43753.80583333333</v>
      </c>
      <c r="Q111" s="79" t="s">
        <v>309</v>
      </c>
      <c r="R111" s="79"/>
      <c r="S111" s="79"/>
      <c r="T111" s="79"/>
      <c r="U111" s="79"/>
      <c r="V111" s="82" t="s">
        <v>508</v>
      </c>
      <c r="W111" s="81">
        <v>43753.80583333333</v>
      </c>
      <c r="X111" s="85">
        <v>43753</v>
      </c>
      <c r="Y111" s="87" t="s">
        <v>598</v>
      </c>
      <c r="Z111" s="82" t="s">
        <v>700</v>
      </c>
      <c r="AA111" s="79"/>
      <c r="AB111" s="79"/>
      <c r="AC111" s="87" t="s">
        <v>803</v>
      </c>
      <c r="AD111" s="79"/>
      <c r="AE111" s="79" t="b">
        <v>0</v>
      </c>
      <c r="AF111" s="79">
        <v>0</v>
      </c>
      <c r="AG111" s="87" t="s">
        <v>823</v>
      </c>
      <c r="AH111" s="79" t="b">
        <v>0</v>
      </c>
      <c r="AI111" s="79" t="s">
        <v>827</v>
      </c>
      <c r="AJ111" s="79"/>
      <c r="AK111" s="87" t="s">
        <v>823</v>
      </c>
      <c r="AL111" s="79" t="b">
        <v>0</v>
      </c>
      <c r="AM111" s="79">
        <v>4</v>
      </c>
      <c r="AN111" s="87" t="s">
        <v>800</v>
      </c>
      <c r="AO111" s="79" t="s">
        <v>848</v>
      </c>
      <c r="AP111" s="79" t="b">
        <v>0</v>
      </c>
      <c r="AQ111" s="87" t="s">
        <v>800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4</v>
      </c>
      <c r="BF111" s="48"/>
      <c r="BG111" s="49"/>
      <c r="BH111" s="48"/>
      <c r="BI111" s="49"/>
      <c r="BJ111" s="48"/>
      <c r="BK111" s="49"/>
      <c r="BL111" s="48"/>
      <c r="BM111" s="49"/>
      <c r="BN111" s="48"/>
    </row>
    <row r="112" spans="1:66" ht="15">
      <c r="A112" s="64" t="s">
        <v>280</v>
      </c>
      <c r="B112" s="64" t="s">
        <v>291</v>
      </c>
      <c r="C112" s="65" t="s">
        <v>2206</v>
      </c>
      <c r="D112" s="66">
        <v>10</v>
      </c>
      <c r="E112" s="67" t="s">
        <v>136</v>
      </c>
      <c r="F112" s="68">
        <v>23.333333333333336</v>
      </c>
      <c r="G112" s="65"/>
      <c r="H112" s="69"/>
      <c r="I112" s="70"/>
      <c r="J112" s="70"/>
      <c r="K112" s="34" t="s">
        <v>65</v>
      </c>
      <c r="L112" s="77">
        <v>112</v>
      </c>
      <c r="M112" s="77"/>
      <c r="N112" s="72"/>
      <c r="O112" s="79" t="s">
        <v>305</v>
      </c>
      <c r="P112" s="81">
        <v>43753.590729166666</v>
      </c>
      <c r="Q112" s="79" t="s">
        <v>356</v>
      </c>
      <c r="R112" s="82" t="s">
        <v>395</v>
      </c>
      <c r="S112" s="79" t="s">
        <v>414</v>
      </c>
      <c r="T112" s="79" t="s">
        <v>416</v>
      </c>
      <c r="U112" s="79"/>
      <c r="V112" s="82" t="s">
        <v>508</v>
      </c>
      <c r="W112" s="81">
        <v>43753.590729166666</v>
      </c>
      <c r="X112" s="85">
        <v>43753</v>
      </c>
      <c r="Y112" s="87" t="s">
        <v>593</v>
      </c>
      <c r="Z112" s="82" t="s">
        <v>695</v>
      </c>
      <c r="AA112" s="79"/>
      <c r="AB112" s="79"/>
      <c r="AC112" s="87" t="s">
        <v>798</v>
      </c>
      <c r="AD112" s="79"/>
      <c r="AE112" s="79" t="b">
        <v>0</v>
      </c>
      <c r="AF112" s="79">
        <v>0</v>
      </c>
      <c r="AG112" s="87" t="s">
        <v>823</v>
      </c>
      <c r="AH112" s="79" t="b">
        <v>0</v>
      </c>
      <c r="AI112" s="79" t="s">
        <v>826</v>
      </c>
      <c r="AJ112" s="79"/>
      <c r="AK112" s="87" t="s">
        <v>823</v>
      </c>
      <c r="AL112" s="79" t="b">
        <v>0</v>
      </c>
      <c r="AM112" s="79">
        <v>2</v>
      </c>
      <c r="AN112" s="87" t="s">
        <v>797</v>
      </c>
      <c r="AO112" s="79" t="s">
        <v>848</v>
      </c>
      <c r="AP112" s="79" t="b">
        <v>0</v>
      </c>
      <c r="AQ112" s="87" t="s">
        <v>797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4</v>
      </c>
      <c r="BF112" s="48"/>
      <c r="BG112" s="49"/>
      <c r="BH112" s="48"/>
      <c r="BI112" s="49"/>
      <c r="BJ112" s="48"/>
      <c r="BK112" s="49"/>
      <c r="BL112" s="48"/>
      <c r="BM112" s="49"/>
      <c r="BN112" s="48"/>
    </row>
    <row r="113" spans="1:66" ht="15">
      <c r="A113" s="64" t="s">
        <v>280</v>
      </c>
      <c r="B113" s="64" t="s">
        <v>291</v>
      </c>
      <c r="C113" s="65" t="s">
        <v>2206</v>
      </c>
      <c r="D113" s="66">
        <v>10</v>
      </c>
      <c r="E113" s="67" t="s">
        <v>136</v>
      </c>
      <c r="F113" s="68">
        <v>23.333333333333336</v>
      </c>
      <c r="G113" s="65"/>
      <c r="H113" s="69"/>
      <c r="I113" s="70"/>
      <c r="J113" s="70"/>
      <c r="K113" s="34" t="s">
        <v>65</v>
      </c>
      <c r="L113" s="77">
        <v>113</v>
      </c>
      <c r="M113" s="77"/>
      <c r="N113" s="72"/>
      <c r="O113" s="79" t="s">
        <v>305</v>
      </c>
      <c r="P113" s="81">
        <v>43753.80583333333</v>
      </c>
      <c r="Q113" s="79" t="s">
        <v>309</v>
      </c>
      <c r="R113" s="79"/>
      <c r="S113" s="79"/>
      <c r="T113" s="79"/>
      <c r="U113" s="79"/>
      <c r="V113" s="82" t="s">
        <v>508</v>
      </c>
      <c r="W113" s="81">
        <v>43753.80583333333</v>
      </c>
      <c r="X113" s="85">
        <v>43753</v>
      </c>
      <c r="Y113" s="87" t="s">
        <v>598</v>
      </c>
      <c r="Z113" s="82" t="s">
        <v>700</v>
      </c>
      <c r="AA113" s="79"/>
      <c r="AB113" s="79"/>
      <c r="AC113" s="87" t="s">
        <v>803</v>
      </c>
      <c r="AD113" s="79"/>
      <c r="AE113" s="79" t="b">
        <v>0</v>
      </c>
      <c r="AF113" s="79">
        <v>0</v>
      </c>
      <c r="AG113" s="87" t="s">
        <v>823</v>
      </c>
      <c r="AH113" s="79" t="b">
        <v>0</v>
      </c>
      <c r="AI113" s="79" t="s">
        <v>827</v>
      </c>
      <c r="AJ113" s="79"/>
      <c r="AK113" s="87" t="s">
        <v>823</v>
      </c>
      <c r="AL113" s="79" t="b">
        <v>0</v>
      </c>
      <c r="AM113" s="79">
        <v>4</v>
      </c>
      <c r="AN113" s="87" t="s">
        <v>800</v>
      </c>
      <c r="AO113" s="79" t="s">
        <v>848</v>
      </c>
      <c r="AP113" s="79" t="b">
        <v>0</v>
      </c>
      <c r="AQ113" s="87" t="s">
        <v>800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4</v>
      </c>
      <c r="BF113" s="48">
        <v>0</v>
      </c>
      <c r="BG113" s="49">
        <v>0</v>
      </c>
      <c r="BH113" s="48">
        <v>0</v>
      </c>
      <c r="BI113" s="49">
        <v>0</v>
      </c>
      <c r="BJ113" s="48">
        <v>0</v>
      </c>
      <c r="BK113" s="49">
        <v>0</v>
      </c>
      <c r="BL113" s="48">
        <v>25</v>
      </c>
      <c r="BM113" s="49">
        <v>100</v>
      </c>
      <c r="BN113" s="48">
        <v>25</v>
      </c>
    </row>
    <row r="114" spans="1:66" ht="15">
      <c r="A114" s="64" t="s">
        <v>282</v>
      </c>
      <c r="B114" s="64" t="s">
        <v>284</v>
      </c>
      <c r="C114" s="65" t="s">
        <v>2205</v>
      </c>
      <c r="D114" s="66">
        <v>3</v>
      </c>
      <c r="E114" s="67" t="s">
        <v>132</v>
      </c>
      <c r="F114" s="68">
        <v>32</v>
      </c>
      <c r="G114" s="65"/>
      <c r="H114" s="69"/>
      <c r="I114" s="70"/>
      <c r="J114" s="70"/>
      <c r="K114" s="34" t="s">
        <v>65</v>
      </c>
      <c r="L114" s="77">
        <v>114</v>
      </c>
      <c r="M114" s="77"/>
      <c r="N114" s="72"/>
      <c r="O114" s="79" t="s">
        <v>305</v>
      </c>
      <c r="P114" s="81">
        <v>43754.276030092595</v>
      </c>
      <c r="Q114" s="79" t="s">
        <v>319</v>
      </c>
      <c r="R114" s="82" t="s">
        <v>370</v>
      </c>
      <c r="S114" s="79" t="s">
        <v>401</v>
      </c>
      <c r="T114" s="79" t="s">
        <v>421</v>
      </c>
      <c r="U114" s="79"/>
      <c r="V114" s="82" t="s">
        <v>510</v>
      </c>
      <c r="W114" s="81">
        <v>43754.276030092595</v>
      </c>
      <c r="X114" s="85">
        <v>43754</v>
      </c>
      <c r="Y114" s="87" t="s">
        <v>599</v>
      </c>
      <c r="Z114" s="82" t="s">
        <v>701</v>
      </c>
      <c r="AA114" s="79"/>
      <c r="AB114" s="79"/>
      <c r="AC114" s="87" t="s">
        <v>804</v>
      </c>
      <c r="AD114" s="79"/>
      <c r="AE114" s="79" t="b">
        <v>0</v>
      </c>
      <c r="AF114" s="79">
        <v>2</v>
      </c>
      <c r="AG114" s="87" t="s">
        <v>823</v>
      </c>
      <c r="AH114" s="79" t="b">
        <v>0</v>
      </c>
      <c r="AI114" s="79" t="s">
        <v>827</v>
      </c>
      <c r="AJ114" s="79"/>
      <c r="AK114" s="87" t="s">
        <v>823</v>
      </c>
      <c r="AL114" s="79" t="b">
        <v>0</v>
      </c>
      <c r="AM114" s="79">
        <v>4</v>
      </c>
      <c r="AN114" s="87" t="s">
        <v>823</v>
      </c>
      <c r="AO114" s="79" t="s">
        <v>834</v>
      </c>
      <c r="AP114" s="79" t="b">
        <v>0</v>
      </c>
      <c r="AQ114" s="87" t="s">
        <v>804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1</v>
      </c>
      <c r="BG114" s="49">
        <v>11.11111111111111</v>
      </c>
      <c r="BH114" s="48">
        <v>0</v>
      </c>
      <c r="BI114" s="49">
        <v>0</v>
      </c>
      <c r="BJ114" s="48">
        <v>0</v>
      </c>
      <c r="BK114" s="49">
        <v>0</v>
      </c>
      <c r="BL114" s="48">
        <v>8</v>
      </c>
      <c r="BM114" s="49">
        <v>88.88888888888889</v>
      </c>
      <c r="BN114" s="48">
        <v>9</v>
      </c>
    </row>
    <row r="115" spans="1:66" ht="15">
      <c r="A115" s="64" t="s">
        <v>280</v>
      </c>
      <c r="B115" s="64" t="s">
        <v>282</v>
      </c>
      <c r="C115" s="65" t="s">
        <v>2205</v>
      </c>
      <c r="D115" s="66">
        <v>3</v>
      </c>
      <c r="E115" s="67" t="s">
        <v>132</v>
      </c>
      <c r="F115" s="68">
        <v>32</v>
      </c>
      <c r="G115" s="65"/>
      <c r="H115" s="69"/>
      <c r="I115" s="70"/>
      <c r="J115" s="70"/>
      <c r="K115" s="34" t="s">
        <v>65</v>
      </c>
      <c r="L115" s="77">
        <v>115</v>
      </c>
      <c r="M115" s="77"/>
      <c r="N115" s="72"/>
      <c r="O115" s="79" t="s">
        <v>304</v>
      </c>
      <c r="P115" s="81">
        <v>43754.58016203704</v>
      </c>
      <c r="Q115" s="79" t="s">
        <v>319</v>
      </c>
      <c r="R115" s="82" t="s">
        <v>370</v>
      </c>
      <c r="S115" s="79" t="s">
        <v>401</v>
      </c>
      <c r="T115" s="79" t="s">
        <v>421</v>
      </c>
      <c r="U115" s="79"/>
      <c r="V115" s="82" t="s">
        <v>508</v>
      </c>
      <c r="W115" s="81">
        <v>43754.58016203704</v>
      </c>
      <c r="X115" s="85">
        <v>43754</v>
      </c>
      <c r="Y115" s="87" t="s">
        <v>600</v>
      </c>
      <c r="Z115" s="82" t="s">
        <v>702</v>
      </c>
      <c r="AA115" s="79"/>
      <c r="AB115" s="79"/>
      <c r="AC115" s="87" t="s">
        <v>805</v>
      </c>
      <c r="AD115" s="79"/>
      <c r="AE115" s="79" t="b">
        <v>0</v>
      </c>
      <c r="AF115" s="79">
        <v>0</v>
      </c>
      <c r="AG115" s="87" t="s">
        <v>823</v>
      </c>
      <c r="AH115" s="79" t="b">
        <v>0</v>
      </c>
      <c r="AI115" s="79" t="s">
        <v>827</v>
      </c>
      <c r="AJ115" s="79"/>
      <c r="AK115" s="87" t="s">
        <v>823</v>
      </c>
      <c r="AL115" s="79" t="b">
        <v>0</v>
      </c>
      <c r="AM115" s="79">
        <v>4</v>
      </c>
      <c r="AN115" s="87" t="s">
        <v>804</v>
      </c>
      <c r="AO115" s="79" t="s">
        <v>848</v>
      </c>
      <c r="AP115" s="79" t="b">
        <v>0</v>
      </c>
      <c r="AQ115" s="87" t="s">
        <v>804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283</v>
      </c>
      <c r="B116" s="64" t="s">
        <v>284</v>
      </c>
      <c r="C116" s="65" t="s">
        <v>2205</v>
      </c>
      <c r="D116" s="66">
        <v>3</v>
      </c>
      <c r="E116" s="67" t="s">
        <v>132</v>
      </c>
      <c r="F116" s="68">
        <v>32</v>
      </c>
      <c r="G116" s="65"/>
      <c r="H116" s="69"/>
      <c r="I116" s="70"/>
      <c r="J116" s="70"/>
      <c r="K116" s="34" t="s">
        <v>66</v>
      </c>
      <c r="L116" s="77">
        <v>116</v>
      </c>
      <c r="M116" s="77"/>
      <c r="N116" s="72"/>
      <c r="O116" s="79" t="s">
        <v>305</v>
      </c>
      <c r="P116" s="81">
        <v>43754.713900462964</v>
      </c>
      <c r="Q116" s="79" t="s">
        <v>327</v>
      </c>
      <c r="R116" s="82" t="s">
        <v>398</v>
      </c>
      <c r="S116" s="79" t="s">
        <v>401</v>
      </c>
      <c r="T116" s="79" t="s">
        <v>424</v>
      </c>
      <c r="U116" s="82" t="s">
        <v>445</v>
      </c>
      <c r="V116" s="82" t="s">
        <v>445</v>
      </c>
      <c r="W116" s="81">
        <v>43754.713900462964</v>
      </c>
      <c r="X116" s="85">
        <v>43754</v>
      </c>
      <c r="Y116" s="87" t="s">
        <v>601</v>
      </c>
      <c r="Z116" s="82" t="s">
        <v>703</v>
      </c>
      <c r="AA116" s="79"/>
      <c r="AB116" s="79"/>
      <c r="AC116" s="87" t="s">
        <v>806</v>
      </c>
      <c r="AD116" s="79"/>
      <c r="AE116" s="79" t="b">
        <v>0</v>
      </c>
      <c r="AF116" s="79">
        <v>3</v>
      </c>
      <c r="AG116" s="87" t="s">
        <v>823</v>
      </c>
      <c r="AH116" s="79" t="b">
        <v>0</v>
      </c>
      <c r="AI116" s="79" t="s">
        <v>827</v>
      </c>
      <c r="AJ116" s="79"/>
      <c r="AK116" s="87" t="s">
        <v>823</v>
      </c>
      <c r="AL116" s="79" t="b">
        <v>0</v>
      </c>
      <c r="AM116" s="79">
        <v>4</v>
      </c>
      <c r="AN116" s="87" t="s">
        <v>823</v>
      </c>
      <c r="AO116" s="79" t="s">
        <v>848</v>
      </c>
      <c r="AP116" s="79" t="b">
        <v>0</v>
      </c>
      <c r="AQ116" s="87" t="s">
        <v>806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2</v>
      </c>
      <c r="BG116" s="49">
        <v>5.882352941176471</v>
      </c>
      <c r="BH116" s="48">
        <v>0</v>
      </c>
      <c r="BI116" s="49">
        <v>0</v>
      </c>
      <c r="BJ116" s="48">
        <v>0</v>
      </c>
      <c r="BK116" s="49">
        <v>0</v>
      </c>
      <c r="BL116" s="48">
        <v>32</v>
      </c>
      <c r="BM116" s="49">
        <v>94.11764705882354</v>
      </c>
      <c r="BN116" s="48">
        <v>34</v>
      </c>
    </row>
    <row r="117" spans="1:66" ht="15">
      <c r="A117" s="64" t="s">
        <v>284</v>
      </c>
      <c r="B117" s="64" t="s">
        <v>283</v>
      </c>
      <c r="C117" s="65" t="s">
        <v>2205</v>
      </c>
      <c r="D117" s="66">
        <v>3</v>
      </c>
      <c r="E117" s="67" t="s">
        <v>132</v>
      </c>
      <c r="F117" s="68">
        <v>32</v>
      </c>
      <c r="G117" s="65"/>
      <c r="H117" s="69"/>
      <c r="I117" s="70"/>
      <c r="J117" s="70"/>
      <c r="K117" s="34" t="s">
        <v>66</v>
      </c>
      <c r="L117" s="77">
        <v>117</v>
      </c>
      <c r="M117" s="77"/>
      <c r="N117" s="72"/>
      <c r="O117" s="79" t="s">
        <v>304</v>
      </c>
      <c r="P117" s="81">
        <v>43754.72045138889</v>
      </c>
      <c r="Q117" s="79" t="s">
        <v>327</v>
      </c>
      <c r="R117" s="79"/>
      <c r="S117" s="79"/>
      <c r="T117" s="79" t="s">
        <v>424</v>
      </c>
      <c r="U117" s="79"/>
      <c r="V117" s="82" t="s">
        <v>511</v>
      </c>
      <c r="W117" s="81">
        <v>43754.72045138889</v>
      </c>
      <c r="X117" s="85">
        <v>43754</v>
      </c>
      <c r="Y117" s="87" t="s">
        <v>602</v>
      </c>
      <c r="Z117" s="82" t="s">
        <v>704</v>
      </c>
      <c r="AA117" s="79"/>
      <c r="AB117" s="79"/>
      <c r="AC117" s="87" t="s">
        <v>807</v>
      </c>
      <c r="AD117" s="79"/>
      <c r="AE117" s="79" t="b">
        <v>0</v>
      </c>
      <c r="AF117" s="79">
        <v>0</v>
      </c>
      <c r="AG117" s="87" t="s">
        <v>823</v>
      </c>
      <c r="AH117" s="79" t="b">
        <v>0</v>
      </c>
      <c r="AI117" s="79" t="s">
        <v>827</v>
      </c>
      <c r="AJ117" s="79"/>
      <c r="AK117" s="87" t="s">
        <v>823</v>
      </c>
      <c r="AL117" s="79" t="b">
        <v>0</v>
      </c>
      <c r="AM117" s="79">
        <v>4</v>
      </c>
      <c r="AN117" s="87" t="s">
        <v>806</v>
      </c>
      <c r="AO117" s="79" t="s">
        <v>847</v>
      </c>
      <c r="AP117" s="79" t="b">
        <v>0</v>
      </c>
      <c r="AQ117" s="87" t="s">
        <v>806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2</v>
      </c>
      <c r="BG117" s="49">
        <v>5.882352941176471</v>
      </c>
      <c r="BH117" s="48">
        <v>0</v>
      </c>
      <c r="BI117" s="49">
        <v>0</v>
      </c>
      <c r="BJ117" s="48">
        <v>0</v>
      </c>
      <c r="BK117" s="49">
        <v>0</v>
      </c>
      <c r="BL117" s="48">
        <v>32</v>
      </c>
      <c r="BM117" s="49">
        <v>94.11764705882354</v>
      </c>
      <c r="BN117" s="48">
        <v>34</v>
      </c>
    </row>
    <row r="118" spans="1:66" ht="15">
      <c r="A118" s="64" t="s">
        <v>280</v>
      </c>
      <c r="B118" s="64" t="s">
        <v>283</v>
      </c>
      <c r="C118" s="65" t="s">
        <v>2205</v>
      </c>
      <c r="D118" s="66">
        <v>3</v>
      </c>
      <c r="E118" s="67" t="s">
        <v>132</v>
      </c>
      <c r="F118" s="68">
        <v>32</v>
      </c>
      <c r="G118" s="65"/>
      <c r="H118" s="69"/>
      <c r="I118" s="70"/>
      <c r="J118" s="70"/>
      <c r="K118" s="34" t="s">
        <v>65</v>
      </c>
      <c r="L118" s="77">
        <v>118</v>
      </c>
      <c r="M118" s="77"/>
      <c r="N118" s="72"/>
      <c r="O118" s="79" t="s">
        <v>304</v>
      </c>
      <c r="P118" s="81">
        <v>43754.734351851854</v>
      </c>
      <c r="Q118" s="79" t="s">
        <v>327</v>
      </c>
      <c r="R118" s="79"/>
      <c r="S118" s="79"/>
      <c r="T118" s="79" t="s">
        <v>424</v>
      </c>
      <c r="U118" s="79"/>
      <c r="V118" s="82" t="s">
        <v>508</v>
      </c>
      <c r="W118" s="81">
        <v>43754.734351851854</v>
      </c>
      <c r="X118" s="85">
        <v>43754</v>
      </c>
      <c r="Y118" s="87" t="s">
        <v>603</v>
      </c>
      <c r="Z118" s="82" t="s">
        <v>705</v>
      </c>
      <c r="AA118" s="79"/>
      <c r="AB118" s="79"/>
      <c r="AC118" s="87" t="s">
        <v>808</v>
      </c>
      <c r="AD118" s="79"/>
      <c r="AE118" s="79" t="b">
        <v>0</v>
      </c>
      <c r="AF118" s="79">
        <v>0</v>
      </c>
      <c r="AG118" s="87" t="s">
        <v>823</v>
      </c>
      <c r="AH118" s="79" t="b">
        <v>0</v>
      </c>
      <c r="AI118" s="79" t="s">
        <v>827</v>
      </c>
      <c r="AJ118" s="79"/>
      <c r="AK118" s="87" t="s">
        <v>823</v>
      </c>
      <c r="AL118" s="79" t="b">
        <v>0</v>
      </c>
      <c r="AM118" s="79">
        <v>4</v>
      </c>
      <c r="AN118" s="87" t="s">
        <v>806</v>
      </c>
      <c r="AO118" s="79" t="s">
        <v>848</v>
      </c>
      <c r="AP118" s="79" t="b">
        <v>0</v>
      </c>
      <c r="AQ118" s="87" t="s">
        <v>806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2</v>
      </c>
      <c r="BG118" s="49">
        <v>5.882352941176471</v>
      </c>
      <c r="BH118" s="48">
        <v>0</v>
      </c>
      <c r="BI118" s="49">
        <v>0</v>
      </c>
      <c r="BJ118" s="48">
        <v>0</v>
      </c>
      <c r="BK118" s="49">
        <v>0</v>
      </c>
      <c r="BL118" s="48">
        <v>32</v>
      </c>
      <c r="BM118" s="49">
        <v>94.11764705882354</v>
      </c>
      <c r="BN118" s="48">
        <v>34</v>
      </c>
    </row>
    <row r="119" spans="1:66" ht="15">
      <c r="A119" s="64" t="s">
        <v>280</v>
      </c>
      <c r="B119" s="64" t="s">
        <v>284</v>
      </c>
      <c r="C119" s="65" t="s">
        <v>2206</v>
      </c>
      <c r="D119" s="66">
        <v>10</v>
      </c>
      <c r="E119" s="67" t="s">
        <v>136</v>
      </c>
      <c r="F119" s="68">
        <v>23.333333333333336</v>
      </c>
      <c r="G119" s="65"/>
      <c r="H119" s="69"/>
      <c r="I119" s="70"/>
      <c r="J119" s="70"/>
      <c r="K119" s="34" t="s">
        <v>65</v>
      </c>
      <c r="L119" s="77">
        <v>119</v>
      </c>
      <c r="M119" s="77"/>
      <c r="N119" s="72"/>
      <c r="O119" s="79" t="s">
        <v>305</v>
      </c>
      <c r="P119" s="81">
        <v>43754.58016203704</v>
      </c>
      <c r="Q119" s="79" t="s">
        <v>319</v>
      </c>
      <c r="R119" s="82" t="s">
        <v>370</v>
      </c>
      <c r="S119" s="79" t="s">
        <v>401</v>
      </c>
      <c r="T119" s="79" t="s">
        <v>421</v>
      </c>
      <c r="U119" s="79"/>
      <c r="V119" s="82" t="s">
        <v>508</v>
      </c>
      <c r="W119" s="81">
        <v>43754.58016203704</v>
      </c>
      <c r="X119" s="85">
        <v>43754</v>
      </c>
      <c r="Y119" s="87" t="s">
        <v>600</v>
      </c>
      <c r="Z119" s="82" t="s">
        <v>702</v>
      </c>
      <c r="AA119" s="79"/>
      <c r="AB119" s="79"/>
      <c r="AC119" s="87" t="s">
        <v>805</v>
      </c>
      <c r="AD119" s="79"/>
      <c r="AE119" s="79" t="b">
        <v>0</v>
      </c>
      <c r="AF119" s="79">
        <v>0</v>
      </c>
      <c r="AG119" s="87" t="s">
        <v>823</v>
      </c>
      <c r="AH119" s="79" t="b">
        <v>0</v>
      </c>
      <c r="AI119" s="79" t="s">
        <v>827</v>
      </c>
      <c r="AJ119" s="79"/>
      <c r="AK119" s="87" t="s">
        <v>823</v>
      </c>
      <c r="AL119" s="79" t="b">
        <v>0</v>
      </c>
      <c r="AM119" s="79">
        <v>4</v>
      </c>
      <c r="AN119" s="87" t="s">
        <v>804</v>
      </c>
      <c r="AO119" s="79" t="s">
        <v>848</v>
      </c>
      <c r="AP119" s="79" t="b">
        <v>0</v>
      </c>
      <c r="AQ119" s="87" t="s">
        <v>804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v>1</v>
      </c>
      <c r="BG119" s="49">
        <v>11.11111111111111</v>
      </c>
      <c r="BH119" s="48">
        <v>0</v>
      </c>
      <c r="BI119" s="49">
        <v>0</v>
      </c>
      <c r="BJ119" s="48">
        <v>0</v>
      </c>
      <c r="BK119" s="49">
        <v>0</v>
      </c>
      <c r="BL119" s="48">
        <v>8</v>
      </c>
      <c r="BM119" s="49">
        <v>88.88888888888889</v>
      </c>
      <c r="BN119" s="48">
        <v>9</v>
      </c>
    </row>
    <row r="120" spans="1:66" ht="15">
      <c r="A120" s="64" t="s">
        <v>280</v>
      </c>
      <c r="B120" s="64" t="s">
        <v>284</v>
      </c>
      <c r="C120" s="65" t="s">
        <v>2206</v>
      </c>
      <c r="D120" s="66">
        <v>10</v>
      </c>
      <c r="E120" s="67" t="s">
        <v>136</v>
      </c>
      <c r="F120" s="68">
        <v>23.333333333333336</v>
      </c>
      <c r="G120" s="65"/>
      <c r="H120" s="69"/>
      <c r="I120" s="70"/>
      <c r="J120" s="70"/>
      <c r="K120" s="34" t="s">
        <v>65</v>
      </c>
      <c r="L120" s="77">
        <v>120</v>
      </c>
      <c r="M120" s="77"/>
      <c r="N120" s="72"/>
      <c r="O120" s="79" t="s">
        <v>305</v>
      </c>
      <c r="P120" s="81">
        <v>43754.734351851854</v>
      </c>
      <c r="Q120" s="79" t="s">
        <v>327</v>
      </c>
      <c r="R120" s="79"/>
      <c r="S120" s="79"/>
      <c r="T120" s="79" t="s">
        <v>424</v>
      </c>
      <c r="U120" s="79"/>
      <c r="V120" s="82" t="s">
        <v>508</v>
      </c>
      <c r="W120" s="81">
        <v>43754.734351851854</v>
      </c>
      <c r="X120" s="85">
        <v>43754</v>
      </c>
      <c r="Y120" s="87" t="s">
        <v>603</v>
      </c>
      <c r="Z120" s="82" t="s">
        <v>705</v>
      </c>
      <c r="AA120" s="79"/>
      <c r="AB120" s="79"/>
      <c r="AC120" s="87" t="s">
        <v>808</v>
      </c>
      <c r="AD120" s="79"/>
      <c r="AE120" s="79" t="b">
        <v>0</v>
      </c>
      <c r="AF120" s="79">
        <v>0</v>
      </c>
      <c r="AG120" s="87" t="s">
        <v>823</v>
      </c>
      <c r="AH120" s="79" t="b">
        <v>0</v>
      </c>
      <c r="AI120" s="79" t="s">
        <v>827</v>
      </c>
      <c r="AJ120" s="79"/>
      <c r="AK120" s="87" t="s">
        <v>823</v>
      </c>
      <c r="AL120" s="79" t="b">
        <v>0</v>
      </c>
      <c r="AM120" s="79">
        <v>4</v>
      </c>
      <c r="AN120" s="87" t="s">
        <v>806</v>
      </c>
      <c r="AO120" s="79" t="s">
        <v>848</v>
      </c>
      <c r="AP120" s="79" t="b">
        <v>0</v>
      </c>
      <c r="AQ120" s="87" t="s">
        <v>806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285</v>
      </c>
      <c r="B121" s="64" t="s">
        <v>280</v>
      </c>
      <c r="C121" s="65" t="s">
        <v>2205</v>
      </c>
      <c r="D121" s="66">
        <v>3</v>
      </c>
      <c r="E121" s="67" t="s">
        <v>132</v>
      </c>
      <c r="F121" s="68">
        <v>32</v>
      </c>
      <c r="G121" s="65"/>
      <c r="H121" s="69"/>
      <c r="I121" s="70"/>
      <c r="J121" s="70"/>
      <c r="K121" s="34" t="s">
        <v>66</v>
      </c>
      <c r="L121" s="77">
        <v>121</v>
      </c>
      <c r="M121" s="77"/>
      <c r="N121" s="72"/>
      <c r="O121" s="79" t="s">
        <v>305</v>
      </c>
      <c r="P121" s="81">
        <v>43755.566655092596</v>
      </c>
      <c r="Q121" s="79" t="s">
        <v>351</v>
      </c>
      <c r="R121" s="79"/>
      <c r="S121" s="79"/>
      <c r="T121" s="79" t="s">
        <v>433</v>
      </c>
      <c r="U121" s="82" t="s">
        <v>446</v>
      </c>
      <c r="V121" s="82" t="s">
        <v>446</v>
      </c>
      <c r="W121" s="81">
        <v>43755.566655092596</v>
      </c>
      <c r="X121" s="85">
        <v>43755</v>
      </c>
      <c r="Y121" s="87" t="s">
        <v>604</v>
      </c>
      <c r="Z121" s="82" t="s">
        <v>706</v>
      </c>
      <c r="AA121" s="79"/>
      <c r="AB121" s="79"/>
      <c r="AC121" s="87" t="s">
        <v>809</v>
      </c>
      <c r="AD121" s="79"/>
      <c r="AE121" s="79" t="b">
        <v>0</v>
      </c>
      <c r="AF121" s="79">
        <v>2</v>
      </c>
      <c r="AG121" s="87" t="s">
        <v>823</v>
      </c>
      <c r="AH121" s="79" t="b">
        <v>0</v>
      </c>
      <c r="AI121" s="79" t="s">
        <v>826</v>
      </c>
      <c r="AJ121" s="79"/>
      <c r="AK121" s="87" t="s">
        <v>823</v>
      </c>
      <c r="AL121" s="79" t="b">
        <v>0</v>
      </c>
      <c r="AM121" s="79">
        <v>2</v>
      </c>
      <c r="AN121" s="87" t="s">
        <v>823</v>
      </c>
      <c r="AO121" s="79" t="s">
        <v>831</v>
      </c>
      <c r="AP121" s="79" t="b">
        <v>0</v>
      </c>
      <c r="AQ121" s="87" t="s">
        <v>809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1</v>
      </c>
      <c r="BF121" s="48">
        <v>0</v>
      </c>
      <c r="BG121" s="49">
        <v>0</v>
      </c>
      <c r="BH121" s="48">
        <v>0</v>
      </c>
      <c r="BI121" s="49">
        <v>0</v>
      </c>
      <c r="BJ121" s="48">
        <v>0</v>
      </c>
      <c r="BK121" s="49">
        <v>0</v>
      </c>
      <c r="BL121" s="48">
        <v>37</v>
      </c>
      <c r="BM121" s="49">
        <v>100</v>
      </c>
      <c r="BN121" s="48">
        <v>37</v>
      </c>
    </row>
    <row r="122" spans="1:66" ht="15">
      <c r="A122" s="64" t="s">
        <v>280</v>
      </c>
      <c r="B122" s="64" t="s">
        <v>285</v>
      </c>
      <c r="C122" s="65" t="s">
        <v>2205</v>
      </c>
      <c r="D122" s="66">
        <v>3</v>
      </c>
      <c r="E122" s="67" t="s">
        <v>132</v>
      </c>
      <c r="F122" s="68">
        <v>32</v>
      </c>
      <c r="G122" s="65"/>
      <c r="H122" s="69"/>
      <c r="I122" s="70"/>
      <c r="J122" s="70"/>
      <c r="K122" s="34" t="s">
        <v>66</v>
      </c>
      <c r="L122" s="77">
        <v>122</v>
      </c>
      <c r="M122" s="77"/>
      <c r="N122" s="72"/>
      <c r="O122" s="79" t="s">
        <v>304</v>
      </c>
      <c r="P122" s="81">
        <v>43755.56979166667</v>
      </c>
      <c r="Q122" s="79" t="s">
        <v>351</v>
      </c>
      <c r="R122" s="79"/>
      <c r="S122" s="79"/>
      <c r="T122" s="79"/>
      <c r="U122" s="79"/>
      <c r="V122" s="82" t="s">
        <v>508</v>
      </c>
      <c r="W122" s="81">
        <v>43755.56979166667</v>
      </c>
      <c r="X122" s="85">
        <v>43755</v>
      </c>
      <c r="Y122" s="87" t="s">
        <v>605</v>
      </c>
      <c r="Z122" s="82" t="s">
        <v>707</v>
      </c>
      <c r="AA122" s="79"/>
      <c r="AB122" s="79"/>
      <c r="AC122" s="87" t="s">
        <v>810</v>
      </c>
      <c r="AD122" s="79"/>
      <c r="AE122" s="79" t="b">
        <v>0</v>
      </c>
      <c r="AF122" s="79">
        <v>0</v>
      </c>
      <c r="AG122" s="87" t="s">
        <v>823</v>
      </c>
      <c r="AH122" s="79" t="b">
        <v>0</v>
      </c>
      <c r="AI122" s="79" t="s">
        <v>826</v>
      </c>
      <c r="AJ122" s="79"/>
      <c r="AK122" s="87" t="s">
        <v>823</v>
      </c>
      <c r="AL122" s="79" t="b">
        <v>0</v>
      </c>
      <c r="AM122" s="79">
        <v>2</v>
      </c>
      <c r="AN122" s="87" t="s">
        <v>809</v>
      </c>
      <c r="AO122" s="79" t="s">
        <v>848</v>
      </c>
      <c r="AP122" s="79" t="b">
        <v>0</v>
      </c>
      <c r="AQ122" s="87" t="s">
        <v>809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6</v>
      </c>
      <c r="BF122" s="48">
        <v>0</v>
      </c>
      <c r="BG122" s="49">
        <v>0</v>
      </c>
      <c r="BH122" s="48">
        <v>0</v>
      </c>
      <c r="BI122" s="49">
        <v>0</v>
      </c>
      <c r="BJ122" s="48">
        <v>0</v>
      </c>
      <c r="BK122" s="49">
        <v>0</v>
      </c>
      <c r="BL122" s="48">
        <v>37</v>
      </c>
      <c r="BM122" s="49">
        <v>100</v>
      </c>
      <c r="BN122" s="48">
        <v>37</v>
      </c>
    </row>
    <row r="123" spans="1:66" ht="15">
      <c r="A123" s="64" t="s">
        <v>286</v>
      </c>
      <c r="B123" s="64" t="s">
        <v>286</v>
      </c>
      <c r="C123" s="65" t="s">
        <v>2206</v>
      </c>
      <c r="D123" s="66">
        <v>10</v>
      </c>
      <c r="E123" s="67" t="s">
        <v>136</v>
      </c>
      <c r="F123" s="68">
        <v>23.333333333333336</v>
      </c>
      <c r="G123" s="65"/>
      <c r="H123" s="69"/>
      <c r="I123" s="70"/>
      <c r="J123" s="70"/>
      <c r="K123" s="34" t="s">
        <v>65</v>
      </c>
      <c r="L123" s="77">
        <v>123</v>
      </c>
      <c r="M123" s="77"/>
      <c r="N123" s="72"/>
      <c r="O123" s="79" t="s">
        <v>176</v>
      </c>
      <c r="P123" s="81">
        <v>43754.96407407407</v>
      </c>
      <c r="Q123" s="79" t="s">
        <v>323</v>
      </c>
      <c r="R123" s="82" t="s">
        <v>399</v>
      </c>
      <c r="S123" s="79" t="s">
        <v>415</v>
      </c>
      <c r="T123" s="79" t="s">
        <v>434</v>
      </c>
      <c r="U123" s="82" t="s">
        <v>447</v>
      </c>
      <c r="V123" s="82" t="s">
        <v>447</v>
      </c>
      <c r="W123" s="81">
        <v>43754.96407407407</v>
      </c>
      <c r="X123" s="85">
        <v>43754</v>
      </c>
      <c r="Y123" s="87" t="s">
        <v>606</v>
      </c>
      <c r="Z123" s="82" t="s">
        <v>708</v>
      </c>
      <c r="AA123" s="79"/>
      <c r="AB123" s="79"/>
      <c r="AC123" s="87" t="s">
        <v>811</v>
      </c>
      <c r="AD123" s="79"/>
      <c r="AE123" s="79" t="b">
        <v>0</v>
      </c>
      <c r="AF123" s="79">
        <v>10</v>
      </c>
      <c r="AG123" s="87" t="s">
        <v>823</v>
      </c>
      <c r="AH123" s="79" t="b">
        <v>0</v>
      </c>
      <c r="AI123" s="79" t="s">
        <v>826</v>
      </c>
      <c r="AJ123" s="79"/>
      <c r="AK123" s="87" t="s">
        <v>823</v>
      </c>
      <c r="AL123" s="79" t="b">
        <v>0</v>
      </c>
      <c r="AM123" s="79">
        <v>8</v>
      </c>
      <c r="AN123" s="87" t="s">
        <v>823</v>
      </c>
      <c r="AO123" s="79" t="s">
        <v>850</v>
      </c>
      <c r="AP123" s="79" t="b">
        <v>0</v>
      </c>
      <c r="AQ123" s="87" t="s">
        <v>811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5</v>
      </c>
      <c r="BF123" s="48">
        <v>0</v>
      </c>
      <c r="BG123" s="49">
        <v>0</v>
      </c>
      <c r="BH123" s="48">
        <v>0</v>
      </c>
      <c r="BI123" s="49">
        <v>0</v>
      </c>
      <c r="BJ123" s="48">
        <v>0</v>
      </c>
      <c r="BK123" s="49">
        <v>0</v>
      </c>
      <c r="BL123" s="48">
        <v>30</v>
      </c>
      <c r="BM123" s="49">
        <v>100</v>
      </c>
      <c r="BN123" s="48">
        <v>30</v>
      </c>
    </row>
    <row r="124" spans="1:66" ht="15">
      <c r="A124" s="64" t="s">
        <v>286</v>
      </c>
      <c r="B124" s="64" t="s">
        <v>286</v>
      </c>
      <c r="C124" s="65" t="s">
        <v>2206</v>
      </c>
      <c r="D124" s="66">
        <v>10</v>
      </c>
      <c r="E124" s="67" t="s">
        <v>136</v>
      </c>
      <c r="F124" s="68">
        <v>23.333333333333336</v>
      </c>
      <c r="G124" s="65"/>
      <c r="H124" s="69"/>
      <c r="I124" s="70"/>
      <c r="J124" s="70"/>
      <c r="K124" s="34" t="s">
        <v>65</v>
      </c>
      <c r="L124" s="77">
        <v>124</v>
      </c>
      <c r="M124" s="77"/>
      <c r="N124" s="72"/>
      <c r="O124" s="79" t="s">
        <v>176</v>
      </c>
      <c r="P124" s="81">
        <v>43758.708333333336</v>
      </c>
      <c r="Q124" s="79" t="s">
        <v>335</v>
      </c>
      <c r="R124" s="82" t="s">
        <v>399</v>
      </c>
      <c r="S124" s="79" t="s">
        <v>415</v>
      </c>
      <c r="T124" s="79"/>
      <c r="U124" s="79"/>
      <c r="V124" s="82" t="s">
        <v>512</v>
      </c>
      <c r="W124" s="81">
        <v>43758.708333333336</v>
      </c>
      <c r="X124" s="85">
        <v>43758</v>
      </c>
      <c r="Y124" s="87" t="s">
        <v>527</v>
      </c>
      <c r="Z124" s="82" t="s">
        <v>709</v>
      </c>
      <c r="AA124" s="79"/>
      <c r="AB124" s="79"/>
      <c r="AC124" s="87" t="s">
        <v>812</v>
      </c>
      <c r="AD124" s="79"/>
      <c r="AE124" s="79" t="b">
        <v>0</v>
      </c>
      <c r="AF124" s="79">
        <v>3</v>
      </c>
      <c r="AG124" s="87" t="s">
        <v>823</v>
      </c>
      <c r="AH124" s="79" t="b">
        <v>0</v>
      </c>
      <c r="AI124" s="79" t="s">
        <v>826</v>
      </c>
      <c r="AJ124" s="79"/>
      <c r="AK124" s="87" t="s">
        <v>823</v>
      </c>
      <c r="AL124" s="79" t="b">
        <v>0</v>
      </c>
      <c r="AM124" s="79">
        <v>1</v>
      </c>
      <c r="AN124" s="87" t="s">
        <v>823</v>
      </c>
      <c r="AO124" s="79" t="s">
        <v>850</v>
      </c>
      <c r="AP124" s="79" t="b">
        <v>0</v>
      </c>
      <c r="AQ124" s="87" t="s">
        <v>812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8">
        <v>0</v>
      </c>
      <c r="BG124" s="49">
        <v>0</v>
      </c>
      <c r="BH124" s="48">
        <v>0</v>
      </c>
      <c r="BI124" s="49">
        <v>0</v>
      </c>
      <c r="BJ124" s="48">
        <v>0</v>
      </c>
      <c r="BK124" s="49">
        <v>0</v>
      </c>
      <c r="BL124" s="48">
        <v>23</v>
      </c>
      <c r="BM124" s="49">
        <v>100</v>
      </c>
      <c r="BN124" s="48">
        <v>23</v>
      </c>
    </row>
    <row r="125" spans="1:66" ht="15">
      <c r="A125" s="64" t="s">
        <v>280</v>
      </c>
      <c r="B125" s="64" t="s">
        <v>286</v>
      </c>
      <c r="C125" s="65" t="s">
        <v>2205</v>
      </c>
      <c r="D125" s="66">
        <v>3</v>
      </c>
      <c r="E125" s="67" t="s">
        <v>132</v>
      </c>
      <c r="F125" s="68">
        <v>32</v>
      </c>
      <c r="G125" s="65"/>
      <c r="H125" s="69"/>
      <c r="I125" s="70"/>
      <c r="J125" s="70"/>
      <c r="K125" s="34" t="s">
        <v>65</v>
      </c>
      <c r="L125" s="77">
        <v>125</v>
      </c>
      <c r="M125" s="77"/>
      <c r="N125" s="72"/>
      <c r="O125" s="79" t="s">
        <v>304</v>
      </c>
      <c r="P125" s="81">
        <v>43755.57084490741</v>
      </c>
      <c r="Q125" s="79" t="s">
        <v>323</v>
      </c>
      <c r="R125" s="79"/>
      <c r="S125" s="79"/>
      <c r="T125" s="79"/>
      <c r="U125" s="79"/>
      <c r="V125" s="82" t="s">
        <v>508</v>
      </c>
      <c r="W125" s="81">
        <v>43755.57084490741</v>
      </c>
      <c r="X125" s="85">
        <v>43755</v>
      </c>
      <c r="Y125" s="87" t="s">
        <v>607</v>
      </c>
      <c r="Z125" s="82" t="s">
        <v>710</v>
      </c>
      <c r="AA125" s="79"/>
      <c r="AB125" s="79"/>
      <c r="AC125" s="87" t="s">
        <v>813</v>
      </c>
      <c r="AD125" s="79"/>
      <c r="AE125" s="79" t="b">
        <v>0</v>
      </c>
      <c r="AF125" s="79">
        <v>0</v>
      </c>
      <c r="AG125" s="87" t="s">
        <v>823</v>
      </c>
      <c r="AH125" s="79" t="b">
        <v>0</v>
      </c>
      <c r="AI125" s="79" t="s">
        <v>826</v>
      </c>
      <c r="AJ125" s="79"/>
      <c r="AK125" s="87" t="s">
        <v>823</v>
      </c>
      <c r="AL125" s="79" t="b">
        <v>0</v>
      </c>
      <c r="AM125" s="79">
        <v>8</v>
      </c>
      <c r="AN125" s="87" t="s">
        <v>811</v>
      </c>
      <c r="AO125" s="79" t="s">
        <v>848</v>
      </c>
      <c r="AP125" s="79" t="b">
        <v>0</v>
      </c>
      <c r="AQ125" s="87" t="s">
        <v>811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5</v>
      </c>
      <c r="BF125" s="48">
        <v>0</v>
      </c>
      <c r="BG125" s="49">
        <v>0</v>
      </c>
      <c r="BH125" s="48">
        <v>0</v>
      </c>
      <c r="BI125" s="49">
        <v>0</v>
      </c>
      <c r="BJ125" s="48">
        <v>0</v>
      </c>
      <c r="BK125" s="49">
        <v>0</v>
      </c>
      <c r="BL125" s="48">
        <v>30</v>
      </c>
      <c r="BM125" s="49">
        <v>100</v>
      </c>
      <c r="BN125" s="48">
        <v>30</v>
      </c>
    </row>
    <row r="126" spans="1:66" ht="15">
      <c r="A126" s="64" t="s">
        <v>287</v>
      </c>
      <c r="B126" s="64" t="s">
        <v>287</v>
      </c>
      <c r="C126" s="65" t="s">
        <v>2205</v>
      </c>
      <c r="D126" s="66">
        <v>3</v>
      </c>
      <c r="E126" s="67" t="s">
        <v>132</v>
      </c>
      <c r="F126" s="68">
        <v>32</v>
      </c>
      <c r="G126" s="65"/>
      <c r="H126" s="69"/>
      <c r="I126" s="70"/>
      <c r="J126" s="70"/>
      <c r="K126" s="34" t="s">
        <v>65</v>
      </c>
      <c r="L126" s="77">
        <v>126</v>
      </c>
      <c r="M126" s="77"/>
      <c r="N126" s="72"/>
      <c r="O126" s="79" t="s">
        <v>176</v>
      </c>
      <c r="P126" s="81">
        <v>43759.75336805556</v>
      </c>
      <c r="Q126" s="79" t="s">
        <v>352</v>
      </c>
      <c r="R126" s="82" t="s">
        <v>391</v>
      </c>
      <c r="S126" s="79" t="s">
        <v>401</v>
      </c>
      <c r="T126" s="79"/>
      <c r="U126" s="82" t="s">
        <v>443</v>
      </c>
      <c r="V126" s="82" t="s">
        <v>443</v>
      </c>
      <c r="W126" s="81">
        <v>43759.75336805556</v>
      </c>
      <c r="X126" s="85">
        <v>43759</v>
      </c>
      <c r="Y126" s="87" t="s">
        <v>608</v>
      </c>
      <c r="Z126" s="82" t="s">
        <v>711</v>
      </c>
      <c r="AA126" s="79"/>
      <c r="AB126" s="79"/>
      <c r="AC126" s="87" t="s">
        <v>814</v>
      </c>
      <c r="AD126" s="79"/>
      <c r="AE126" s="79" t="b">
        <v>0</v>
      </c>
      <c r="AF126" s="79">
        <v>7</v>
      </c>
      <c r="AG126" s="87" t="s">
        <v>823</v>
      </c>
      <c r="AH126" s="79" t="b">
        <v>0</v>
      </c>
      <c r="AI126" s="79" t="s">
        <v>826</v>
      </c>
      <c r="AJ126" s="79"/>
      <c r="AK126" s="87" t="s">
        <v>823</v>
      </c>
      <c r="AL126" s="79" t="b">
        <v>0</v>
      </c>
      <c r="AM126" s="79">
        <v>3</v>
      </c>
      <c r="AN126" s="87" t="s">
        <v>823</v>
      </c>
      <c r="AO126" s="79" t="s">
        <v>831</v>
      </c>
      <c r="AP126" s="79" t="b">
        <v>0</v>
      </c>
      <c r="AQ126" s="87" t="s">
        <v>814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v>0</v>
      </c>
      <c r="BG126" s="49">
        <v>0</v>
      </c>
      <c r="BH126" s="48">
        <v>0</v>
      </c>
      <c r="BI126" s="49">
        <v>0</v>
      </c>
      <c r="BJ126" s="48">
        <v>0</v>
      </c>
      <c r="BK126" s="49">
        <v>0</v>
      </c>
      <c r="BL126" s="48">
        <v>9</v>
      </c>
      <c r="BM126" s="49">
        <v>100</v>
      </c>
      <c r="BN126" s="48">
        <v>9</v>
      </c>
    </row>
    <row r="127" spans="1:66" ht="15">
      <c r="A127" s="64" t="s">
        <v>280</v>
      </c>
      <c r="B127" s="64" t="s">
        <v>287</v>
      </c>
      <c r="C127" s="65" t="s">
        <v>2205</v>
      </c>
      <c r="D127" s="66">
        <v>3</v>
      </c>
      <c r="E127" s="67" t="s">
        <v>132</v>
      </c>
      <c r="F127" s="68">
        <v>32</v>
      </c>
      <c r="G127" s="65"/>
      <c r="H127" s="69"/>
      <c r="I127" s="70"/>
      <c r="J127" s="70"/>
      <c r="K127" s="34" t="s">
        <v>65</v>
      </c>
      <c r="L127" s="77">
        <v>127</v>
      </c>
      <c r="M127" s="77"/>
      <c r="N127" s="72"/>
      <c r="O127" s="79" t="s">
        <v>304</v>
      </c>
      <c r="P127" s="81">
        <v>43759.779641203706</v>
      </c>
      <c r="Q127" s="79" t="s">
        <v>352</v>
      </c>
      <c r="R127" s="82" t="s">
        <v>391</v>
      </c>
      <c r="S127" s="79" t="s">
        <v>401</v>
      </c>
      <c r="T127" s="79"/>
      <c r="U127" s="82" t="s">
        <v>443</v>
      </c>
      <c r="V127" s="82" t="s">
        <v>443</v>
      </c>
      <c r="W127" s="81">
        <v>43759.779641203706</v>
      </c>
      <c r="X127" s="85">
        <v>43759</v>
      </c>
      <c r="Y127" s="87" t="s">
        <v>609</v>
      </c>
      <c r="Z127" s="82" t="s">
        <v>712</v>
      </c>
      <c r="AA127" s="79"/>
      <c r="AB127" s="79"/>
      <c r="AC127" s="87" t="s">
        <v>815</v>
      </c>
      <c r="AD127" s="79"/>
      <c r="AE127" s="79" t="b">
        <v>0</v>
      </c>
      <c r="AF127" s="79">
        <v>0</v>
      </c>
      <c r="AG127" s="87" t="s">
        <v>823</v>
      </c>
      <c r="AH127" s="79" t="b">
        <v>0</v>
      </c>
      <c r="AI127" s="79" t="s">
        <v>826</v>
      </c>
      <c r="AJ127" s="79"/>
      <c r="AK127" s="87" t="s">
        <v>823</v>
      </c>
      <c r="AL127" s="79" t="b">
        <v>0</v>
      </c>
      <c r="AM127" s="79">
        <v>3</v>
      </c>
      <c r="AN127" s="87" t="s">
        <v>814</v>
      </c>
      <c r="AO127" s="79" t="s">
        <v>848</v>
      </c>
      <c r="AP127" s="79" t="b">
        <v>0</v>
      </c>
      <c r="AQ127" s="87" t="s">
        <v>814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6</v>
      </c>
      <c r="BF127" s="48">
        <v>0</v>
      </c>
      <c r="BG127" s="49">
        <v>0</v>
      </c>
      <c r="BH127" s="48">
        <v>0</v>
      </c>
      <c r="BI127" s="49">
        <v>0</v>
      </c>
      <c r="BJ127" s="48">
        <v>0</v>
      </c>
      <c r="BK127" s="49">
        <v>0</v>
      </c>
      <c r="BL127" s="48">
        <v>9</v>
      </c>
      <c r="BM127" s="49">
        <v>100</v>
      </c>
      <c r="BN127" s="48">
        <v>9</v>
      </c>
    </row>
    <row r="128" spans="1:66" ht="15">
      <c r="A128" s="64" t="s">
        <v>288</v>
      </c>
      <c r="B128" s="64" t="s">
        <v>301</v>
      </c>
      <c r="C128" s="65" t="s">
        <v>2205</v>
      </c>
      <c r="D128" s="66">
        <v>3</v>
      </c>
      <c r="E128" s="67" t="s">
        <v>132</v>
      </c>
      <c r="F128" s="68">
        <v>32</v>
      </c>
      <c r="G128" s="65"/>
      <c r="H128" s="69"/>
      <c r="I128" s="70"/>
      <c r="J128" s="70"/>
      <c r="K128" s="34" t="s">
        <v>65</v>
      </c>
      <c r="L128" s="77">
        <v>128</v>
      </c>
      <c r="M128" s="77"/>
      <c r="N128" s="72"/>
      <c r="O128" s="79" t="s">
        <v>305</v>
      </c>
      <c r="P128" s="81">
        <v>43760.137395833335</v>
      </c>
      <c r="Q128" s="79" t="s">
        <v>357</v>
      </c>
      <c r="R128" s="79"/>
      <c r="S128" s="79"/>
      <c r="T128" s="79"/>
      <c r="U128" s="82" t="s">
        <v>448</v>
      </c>
      <c r="V128" s="82" t="s">
        <v>448</v>
      </c>
      <c r="W128" s="81">
        <v>43760.137395833335</v>
      </c>
      <c r="X128" s="85">
        <v>43760</v>
      </c>
      <c r="Y128" s="87" t="s">
        <v>610</v>
      </c>
      <c r="Z128" s="82" t="s">
        <v>713</v>
      </c>
      <c r="AA128" s="79"/>
      <c r="AB128" s="79"/>
      <c r="AC128" s="87" t="s">
        <v>816</v>
      </c>
      <c r="AD128" s="79"/>
      <c r="AE128" s="79" t="b">
        <v>0</v>
      </c>
      <c r="AF128" s="79">
        <v>2</v>
      </c>
      <c r="AG128" s="87" t="s">
        <v>823</v>
      </c>
      <c r="AH128" s="79" t="b">
        <v>0</v>
      </c>
      <c r="AI128" s="79" t="s">
        <v>826</v>
      </c>
      <c r="AJ128" s="79"/>
      <c r="AK128" s="87" t="s">
        <v>823</v>
      </c>
      <c r="AL128" s="79" t="b">
        <v>0</v>
      </c>
      <c r="AM128" s="79">
        <v>1</v>
      </c>
      <c r="AN128" s="87" t="s">
        <v>823</v>
      </c>
      <c r="AO128" s="79" t="s">
        <v>838</v>
      </c>
      <c r="AP128" s="79" t="b">
        <v>0</v>
      </c>
      <c r="AQ128" s="87" t="s">
        <v>816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288</v>
      </c>
      <c r="B129" s="64" t="s">
        <v>289</v>
      </c>
      <c r="C129" s="65" t="s">
        <v>2205</v>
      </c>
      <c r="D129" s="66">
        <v>3</v>
      </c>
      <c r="E129" s="67" t="s">
        <v>132</v>
      </c>
      <c r="F129" s="68">
        <v>32</v>
      </c>
      <c r="G129" s="65"/>
      <c r="H129" s="69"/>
      <c r="I129" s="70"/>
      <c r="J129" s="70"/>
      <c r="K129" s="34" t="s">
        <v>65</v>
      </c>
      <c r="L129" s="77">
        <v>129</v>
      </c>
      <c r="M129" s="77"/>
      <c r="N129" s="72"/>
      <c r="O129" s="79" t="s">
        <v>305</v>
      </c>
      <c r="P129" s="81">
        <v>43760.137395833335</v>
      </c>
      <c r="Q129" s="79" t="s">
        <v>357</v>
      </c>
      <c r="R129" s="79"/>
      <c r="S129" s="79"/>
      <c r="T129" s="79"/>
      <c r="U129" s="82" t="s">
        <v>448</v>
      </c>
      <c r="V129" s="82" t="s">
        <v>448</v>
      </c>
      <c r="W129" s="81">
        <v>43760.137395833335</v>
      </c>
      <c r="X129" s="85">
        <v>43760</v>
      </c>
      <c r="Y129" s="87" t="s">
        <v>610</v>
      </c>
      <c r="Z129" s="82" t="s">
        <v>713</v>
      </c>
      <c r="AA129" s="79"/>
      <c r="AB129" s="79"/>
      <c r="AC129" s="87" t="s">
        <v>816</v>
      </c>
      <c r="AD129" s="79"/>
      <c r="AE129" s="79" t="b">
        <v>0</v>
      </c>
      <c r="AF129" s="79">
        <v>2</v>
      </c>
      <c r="AG129" s="87" t="s">
        <v>823</v>
      </c>
      <c r="AH129" s="79" t="b">
        <v>0</v>
      </c>
      <c r="AI129" s="79" t="s">
        <v>826</v>
      </c>
      <c r="AJ129" s="79"/>
      <c r="AK129" s="87" t="s">
        <v>823</v>
      </c>
      <c r="AL129" s="79" t="b">
        <v>0</v>
      </c>
      <c r="AM129" s="79">
        <v>1</v>
      </c>
      <c r="AN129" s="87" t="s">
        <v>823</v>
      </c>
      <c r="AO129" s="79" t="s">
        <v>838</v>
      </c>
      <c r="AP129" s="79" t="b">
        <v>0</v>
      </c>
      <c r="AQ129" s="87" t="s">
        <v>816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288</v>
      </c>
      <c r="B130" s="64" t="s">
        <v>297</v>
      </c>
      <c r="C130" s="65" t="s">
        <v>2205</v>
      </c>
      <c r="D130" s="66">
        <v>3</v>
      </c>
      <c r="E130" s="67" t="s">
        <v>132</v>
      </c>
      <c r="F130" s="68">
        <v>32</v>
      </c>
      <c r="G130" s="65"/>
      <c r="H130" s="69"/>
      <c r="I130" s="70"/>
      <c r="J130" s="70"/>
      <c r="K130" s="34" t="s">
        <v>65</v>
      </c>
      <c r="L130" s="77">
        <v>130</v>
      </c>
      <c r="M130" s="77"/>
      <c r="N130" s="72"/>
      <c r="O130" s="79" t="s">
        <v>305</v>
      </c>
      <c r="P130" s="81">
        <v>43760.137395833335</v>
      </c>
      <c r="Q130" s="79" t="s">
        <v>357</v>
      </c>
      <c r="R130" s="79"/>
      <c r="S130" s="79"/>
      <c r="T130" s="79"/>
      <c r="U130" s="82" t="s">
        <v>448</v>
      </c>
      <c r="V130" s="82" t="s">
        <v>448</v>
      </c>
      <c r="W130" s="81">
        <v>43760.137395833335</v>
      </c>
      <c r="X130" s="85">
        <v>43760</v>
      </c>
      <c r="Y130" s="87" t="s">
        <v>610</v>
      </c>
      <c r="Z130" s="82" t="s">
        <v>713</v>
      </c>
      <c r="AA130" s="79"/>
      <c r="AB130" s="79"/>
      <c r="AC130" s="87" t="s">
        <v>816</v>
      </c>
      <c r="AD130" s="79"/>
      <c r="AE130" s="79" t="b">
        <v>0</v>
      </c>
      <c r="AF130" s="79">
        <v>2</v>
      </c>
      <c r="AG130" s="87" t="s">
        <v>823</v>
      </c>
      <c r="AH130" s="79" t="b">
        <v>0</v>
      </c>
      <c r="AI130" s="79" t="s">
        <v>826</v>
      </c>
      <c r="AJ130" s="79"/>
      <c r="AK130" s="87" t="s">
        <v>823</v>
      </c>
      <c r="AL130" s="79" t="b">
        <v>0</v>
      </c>
      <c r="AM130" s="79">
        <v>1</v>
      </c>
      <c r="AN130" s="87" t="s">
        <v>823</v>
      </c>
      <c r="AO130" s="79" t="s">
        <v>838</v>
      </c>
      <c r="AP130" s="79" t="b">
        <v>0</v>
      </c>
      <c r="AQ130" s="87" t="s">
        <v>816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288</v>
      </c>
      <c r="B131" s="64" t="s">
        <v>294</v>
      </c>
      <c r="C131" s="65" t="s">
        <v>2205</v>
      </c>
      <c r="D131" s="66">
        <v>3</v>
      </c>
      <c r="E131" s="67" t="s">
        <v>132</v>
      </c>
      <c r="F131" s="68">
        <v>32</v>
      </c>
      <c r="G131" s="65"/>
      <c r="H131" s="69"/>
      <c r="I131" s="70"/>
      <c r="J131" s="70"/>
      <c r="K131" s="34" t="s">
        <v>65</v>
      </c>
      <c r="L131" s="77">
        <v>131</v>
      </c>
      <c r="M131" s="77"/>
      <c r="N131" s="72"/>
      <c r="O131" s="79" t="s">
        <v>305</v>
      </c>
      <c r="P131" s="81">
        <v>43760.137395833335</v>
      </c>
      <c r="Q131" s="79" t="s">
        <v>357</v>
      </c>
      <c r="R131" s="79"/>
      <c r="S131" s="79"/>
      <c r="T131" s="79"/>
      <c r="U131" s="82" t="s">
        <v>448</v>
      </c>
      <c r="V131" s="82" t="s">
        <v>448</v>
      </c>
      <c r="W131" s="81">
        <v>43760.137395833335</v>
      </c>
      <c r="X131" s="85">
        <v>43760</v>
      </c>
      <c r="Y131" s="87" t="s">
        <v>610</v>
      </c>
      <c r="Z131" s="82" t="s">
        <v>713</v>
      </c>
      <c r="AA131" s="79"/>
      <c r="AB131" s="79"/>
      <c r="AC131" s="87" t="s">
        <v>816</v>
      </c>
      <c r="AD131" s="79"/>
      <c r="AE131" s="79" t="b">
        <v>0</v>
      </c>
      <c r="AF131" s="79">
        <v>2</v>
      </c>
      <c r="AG131" s="87" t="s">
        <v>823</v>
      </c>
      <c r="AH131" s="79" t="b">
        <v>0</v>
      </c>
      <c r="AI131" s="79" t="s">
        <v>826</v>
      </c>
      <c r="AJ131" s="79"/>
      <c r="AK131" s="87" t="s">
        <v>823</v>
      </c>
      <c r="AL131" s="79" t="b">
        <v>0</v>
      </c>
      <c r="AM131" s="79">
        <v>1</v>
      </c>
      <c r="AN131" s="87" t="s">
        <v>823</v>
      </c>
      <c r="AO131" s="79" t="s">
        <v>838</v>
      </c>
      <c r="AP131" s="79" t="b">
        <v>0</v>
      </c>
      <c r="AQ131" s="87" t="s">
        <v>816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8"/>
      <c r="BG131" s="49"/>
      <c r="BH131" s="48"/>
      <c r="BI131" s="49"/>
      <c r="BJ131" s="48"/>
      <c r="BK131" s="49"/>
      <c r="BL131" s="48"/>
      <c r="BM131" s="49"/>
      <c r="BN131" s="48"/>
    </row>
    <row r="132" spans="1:66" ht="15">
      <c r="A132" s="64" t="s">
        <v>288</v>
      </c>
      <c r="B132" s="64" t="s">
        <v>302</v>
      </c>
      <c r="C132" s="65" t="s">
        <v>2205</v>
      </c>
      <c r="D132" s="66">
        <v>3</v>
      </c>
      <c r="E132" s="67" t="s">
        <v>132</v>
      </c>
      <c r="F132" s="68">
        <v>32</v>
      </c>
      <c r="G132" s="65"/>
      <c r="H132" s="69"/>
      <c r="I132" s="70"/>
      <c r="J132" s="70"/>
      <c r="K132" s="34" t="s">
        <v>65</v>
      </c>
      <c r="L132" s="77">
        <v>132</v>
      </c>
      <c r="M132" s="77"/>
      <c r="N132" s="72"/>
      <c r="O132" s="79" t="s">
        <v>305</v>
      </c>
      <c r="P132" s="81">
        <v>43760.137395833335</v>
      </c>
      <c r="Q132" s="79" t="s">
        <v>357</v>
      </c>
      <c r="R132" s="79"/>
      <c r="S132" s="79"/>
      <c r="T132" s="79"/>
      <c r="U132" s="82" t="s">
        <v>448</v>
      </c>
      <c r="V132" s="82" t="s">
        <v>448</v>
      </c>
      <c r="W132" s="81">
        <v>43760.137395833335</v>
      </c>
      <c r="X132" s="85">
        <v>43760</v>
      </c>
      <c r="Y132" s="87" t="s">
        <v>610</v>
      </c>
      <c r="Z132" s="82" t="s">
        <v>713</v>
      </c>
      <c r="AA132" s="79"/>
      <c r="AB132" s="79"/>
      <c r="AC132" s="87" t="s">
        <v>816</v>
      </c>
      <c r="AD132" s="79"/>
      <c r="AE132" s="79" t="b">
        <v>0</v>
      </c>
      <c r="AF132" s="79">
        <v>2</v>
      </c>
      <c r="AG132" s="87" t="s">
        <v>823</v>
      </c>
      <c r="AH132" s="79" t="b">
        <v>0</v>
      </c>
      <c r="AI132" s="79" t="s">
        <v>826</v>
      </c>
      <c r="AJ132" s="79"/>
      <c r="AK132" s="87" t="s">
        <v>823</v>
      </c>
      <c r="AL132" s="79" t="b">
        <v>0</v>
      </c>
      <c r="AM132" s="79">
        <v>1</v>
      </c>
      <c r="AN132" s="87" t="s">
        <v>823</v>
      </c>
      <c r="AO132" s="79" t="s">
        <v>838</v>
      </c>
      <c r="AP132" s="79" t="b">
        <v>0</v>
      </c>
      <c r="AQ132" s="87" t="s">
        <v>816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288</v>
      </c>
      <c r="B133" s="64" t="s">
        <v>280</v>
      </c>
      <c r="C133" s="65" t="s">
        <v>2205</v>
      </c>
      <c r="D133" s="66">
        <v>3</v>
      </c>
      <c r="E133" s="67" t="s">
        <v>132</v>
      </c>
      <c r="F133" s="68">
        <v>32</v>
      </c>
      <c r="G133" s="65"/>
      <c r="H133" s="69"/>
      <c r="I133" s="70"/>
      <c r="J133" s="70"/>
      <c r="K133" s="34" t="s">
        <v>66</v>
      </c>
      <c r="L133" s="77">
        <v>133</v>
      </c>
      <c r="M133" s="77"/>
      <c r="N133" s="72"/>
      <c r="O133" s="79" t="s">
        <v>305</v>
      </c>
      <c r="P133" s="81">
        <v>43760.137395833335</v>
      </c>
      <c r="Q133" s="79" t="s">
        <v>357</v>
      </c>
      <c r="R133" s="79"/>
      <c r="S133" s="79"/>
      <c r="T133" s="79"/>
      <c r="U133" s="82" t="s">
        <v>448</v>
      </c>
      <c r="V133" s="82" t="s">
        <v>448</v>
      </c>
      <c r="W133" s="81">
        <v>43760.137395833335</v>
      </c>
      <c r="X133" s="85">
        <v>43760</v>
      </c>
      <c r="Y133" s="87" t="s">
        <v>610</v>
      </c>
      <c r="Z133" s="82" t="s">
        <v>713</v>
      </c>
      <c r="AA133" s="79"/>
      <c r="AB133" s="79"/>
      <c r="AC133" s="87" t="s">
        <v>816</v>
      </c>
      <c r="AD133" s="79"/>
      <c r="AE133" s="79" t="b">
        <v>0</v>
      </c>
      <c r="AF133" s="79">
        <v>2</v>
      </c>
      <c r="AG133" s="87" t="s">
        <v>823</v>
      </c>
      <c r="AH133" s="79" t="b">
        <v>0</v>
      </c>
      <c r="AI133" s="79" t="s">
        <v>826</v>
      </c>
      <c r="AJ133" s="79"/>
      <c r="AK133" s="87" t="s">
        <v>823</v>
      </c>
      <c r="AL133" s="79" t="b">
        <v>0</v>
      </c>
      <c r="AM133" s="79">
        <v>1</v>
      </c>
      <c r="AN133" s="87" t="s">
        <v>823</v>
      </c>
      <c r="AO133" s="79" t="s">
        <v>838</v>
      </c>
      <c r="AP133" s="79" t="b">
        <v>0</v>
      </c>
      <c r="AQ133" s="87" t="s">
        <v>816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288</v>
      </c>
      <c r="B134" s="64" t="s">
        <v>303</v>
      </c>
      <c r="C134" s="65" t="s">
        <v>2205</v>
      </c>
      <c r="D134" s="66">
        <v>3</v>
      </c>
      <c r="E134" s="67" t="s">
        <v>132</v>
      </c>
      <c r="F134" s="68">
        <v>32</v>
      </c>
      <c r="G134" s="65"/>
      <c r="H134" s="69"/>
      <c r="I134" s="70"/>
      <c r="J134" s="70"/>
      <c r="K134" s="34" t="s">
        <v>65</v>
      </c>
      <c r="L134" s="77">
        <v>134</v>
      </c>
      <c r="M134" s="77"/>
      <c r="N134" s="72"/>
      <c r="O134" s="79" t="s">
        <v>305</v>
      </c>
      <c r="P134" s="81">
        <v>43760.137395833335</v>
      </c>
      <c r="Q134" s="79" t="s">
        <v>357</v>
      </c>
      <c r="R134" s="79"/>
      <c r="S134" s="79"/>
      <c r="T134" s="79"/>
      <c r="U134" s="82" t="s">
        <v>448</v>
      </c>
      <c r="V134" s="82" t="s">
        <v>448</v>
      </c>
      <c r="W134" s="81">
        <v>43760.137395833335</v>
      </c>
      <c r="X134" s="85">
        <v>43760</v>
      </c>
      <c r="Y134" s="87" t="s">
        <v>610</v>
      </c>
      <c r="Z134" s="82" t="s">
        <v>713</v>
      </c>
      <c r="AA134" s="79"/>
      <c r="AB134" s="79"/>
      <c r="AC134" s="87" t="s">
        <v>816</v>
      </c>
      <c r="AD134" s="79"/>
      <c r="AE134" s="79" t="b">
        <v>0</v>
      </c>
      <c r="AF134" s="79">
        <v>2</v>
      </c>
      <c r="AG134" s="87" t="s">
        <v>823</v>
      </c>
      <c r="AH134" s="79" t="b">
        <v>0</v>
      </c>
      <c r="AI134" s="79" t="s">
        <v>826</v>
      </c>
      <c r="AJ134" s="79"/>
      <c r="AK134" s="87" t="s">
        <v>823</v>
      </c>
      <c r="AL134" s="79" t="b">
        <v>0</v>
      </c>
      <c r="AM134" s="79">
        <v>1</v>
      </c>
      <c r="AN134" s="87" t="s">
        <v>823</v>
      </c>
      <c r="AO134" s="79" t="s">
        <v>838</v>
      </c>
      <c r="AP134" s="79" t="b">
        <v>0</v>
      </c>
      <c r="AQ134" s="87" t="s">
        <v>816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26</v>
      </c>
      <c r="BM134" s="49">
        <v>100</v>
      </c>
      <c r="BN134" s="48">
        <v>26</v>
      </c>
    </row>
    <row r="135" spans="1:66" ht="15">
      <c r="A135" s="64" t="s">
        <v>280</v>
      </c>
      <c r="B135" s="64" t="s">
        <v>288</v>
      </c>
      <c r="C135" s="65" t="s">
        <v>2205</v>
      </c>
      <c r="D135" s="66">
        <v>3</v>
      </c>
      <c r="E135" s="67" t="s">
        <v>132</v>
      </c>
      <c r="F135" s="68">
        <v>32</v>
      </c>
      <c r="G135" s="65"/>
      <c r="H135" s="69"/>
      <c r="I135" s="70"/>
      <c r="J135" s="70"/>
      <c r="K135" s="34" t="s">
        <v>66</v>
      </c>
      <c r="L135" s="77">
        <v>135</v>
      </c>
      <c r="M135" s="77"/>
      <c r="N135" s="72"/>
      <c r="O135" s="79" t="s">
        <v>304</v>
      </c>
      <c r="P135" s="81">
        <v>43760.58085648148</v>
      </c>
      <c r="Q135" s="79" t="s">
        <v>357</v>
      </c>
      <c r="R135" s="79"/>
      <c r="S135" s="79"/>
      <c r="T135" s="79"/>
      <c r="U135" s="79"/>
      <c r="V135" s="82" t="s">
        <v>508</v>
      </c>
      <c r="W135" s="81">
        <v>43760.58085648148</v>
      </c>
      <c r="X135" s="85">
        <v>43760</v>
      </c>
      <c r="Y135" s="87" t="s">
        <v>611</v>
      </c>
      <c r="Z135" s="82" t="s">
        <v>714</v>
      </c>
      <c r="AA135" s="79"/>
      <c r="AB135" s="79"/>
      <c r="AC135" s="87" t="s">
        <v>817</v>
      </c>
      <c r="AD135" s="79"/>
      <c r="AE135" s="79" t="b">
        <v>0</v>
      </c>
      <c r="AF135" s="79">
        <v>0</v>
      </c>
      <c r="AG135" s="87" t="s">
        <v>823</v>
      </c>
      <c r="AH135" s="79" t="b">
        <v>0</v>
      </c>
      <c r="AI135" s="79" t="s">
        <v>826</v>
      </c>
      <c r="AJ135" s="79"/>
      <c r="AK135" s="87" t="s">
        <v>823</v>
      </c>
      <c r="AL135" s="79" t="b">
        <v>0</v>
      </c>
      <c r="AM135" s="79">
        <v>1</v>
      </c>
      <c r="AN135" s="87" t="s">
        <v>816</v>
      </c>
      <c r="AO135" s="79" t="s">
        <v>848</v>
      </c>
      <c r="AP135" s="79" t="b">
        <v>0</v>
      </c>
      <c r="AQ135" s="87" t="s">
        <v>816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280</v>
      </c>
      <c r="B136" s="64" t="s">
        <v>301</v>
      </c>
      <c r="C136" s="65" t="s">
        <v>2205</v>
      </c>
      <c r="D136" s="66">
        <v>3</v>
      </c>
      <c r="E136" s="67" t="s">
        <v>132</v>
      </c>
      <c r="F136" s="68">
        <v>32</v>
      </c>
      <c r="G136" s="65"/>
      <c r="H136" s="69"/>
      <c r="I136" s="70"/>
      <c r="J136" s="70"/>
      <c r="K136" s="34" t="s">
        <v>65</v>
      </c>
      <c r="L136" s="77">
        <v>136</v>
      </c>
      <c r="M136" s="77"/>
      <c r="N136" s="72"/>
      <c r="O136" s="79" t="s">
        <v>305</v>
      </c>
      <c r="P136" s="81">
        <v>43760.58085648148</v>
      </c>
      <c r="Q136" s="79" t="s">
        <v>357</v>
      </c>
      <c r="R136" s="79"/>
      <c r="S136" s="79"/>
      <c r="T136" s="79"/>
      <c r="U136" s="79"/>
      <c r="V136" s="82" t="s">
        <v>508</v>
      </c>
      <c r="W136" s="81">
        <v>43760.58085648148</v>
      </c>
      <c r="X136" s="85">
        <v>43760</v>
      </c>
      <c r="Y136" s="87" t="s">
        <v>611</v>
      </c>
      <c r="Z136" s="82" t="s">
        <v>714</v>
      </c>
      <c r="AA136" s="79"/>
      <c r="AB136" s="79"/>
      <c r="AC136" s="87" t="s">
        <v>817</v>
      </c>
      <c r="AD136" s="79"/>
      <c r="AE136" s="79" t="b">
        <v>0</v>
      </c>
      <c r="AF136" s="79">
        <v>0</v>
      </c>
      <c r="AG136" s="87" t="s">
        <v>823</v>
      </c>
      <c r="AH136" s="79" t="b">
        <v>0</v>
      </c>
      <c r="AI136" s="79" t="s">
        <v>826</v>
      </c>
      <c r="AJ136" s="79"/>
      <c r="AK136" s="87" t="s">
        <v>823</v>
      </c>
      <c r="AL136" s="79" t="b">
        <v>0</v>
      </c>
      <c r="AM136" s="79">
        <v>1</v>
      </c>
      <c r="AN136" s="87" t="s">
        <v>816</v>
      </c>
      <c r="AO136" s="79" t="s">
        <v>848</v>
      </c>
      <c r="AP136" s="79" t="b">
        <v>0</v>
      </c>
      <c r="AQ136" s="87" t="s">
        <v>816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289</v>
      </c>
      <c r="B137" s="64" t="s">
        <v>289</v>
      </c>
      <c r="C137" s="65" t="s">
        <v>2205</v>
      </c>
      <c r="D137" s="66">
        <v>3</v>
      </c>
      <c r="E137" s="67" t="s">
        <v>132</v>
      </c>
      <c r="F137" s="68">
        <v>32</v>
      </c>
      <c r="G137" s="65"/>
      <c r="H137" s="69"/>
      <c r="I137" s="70"/>
      <c r="J137" s="70"/>
      <c r="K137" s="34" t="s">
        <v>65</v>
      </c>
      <c r="L137" s="77">
        <v>137</v>
      </c>
      <c r="M137" s="77"/>
      <c r="N137" s="72"/>
      <c r="O137" s="79" t="s">
        <v>176</v>
      </c>
      <c r="P137" s="81">
        <v>43759.62501157408</v>
      </c>
      <c r="Q137" s="79" t="s">
        <v>358</v>
      </c>
      <c r="R137" s="82" t="s">
        <v>400</v>
      </c>
      <c r="S137" s="79" t="s">
        <v>414</v>
      </c>
      <c r="T137" s="79" t="s">
        <v>435</v>
      </c>
      <c r="U137" s="82" t="s">
        <v>449</v>
      </c>
      <c r="V137" s="82" t="s">
        <v>449</v>
      </c>
      <c r="W137" s="81">
        <v>43759.62501157408</v>
      </c>
      <c r="X137" s="85">
        <v>43759</v>
      </c>
      <c r="Y137" s="87" t="s">
        <v>595</v>
      </c>
      <c r="Z137" s="82" t="s">
        <v>715</v>
      </c>
      <c r="AA137" s="79"/>
      <c r="AB137" s="79"/>
      <c r="AC137" s="87" t="s">
        <v>818</v>
      </c>
      <c r="AD137" s="79"/>
      <c r="AE137" s="79" t="b">
        <v>0</v>
      </c>
      <c r="AF137" s="79">
        <v>0</v>
      </c>
      <c r="AG137" s="87" t="s">
        <v>823</v>
      </c>
      <c r="AH137" s="79" t="b">
        <v>0</v>
      </c>
      <c r="AI137" s="79" t="s">
        <v>827</v>
      </c>
      <c r="AJ137" s="79"/>
      <c r="AK137" s="87" t="s">
        <v>823</v>
      </c>
      <c r="AL137" s="79" t="b">
        <v>0</v>
      </c>
      <c r="AM137" s="79">
        <v>0</v>
      </c>
      <c r="AN137" s="87" t="s">
        <v>823</v>
      </c>
      <c r="AO137" s="79" t="s">
        <v>848</v>
      </c>
      <c r="AP137" s="79" t="b">
        <v>0</v>
      </c>
      <c r="AQ137" s="87" t="s">
        <v>818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34</v>
      </c>
      <c r="BM137" s="49">
        <v>100</v>
      </c>
      <c r="BN137" s="48">
        <v>34</v>
      </c>
    </row>
    <row r="138" spans="1:66" ht="15">
      <c r="A138" s="64" t="s">
        <v>280</v>
      </c>
      <c r="B138" s="64" t="s">
        <v>289</v>
      </c>
      <c r="C138" s="65" t="s">
        <v>2205</v>
      </c>
      <c r="D138" s="66">
        <v>3</v>
      </c>
      <c r="E138" s="67" t="s">
        <v>132</v>
      </c>
      <c r="F138" s="68">
        <v>32</v>
      </c>
      <c r="G138" s="65"/>
      <c r="H138" s="69"/>
      <c r="I138" s="70"/>
      <c r="J138" s="70"/>
      <c r="K138" s="34" t="s">
        <v>65</v>
      </c>
      <c r="L138" s="77">
        <v>138</v>
      </c>
      <c r="M138" s="77"/>
      <c r="N138" s="72"/>
      <c r="O138" s="79" t="s">
        <v>305</v>
      </c>
      <c r="P138" s="81">
        <v>43760.58085648148</v>
      </c>
      <c r="Q138" s="79" t="s">
        <v>357</v>
      </c>
      <c r="R138" s="79"/>
      <c r="S138" s="79"/>
      <c r="T138" s="79"/>
      <c r="U138" s="79"/>
      <c r="V138" s="82" t="s">
        <v>508</v>
      </c>
      <c r="W138" s="81">
        <v>43760.58085648148</v>
      </c>
      <c r="X138" s="85">
        <v>43760</v>
      </c>
      <c r="Y138" s="87" t="s">
        <v>611</v>
      </c>
      <c r="Z138" s="82" t="s">
        <v>714</v>
      </c>
      <c r="AA138" s="79"/>
      <c r="AB138" s="79"/>
      <c r="AC138" s="87" t="s">
        <v>817</v>
      </c>
      <c r="AD138" s="79"/>
      <c r="AE138" s="79" t="b">
        <v>0</v>
      </c>
      <c r="AF138" s="79">
        <v>0</v>
      </c>
      <c r="AG138" s="87" t="s">
        <v>823</v>
      </c>
      <c r="AH138" s="79" t="b">
        <v>0</v>
      </c>
      <c r="AI138" s="79" t="s">
        <v>826</v>
      </c>
      <c r="AJ138" s="79"/>
      <c r="AK138" s="87" t="s">
        <v>823</v>
      </c>
      <c r="AL138" s="79" t="b">
        <v>0</v>
      </c>
      <c r="AM138" s="79">
        <v>1</v>
      </c>
      <c r="AN138" s="87" t="s">
        <v>816</v>
      </c>
      <c r="AO138" s="79" t="s">
        <v>848</v>
      </c>
      <c r="AP138" s="79" t="b">
        <v>0</v>
      </c>
      <c r="AQ138" s="87" t="s">
        <v>816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280</v>
      </c>
      <c r="B139" s="64" t="s">
        <v>297</v>
      </c>
      <c r="C139" s="65" t="s">
        <v>2205</v>
      </c>
      <c r="D139" s="66">
        <v>3</v>
      </c>
      <c r="E139" s="67" t="s">
        <v>132</v>
      </c>
      <c r="F139" s="68">
        <v>32</v>
      </c>
      <c r="G139" s="65"/>
      <c r="H139" s="69"/>
      <c r="I139" s="70"/>
      <c r="J139" s="70"/>
      <c r="K139" s="34" t="s">
        <v>65</v>
      </c>
      <c r="L139" s="77">
        <v>139</v>
      </c>
      <c r="M139" s="77"/>
      <c r="N139" s="72"/>
      <c r="O139" s="79" t="s">
        <v>305</v>
      </c>
      <c r="P139" s="81">
        <v>43760.58085648148</v>
      </c>
      <c r="Q139" s="79" t="s">
        <v>357</v>
      </c>
      <c r="R139" s="79"/>
      <c r="S139" s="79"/>
      <c r="T139" s="79"/>
      <c r="U139" s="79"/>
      <c r="V139" s="82" t="s">
        <v>508</v>
      </c>
      <c r="W139" s="81">
        <v>43760.58085648148</v>
      </c>
      <c r="X139" s="85">
        <v>43760</v>
      </c>
      <c r="Y139" s="87" t="s">
        <v>611</v>
      </c>
      <c r="Z139" s="82" t="s">
        <v>714</v>
      </c>
      <c r="AA139" s="79"/>
      <c r="AB139" s="79"/>
      <c r="AC139" s="87" t="s">
        <v>817</v>
      </c>
      <c r="AD139" s="79"/>
      <c r="AE139" s="79" t="b">
        <v>0</v>
      </c>
      <c r="AF139" s="79">
        <v>0</v>
      </c>
      <c r="AG139" s="87" t="s">
        <v>823</v>
      </c>
      <c r="AH139" s="79" t="b">
        <v>0</v>
      </c>
      <c r="AI139" s="79" t="s">
        <v>826</v>
      </c>
      <c r="AJ139" s="79"/>
      <c r="AK139" s="87" t="s">
        <v>823</v>
      </c>
      <c r="AL139" s="79" t="b">
        <v>0</v>
      </c>
      <c r="AM139" s="79">
        <v>1</v>
      </c>
      <c r="AN139" s="87" t="s">
        <v>816</v>
      </c>
      <c r="AO139" s="79" t="s">
        <v>848</v>
      </c>
      <c r="AP139" s="79" t="b">
        <v>0</v>
      </c>
      <c r="AQ139" s="87" t="s">
        <v>816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280</v>
      </c>
      <c r="B140" s="64" t="s">
        <v>294</v>
      </c>
      <c r="C140" s="65" t="s">
        <v>2205</v>
      </c>
      <c r="D140" s="66">
        <v>3</v>
      </c>
      <c r="E140" s="67" t="s">
        <v>132</v>
      </c>
      <c r="F140" s="68">
        <v>32</v>
      </c>
      <c r="G140" s="65"/>
      <c r="H140" s="69"/>
      <c r="I140" s="70"/>
      <c r="J140" s="70"/>
      <c r="K140" s="34" t="s">
        <v>65</v>
      </c>
      <c r="L140" s="77">
        <v>140</v>
      </c>
      <c r="M140" s="77"/>
      <c r="N140" s="72"/>
      <c r="O140" s="79" t="s">
        <v>305</v>
      </c>
      <c r="P140" s="81">
        <v>43760.58085648148</v>
      </c>
      <c r="Q140" s="79" t="s">
        <v>357</v>
      </c>
      <c r="R140" s="79"/>
      <c r="S140" s="79"/>
      <c r="T140" s="79"/>
      <c r="U140" s="79"/>
      <c r="V140" s="82" t="s">
        <v>508</v>
      </c>
      <c r="W140" s="81">
        <v>43760.58085648148</v>
      </c>
      <c r="X140" s="85">
        <v>43760</v>
      </c>
      <c r="Y140" s="87" t="s">
        <v>611</v>
      </c>
      <c r="Z140" s="82" t="s">
        <v>714</v>
      </c>
      <c r="AA140" s="79"/>
      <c r="AB140" s="79"/>
      <c r="AC140" s="87" t="s">
        <v>817</v>
      </c>
      <c r="AD140" s="79"/>
      <c r="AE140" s="79" t="b">
        <v>0</v>
      </c>
      <c r="AF140" s="79">
        <v>0</v>
      </c>
      <c r="AG140" s="87" t="s">
        <v>823</v>
      </c>
      <c r="AH140" s="79" t="b">
        <v>0</v>
      </c>
      <c r="AI140" s="79" t="s">
        <v>826</v>
      </c>
      <c r="AJ140" s="79"/>
      <c r="AK140" s="87" t="s">
        <v>823</v>
      </c>
      <c r="AL140" s="79" t="b">
        <v>0</v>
      </c>
      <c r="AM140" s="79">
        <v>1</v>
      </c>
      <c r="AN140" s="87" t="s">
        <v>816</v>
      </c>
      <c r="AO140" s="79" t="s">
        <v>848</v>
      </c>
      <c r="AP140" s="79" t="b">
        <v>0</v>
      </c>
      <c r="AQ140" s="87" t="s">
        <v>816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8"/>
      <c r="BG140" s="49"/>
      <c r="BH140" s="48"/>
      <c r="BI140" s="49"/>
      <c r="BJ140" s="48"/>
      <c r="BK140" s="49"/>
      <c r="BL140" s="48"/>
      <c r="BM140" s="49"/>
      <c r="BN140" s="48"/>
    </row>
    <row r="141" spans="1:66" ht="15">
      <c r="A141" s="64" t="s">
        <v>280</v>
      </c>
      <c r="B141" s="64" t="s">
        <v>302</v>
      </c>
      <c r="C141" s="65" t="s">
        <v>2205</v>
      </c>
      <c r="D141" s="66">
        <v>3</v>
      </c>
      <c r="E141" s="67" t="s">
        <v>132</v>
      </c>
      <c r="F141" s="68">
        <v>32</v>
      </c>
      <c r="G141" s="65"/>
      <c r="H141" s="69"/>
      <c r="I141" s="70"/>
      <c r="J141" s="70"/>
      <c r="K141" s="34" t="s">
        <v>65</v>
      </c>
      <c r="L141" s="77">
        <v>141</v>
      </c>
      <c r="M141" s="77"/>
      <c r="N141" s="72"/>
      <c r="O141" s="79" t="s">
        <v>305</v>
      </c>
      <c r="P141" s="81">
        <v>43760.58085648148</v>
      </c>
      <c r="Q141" s="79" t="s">
        <v>357</v>
      </c>
      <c r="R141" s="79"/>
      <c r="S141" s="79"/>
      <c r="T141" s="79"/>
      <c r="U141" s="79"/>
      <c r="V141" s="82" t="s">
        <v>508</v>
      </c>
      <c r="W141" s="81">
        <v>43760.58085648148</v>
      </c>
      <c r="X141" s="85">
        <v>43760</v>
      </c>
      <c r="Y141" s="87" t="s">
        <v>611</v>
      </c>
      <c r="Z141" s="82" t="s">
        <v>714</v>
      </c>
      <c r="AA141" s="79"/>
      <c r="AB141" s="79"/>
      <c r="AC141" s="87" t="s">
        <v>817</v>
      </c>
      <c r="AD141" s="79"/>
      <c r="AE141" s="79" t="b">
        <v>0</v>
      </c>
      <c r="AF141" s="79">
        <v>0</v>
      </c>
      <c r="AG141" s="87" t="s">
        <v>823</v>
      </c>
      <c r="AH141" s="79" t="b">
        <v>0</v>
      </c>
      <c r="AI141" s="79" t="s">
        <v>826</v>
      </c>
      <c r="AJ141" s="79"/>
      <c r="AK141" s="87" t="s">
        <v>823</v>
      </c>
      <c r="AL141" s="79" t="b">
        <v>0</v>
      </c>
      <c r="AM141" s="79">
        <v>1</v>
      </c>
      <c r="AN141" s="87" t="s">
        <v>816</v>
      </c>
      <c r="AO141" s="79" t="s">
        <v>848</v>
      </c>
      <c r="AP141" s="79" t="b">
        <v>0</v>
      </c>
      <c r="AQ141" s="87" t="s">
        <v>816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280</v>
      </c>
      <c r="B142" s="64" t="s">
        <v>303</v>
      </c>
      <c r="C142" s="65" t="s">
        <v>2205</v>
      </c>
      <c r="D142" s="66">
        <v>3</v>
      </c>
      <c r="E142" s="67" t="s">
        <v>132</v>
      </c>
      <c r="F142" s="68">
        <v>32</v>
      </c>
      <c r="G142" s="65"/>
      <c r="H142" s="69"/>
      <c r="I142" s="70"/>
      <c r="J142" s="70"/>
      <c r="K142" s="34" t="s">
        <v>65</v>
      </c>
      <c r="L142" s="77">
        <v>142</v>
      </c>
      <c r="M142" s="77"/>
      <c r="N142" s="72"/>
      <c r="O142" s="79" t="s">
        <v>305</v>
      </c>
      <c r="P142" s="81">
        <v>43760.58085648148</v>
      </c>
      <c r="Q142" s="79" t="s">
        <v>357</v>
      </c>
      <c r="R142" s="79"/>
      <c r="S142" s="79"/>
      <c r="T142" s="79"/>
      <c r="U142" s="79"/>
      <c r="V142" s="82" t="s">
        <v>508</v>
      </c>
      <c r="W142" s="81">
        <v>43760.58085648148</v>
      </c>
      <c r="X142" s="85">
        <v>43760</v>
      </c>
      <c r="Y142" s="87" t="s">
        <v>611</v>
      </c>
      <c r="Z142" s="82" t="s">
        <v>714</v>
      </c>
      <c r="AA142" s="79"/>
      <c r="AB142" s="79"/>
      <c r="AC142" s="87" t="s">
        <v>817</v>
      </c>
      <c r="AD142" s="79"/>
      <c r="AE142" s="79" t="b">
        <v>0</v>
      </c>
      <c r="AF142" s="79">
        <v>0</v>
      </c>
      <c r="AG142" s="87" t="s">
        <v>823</v>
      </c>
      <c r="AH142" s="79" t="b">
        <v>0</v>
      </c>
      <c r="AI142" s="79" t="s">
        <v>826</v>
      </c>
      <c r="AJ142" s="79"/>
      <c r="AK142" s="87" t="s">
        <v>823</v>
      </c>
      <c r="AL142" s="79" t="b">
        <v>0</v>
      </c>
      <c r="AM142" s="79">
        <v>1</v>
      </c>
      <c r="AN142" s="87" t="s">
        <v>816</v>
      </c>
      <c r="AO142" s="79" t="s">
        <v>848</v>
      </c>
      <c r="AP142" s="79" t="b">
        <v>0</v>
      </c>
      <c r="AQ142" s="87" t="s">
        <v>816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26</v>
      </c>
      <c r="BM142" s="49">
        <v>100</v>
      </c>
      <c r="BN142" s="48">
        <v>26</v>
      </c>
    </row>
    <row r="143" spans="1:66" ht="15">
      <c r="A143" s="64" t="s">
        <v>290</v>
      </c>
      <c r="B143" s="64" t="s">
        <v>290</v>
      </c>
      <c r="C143" s="65" t="s">
        <v>2205</v>
      </c>
      <c r="D143" s="66">
        <v>3</v>
      </c>
      <c r="E143" s="67" t="s">
        <v>132</v>
      </c>
      <c r="F143" s="68">
        <v>32</v>
      </c>
      <c r="G143" s="65"/>
      <c r="H143" s="69"/>
      <c r="I143" s="70"/>
      <c r="J143" s="70"/>
      <c r="K143" s="34" t="s">
        <v>65</v>
      </c>
      <c r="L143" s="77">
        <v>143</v>
      </c>
      <c r="M143" s="77"/>
      <c r="N143" s="72"/>
      <c r="O143" s="79" t="s">
        <v>176</v>
      </c>
      <c r="P143" s="81">
        <v>43760.22584490741</v>
      </c>
      <c r="Q143" s="79" t="s">
        <v>359</v>
      </c>
      <c r="R143" s="79"/>
      <c r="S143" s="79"/>
      <c r="T143" s="79"/>
      <c r="U143" s="82" t="s">
        <v>450</v>
      </c>
      <c r="V143" s="82" t="s">
        <v>450</v>
      </c>
      <c r="W143" s="81">
        <v>43760.22584490741</v>
      </c>
      <c r="X143" s="85">
        <v>43760</v>
      </c>
      <c r="Y143" s="87" t="s">
        <v>612</v>
      </c>
      <c r="Z143" s="82" t="s">
        <v>716</v>
      </c>
      <c r="AA143" s="79"/>
      <c r="AB143" s="79"/>
      <c r="AC143" s="87" t="s">
        <v>819</v>
      </c>
      <c r="AD143" s="79"/>
      <c r="AE143" s="79" t="b">
        <v>0</v>
      </c>
      <c r="AF143" s="79">
        <v>1</v>
      </c>
      <c r="AG143" s="87" t="s">
        <v>823</v>
      </c>
      <c r="AH143" s="79" t="b">
        <v>0</v>
      </c>
      <c r="AI143" s="79" t="s">
        <v>826</v>
      </c>
      <c r="AJ143" s="79"/>
      <c r="AK143" s="87" t="s">
        <v>823</v>
      </c>
      <c r="AL143" s="79" t="b">
        <v>0</v>
      </c>
      <c r="AM143" s="79">
        <v>1</v>
      </c>
      <c r="AN143" s="87" t="s">
        <v>823</v>
      </c>
      <c r="AO143" s="79" t="s">
        <v>831</v>
      </c>
      <c r="AP143" s="79" t="b">
        <v>0</v>
      </c>
      <c r="AQ143" s="87" t="s">
        <v>819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45</v>
      </c>
      <c r="BM143" s="49">
        <v>100</v>
      </c>
      <c r="BN143" s="48">
        <v>45</v>
      </c>
    </row>
    <row r="144" spans="1:66" ht="15">
      <c r="A144" s="64" t="s">
        <v>280</v>
      </c>
      <c r="B144" s="64" t="s">
        <v>290</v>
      </c>
      <c r="C144" s="65" t="s">
        <v>2205</v>
      </c>
      <c r="D144" s="66">
        <v>3</v>
      </c>
      <c r="E144" s="67" t="s">
        <v>132</v>
      </c>
      <c r="F144" s="68">
        <v>32</v>
      </c>
      <c r="G144" s="65"/>
      <c r="H144" s="69"/>
      <c r="I144" s="70"/>
      <c r="J144" s="70"/>
      <c r="K144" s="34" t="s">
        <v>65</v>
      </c>
      <c r="L144" s="77">
        <v>144</v>
      </c>
      <c r="M144" s="77"/>
      <c r="N144" s="72"/>
      <c r="O144" s="79" t="s">
        <v>304</v>
      </c>
      <c r="P144" s="81">
        <v>43760.59752314815</v>
      </c>
      <c r="Q144" s="79" t="s">
        <v>359</v>
      </c>
      <c r="R144" s="79"/>
      <c r="S144" s="79"/>
      <c r="T144" s="79"/>
      <c r="U144" s="79"/>
      <c r="V144" s="82" t="s">
        <v>508</v>
      </c>
      <c r="W144" s="81">
        <v>43760.59752314815</v>
      </c>
      <c r="X144" s="85">
        <v>43760</v>
      </c>
      <c r="Y144" s="87" t="s">
        <v>613</v>
      </c>
      <c r="Z144" s="82" t="s">
        <v>717</v>
      </c>
      <c r="AA144" s="79"/>
      <c r="AB144" s="79"/>
      <c r="AC144" s="87" t="s">
        <v>820</v>
      </c>
      <c r="AD144" s="79"/>
      <c r="AE144" s="79" t="b">
        <v>0</v>
      </c>
      <c r="AF144" s="79">
        <v>0</v>
      </c>
      <c r="AG144" s="87" t="s">
        <v>823</v>
      </c>
      <c r="AH144" s="79" t="b">
        <v>0</v>
      </c>
      <c r="AI144" s="79" t="s">
        <v>826</v>
      </c>
      <c r="AJ144" s="79"/>
      <c r="AK144" s="87" t="s">
        <v>823</v>
      </c>
      <c r="AL144" s="79" t="b">
        <v>0</v>
      </c>
      <c r="AM144" s="79">
        <v>1</v>
      </c>
      <c r="AN144" s="87" t="s">
        <v>819</v>
      </c>
      <c r="AO144" s="79" t="s">
        <v>848</v>
      </c>
      <c r="AP144" s="79" t="b">
        <v>0</v>
      </c>
      <c r="AQ144" s="87" t="s">
        <v>819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45</v>
      </c>
      <c r="BM144" s="49">
        <v>100</v>
      </c>
      <c r="BN144" s="48">
        <v>45</v>
      </c>
    </row>
    <row r="145" spans="1:66" ht="15">
      <c r="A145" s="64" t="s">
        <v>280</v>
      </c>
      <c r="B145" s="64" t="s">
        <v>280</v>
      </c>
      <c r="C145" s="65" t="s">
        <v>2205</v>
      </c>
      <c r="D145" s="66">
        <v>3</v>
      </c>
      <c r="E145" s="67" t="s">
        <v>132</v>
      </c>
      <c r="F145" s="68">
        <v>32</v>
      </c>
      <c r="G145" s="65"/>
      <c r="H145" s="69"/>
      <c r="I145" s="70"/>
      <c r="J145" s="70"/>
      <c r="K145" s="34" t="s">
        <v>65</v>
      </c>
      <c r="L145" s="77">
        <v>145</v>
      </c>
      <c r="M145" s="77"/>
      <c r="N145" s="72"/>
      <c r="O145" s="79" t="s">
        <v>176</v>
      </c>
      <c r="P145" s="81">
        <v>43693.87501157408</v>
      </c>
      <c r="Q145" s="79" t="s">
        <v>308</v>
      </c>
      <c r="R145" s="82" t="s">
        <v>360</v>
      </c>
      <c r="S145" s="79" t="s">
        <v>401</v>
      </c>
      <c r="T145" s="79" t="s">
        <v>416</v>
      </c>
      <c r="U145" s="82" t="s">
        <v>451</v>
      </c>
      <c r="V145" s="82" t="s">
        <v>451</v>
      </c>
      <c r="W145" s="81">
        <v>43693.87501157408</v>
      </c>
      <c r="X145" s="85">
        <v>43693</v>
      </c>
      <c r="Y145" s="87" t="s">
        <v>614</v>
      </c>
      <c r="Z145" s="82" t="s">
        <v>386</v>
      </c>
      <c r="AA145" s="79"/>
      <c r="AB145" s="79"/>
      <c r="AC145" s="87" t="s">
        <v>821</v>
      </c>
      <c r="AD145" s="79"/>
      <c r="AE145" s="79" t="b">
        <v>0</v>
      </c>
      <c r="AF145" s="79">
        <v>15</v>
      </c>
      <c r="AG145" s="87" t="s">
        <v>823</v>
      </c>
      <c r="AH145" s="79" t="b">
        <v>0</v>
      </c>
      <c r="AI145" s="79" t="s">
        <v>826</v>
      </c>
      <c r="AJ145" s="79"/>
      <c r="AK145" s="87" t="s">
        <v>823</v>
      </c>
      <c r="AL145" s="79" t="b">
        <v>0</v>
      </c>
      <c r="AM145" s="79">
        <v>10</v>
      </c>
      <c r="AN145" s="87" t="s">
        <v>823</v>
      </c>
      <c r="AO145" s="79" t="s">
        <v>848</v>
      </c>
      <c r="AP145" s="79" t="b">
        <v>0</v>
      </c>
      <c r="AQ145" s="87" t="s">
        <v>821</v>
      </c>
      <c r="AR145" s="79" t="s">
        <v>304</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13</v>
      </c>
      <c r="BM145" s="49">
        <v>100</v>
      </c>
      <c r="BN145"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hyperlinks>
    <hyperlink ref="R6" r:id="rId1" display="https://gblogs.cisco.com/la/cslive-marlope3-la-guia-de-cisco-live-cancun-para-los-asistentes-por-primera-vez-y-los-mas-experimentados/"/>
    <hyperlink ref="R9" r:id="rId2" display="https://blogs.cisco.com/customerexperience/5-steps-to-digital-transformation-success-at-cisco-live-cancun?utm_source=dlvr.it&amp;utm_medium=twitter"/>
    <hyperlink ref="R10" r:id="rId3" display="https://blogs.cisco.com/customerexperience/5-steps-to-digital-transformation-success-at-cisco-live-cancun?utm_source=dlvr.it&amp;utm_medium=twitter"/>
    <hyperlink ref="R11" r:id="rId4" display="https://blogs.cisco.com/customerexperience/5-steps-to-digital-transformation-success-at-cisco-live-cancun?utm_source=dlvr.it&amp;utm_medium=twitter"/>
    <hyperlink ref="R12" r:id="rId5" display="https://blogs.cisco.com/customerexperience/5-steps-to-digital-transformation-success-at-cisco-live-cancun?utm_source=dlvr.it&amp;utm_medium=twitter"/>
    <hyperlink ref="R13" r:id="rId6" display="https://marketscreener.com/CISCO-SYSTEMS-4862/news/Cisco-5-Steps-to-Digital-Transformation-Success-at-Cisco-Live-Canc-n-29379785/"/>
    <hyperlink ref="R16" r:id="rId7" display="https://www.youtube.com/watch?v=HDnO_WR-dzw&amp;feature=youtu.be"/>
    <hyperlink ref="R17" r:id="rId8" display="https://www.youtube.com/watch?v=HDnO_WR-dzw&amp;feature=youtu.be"/>
    <hyperlink ref="R18" r:id="rId9" display="https://www.youtube.com/watch?v=HDnO_WR-dzw&amp;feature=youtu.be"/>
    <hyperlink ref="R19" r:id="rId10" display="https://www.youtube.com/watch?v=HDnO_WR-dzw&amp;feature=youtu.be"/>
    <hyperlink ref="R20" r:id="rId11" display="https://www.linkedin.com/slink?code=eUXPSZj"/>
    <hyperlink ref="R22" r:id="rId12" display="https://www.linkedin.com/slink?code=dssPdBC"/>
    <hyperlink ref="R23" r:id="rId13" display="https://www.linkedin.com/slink?code=e39kRfm"/>
    <hyperlink ref="R24" r:id="rId14" display="https://www.linkedin.com/slink?code=d_rWKQh"/>
    <hyperlink ref="R25" r:id="rId15" display="https://www.linkedin.com/slink?code=e7MZFVi"/>
    <hyperlink ref="R26" r:id="rId16" display="https://blogs.cisco.com/customerexperience/5-steps-to-digital-transformation-success-at-cisco-live-cancun"/>
    <hyperlink ref="R27" r:id="rId17" display="https://blogs.cisco.com/customerexperience/5-steps-to-digital-transformation-success-at-cisco-live-cancun"/>
    <hyperlink ref="R28" r:id="rId18" display="https://www.linkedin.com/slink?code=eJ_YgxT"/>
    <hyperlink ref="R29" r:id="rId19" display="https://www.linkedin.com/slink?code=eJ_YgxT"/>
    <hyperlink ref="R30" r:id="rId20" display="https://www.linkedin.com/slink?code=eED2_Sw"/>
    <hyperlink ref="R35" r:id="rId21" display="https://www.corning.com/worldwide/en/products/communication-networks/news-events/trade-shows/cisco-live-mexico.html?utm_source=TWITTER&amp;utm_medium=social&amp;utm_campaign=Optical+Communications"/>
    <hyperlink ref="R37" r:id="rId22" display="https://gblogs.cisco.com/la/cslive-marlope3-la-guia-de-cisco-live-cancun-para-los-asistentes-por-primera-vez-y-los-mas-experimentados/"/>
    <hyperlink ref="R38" r:id="rId23" display="https://gblogs.cisco.com/la/cslive-marlope3-la-guia-de-cisco-live-cancun-para-los-asistentes-por-primera-vez-y-los-mas-experimentados/"/>
    <hyperlink ref="R44" r:id="rId24" display="https://www.linkedin.com/slink?code=erfX7KV"/>
    <hyperlink ref="R45" r:id="rId25" display="https://gblogs.cisco.com/la/cslive-marlope3-la-guia-de-cisco-live-cancun-para-los-asistentes-por-primera-vez-y-los-mas-experimentados/"/>
    <hyperlink ref="R49" r:id="rId26" display="https://twitter.com/lila_rousseaux/status/1184541843427594240"/>
    <hyperlink ref="R51" r:id="rId27" display="https://www.linkedin.com/slink?code=efubucy"/>
    <hyperlink ref="R54" r:id="rId28" display="https://gblogs.cisco.com/la/cslive-marlope3-la-guia-de-cisco-live-cancun-para-los-asistentes-por-primera-vez-y-los-mas-experimentados/"/>
    <hyperlink ref="R55" r:id="rId29" display="https://gblogs.cisco.com/la/cslive-leomende-3-maneras-de-conocer-el-futuro-de-las-redes-durante-cisco-live-cancun/"/>
    <hyperlink ref="R56" r:id="rId30" display="https://gblogs.cisco.com/la/cslive-marlope3-la-guia-de-cisco-live-cancun-para-los-asistentes-por-primera-vez-y-los-mas-experimentados/"/>
    <hyperlink ref="R57" r:id="rId31" display="https://www.linkedin.com/slink?code=e-C-B6K"/>
    <hyperlink ref="R58" r:id="rId32" display="https://www.linkedin.com/slink?code=ept3PCM"/>
    <hyperlink ref="R66" r:id="rId33" display="https://info.niagaranetworks.com/event-registration?event_name=Cisco%20Live%20Cancun%202019&amp;utm_campaign=CISCO%20Live%20Cancun%202019&amp;utm_content=95894918&amp;utm_medium=social&amp;utm_source=twitter&amp;hss_channel=tw-4927820441"/>
    <hyperlink ref="R67" r:id="rId34" display="https://info.niagaranetworks.com/event-registration?event_name=Cisco%20Live%20Cancun%202019&amp;utm_campaign=CISCO%20Live%20Cancun%202019&amp;utm_content=95894918&amp;utm_medium=social&amp;utm_source=twitter&amp;hss_channel=tw-4927820441"/>
    <hyperlink ref="R69" r:id="rId35" display="https://esemanal.mx/2019/10/cisco-live-cancun-2019/"/>
    <hyperlink ref="R70" r:id="rId36" display="https://esemanal.mx/2019/10/cisco-live-cancun-2019/"/>
    <hyperlink ref="R75" r:id="rId37" display="https://esemanal.mx/2019/10/cisco-live-cancun-2019/?utm_source=dlvr.it&amp;utm_medium=twitter"/>
    <hyperlink ref="R78" r:id="rId38" display="https://twitter.com/CiscoDevNet/status/1186416876404072448"/>
    <hyperlink ref="R79" r:id="rId39" display="https://twitter.com/ciscolivelatam/status/1162469081620070401"/>
    <hyperlink ref="R82" r:id="rId40" display="https://twitter.com/CiscoDevNet/status/1186416876404072448"/>
    <hyperlink ref="R83" r:id="rId41" display="https://twitter.com/ciscolivelatam/status/1162469081620070401"/>
    <hyperlink ref="R84" r:id="rId42" display="https://www.linkedin.com/slink?code=d7Nxmmk"/>
    <hyperlink ref="R85" r:id="rId43" display="https://www.linkedin.com/slink?code=dM5xJEe"/>
    <hyperlink ref="R92" r:id="rId44" display="https://twitter.com/CiscoDevNet/status/1186416876404072448"/>
    <hyperlink ref="R93" r:id="rId45" display="https://twitter.com/NRS_Solutions/status/1186389101592956928"/>
    <hyperlink ref="R94" r:id="rId46" display="https://vivianfrancos.com/ciscolivela-llega-con-lo-maximo-en-tecnologia/"/>
    <hyperlink ref="R96" r:id="rId47" display="https://gblogs.cisco.com/la/cslive-leomende-3-maneras-de-conocer-el-futuro-de-las-redes-durante-cisco-live-cancun/"/>
    <hyperlink ref="R97" r:id="rId48" display="https://gblogs.cisco.com/la/cslive-leomende-3-maneras-de-conocer-el-futuro-de-las-redes-durante-cisco-live-cancun/"/>
    <hyperlink ref="R100" r:id="rId49" display="https://news-blogs.cisco.com/americas/es/2019/10/21/tu-lo-haces-posible-en-cisco-live-cancun-2019/"/>
    <hyperlink ref="R101" r:id="rId50" display="https://www.linkedin.com/slink?code=eYW78-C"/>
    <hyperlink ref="R102" r:id="rId51" display="https://www.linkedin.com/slink?code=e3NbxVk"/>
    <hyperlink ref="R104" r:id="rId52" display="https://news-blogs.cisco.com/americas/es/2019/10/21/tu-lo-haces-posible-en-cisco-live-cancun-2019/"/>
    <hyperlink ref="R106" r:id="rId53" display="https://www.ciscolive.com/latam"/>
    <hyperlink ref="R107" r:id="rId54" display="https://developer.cisco.com/startnow/?utm_campaign=startnow20&amp;utm_source=mediabuy&amp;utm_medium=ptwitter-mx-luzmavideo"/>
    <hyperlink ref="R108" r:id="rId55" display="https://blogs.cisco.com/developer/digitalization-at-cisco-live-cancun"/>
    <hyperlink ref="R109" r:id="rId56" display="https://blogs.cisco.com/developer/digitalization-at-cisco-live-cancun"/>
    <hyperlink ref="R110" r:id="rId57" display="https://blogs.cisco.com/developer/digitalization-at-cisco-live-cancun"/>
    <hyperlink ref="R112" r:id="rId58" display="https://www.ciscolive.com/latam"/>
    <hyperlink ref="R114" r:id="rId59" display="https://blogs.cisco.com/customerexperience/5-steps-to-digital-transformation-success-at-cisco-live-cancun"/>
    <hyperlink ref="R115" r:id="rId60" display="https://blogs.cisco.com/customerexperience/5-steps-to-digital-transformation-success-at-cisco-live-cancun"/>
    <hyperlink ref="R116" r:id="rId61" display="https://blogs.cisco.com/customerexperience/5-steps-to-digital-transformation-success-at-cisco-live-cancun?ccid=cc000424&amp;dtid=esotwt000260"/>
    <hyperlink ref="R119" r:id="rId62" display="https://blogs.cisco.com/customerexperience/5-steps-to-digital-transformation-success-at-cisco-live-cancun"/>
    <hyperlink ref="R123" r:id="rId63" display="https://merakienciscolive.splashthat.com/"/>
    <hyperlink ref="R124" r:id="rId64" display="https://merakienciscolive.splashthat.com/"/>
    <hyperlink ref="R126" r:id="rId65" display="https://news-blogs.cisco.com/americas/es/2019/10/21/tu-lo-haces-posible-en-cisco-live-cancun-2019/"/>
    <hyperlink ref="R127" r:id="rId66" display="https://news-blogs.cisco.com/americas/es/2019/10/21/tu-lo-haces-posible-en-cisco-live-cancun-2019/"/>
    <hyperlink ref="R137" r:id="rId67" display="https://www.ciscolive.com/latam/en/activities/world-of-solutions/cisco-showcase.html"/>
    <hyperlink ref="R145" r:id="rId68" display="https://gblogs.cisco.com/la/cslive-marlope3-la-guia-de-cisco-live-cancun-para-los-asistentes-por-primera-vez-y-los-mas-experimentados/"/>
    <hyperlink ref="U9" r:id="rId69" display="https://pbs.twimg.com/media/EG8T-cvUUAA1SS_.jpg"/>
    <hyperlink ref="U10" r:id="rId70" display="https://pbs.twimg.com/media/EG8T-cvUUAA1SS_.jpg"/>
    <hyperlink ref="U11" r:id="rId71" display="https://pbs.twimg.com/media/EG8T-cvUUAA1SS_.jpg"/>
    <hyperlink ref="U12" r:id="rId72" display="https://pbs.twimg.com/media/EG8T-cvUUAA1SS_.jpg"/>
    <hyperlink ref="U13" r:id="rId73" display="https://pbs.twimg.com/media/EG8V0NmX0AAhzEV.jpg"/>
    <hyperlink ref="U35" r:id="rId74" display="https://pbs.twimg.com/media/EG8dIJYWkAEMOSK.jpg"/>
    <hyperlink ref="U42" r:id="rId75" display="https://pbs.twimg.com/tweet_video_thumb/EHCFLo1WkAEWj5r.jpg"/>
    <hyperlink ref="U66" r:id="rId76" display="https://pbs.twimg.com/media/EHa74jfWkAA5TUT.jpg"/>
    <hyperlink ref="U67" r:id="rId77" display="https://pbs.twimg.com/media/EHa74jfWkAA5TUT.jpg"/>
    <hyperlink ref="U68" r:id="rId78" display="https://pbs.twimg.com/media/EHbkbJCWkAA0J8E.jpg"/>
    <hyperlink ref="U94" r:id="rId79" display="https://pbs.twimg.com/media/EHUPoiMXUAAmcRI.png"/>
    <hyperlink ref="U100" r:id="rId80" display="https://pbs.twimg.com/media/EHa8TmSUEAAhPlh.jpg"/>
    <hyperlink ref="U107" r:id="rId81" display="https://pbs.twimg.com/media/EFXkm8qVUAAJZ9A.jpg"/>
    <hyperlink ref="U116" r:id="rId82" display="https://pbs.twimg.com/media/EHA_WQqWwAA7Vwk.jpg"/>
    <hyperlink ref="U121" r:id="rId83" display="https://pbs.twimg.com/media/EHFYZ9yVUAIcxrH.jpg"/>
    <hyperlink ref="U123" r:id="rId84" display="https://pbs.twimg.com/media/EHCRwtEU0AEZKy1.jpg"/>
    <hyperlink ref="U126" r:id="rId85" display="https://pbs.twimg.com/media/EHa8TmSUEAAhPlh.jpg"/>
    <hyperlink ref="U127" r:id="rId86" display="https://pbs.twimg.com/media/EHa8TmSUEAAhPlh.jpg"/>
    <hyperlink ref="U128" r:id="rId87" display="https://pbs.twimg.com/media/EHc61hFXkAE237D.jpg"/>
    <hyperlink ref="U129" r:id="rId88" display="https://pbs.twimg.com/media/EHc61hFXkAE237D.jpg"/>
    <hyperlink ref="U130" r:id="rId89" display="https://pbs.twimg.com/media/EHc61hFXkAE237D.jpg"/>
    <hyperlink ref="U131" r:id="rId90" display="https://pbs.twimg.com/media/EHc61hFXkAE237D.jpg"/>
    <hyperlink ref="U132" r:id="rId91" display="https://pbs.twimg.com/media/EHc61hFXkAE237D.jpg"/>
    <hyperlink ref="U133" r:id="rId92" display="https://pbs.twimg.com/media/EHc61hFXkAE237D.jpg"/>
    <hyperlink ref="U134" r:id="rId93" display="https://pbs.twimg.com/media/EHc61hFXkAE237D.jpg"/>
    <hyperlink ref="U137" r:id="rId94" display="https://pbs.twimg.com/media/EHaSAIRWkAEBnoc.jpg"/>
    <hyperlink ref="U143" r:id="rId95" display="https://pbs.twimg.com/media/EHdYB7zXUAE5cNb.jpg"/>
    <hyperlink ref="U145" r:id="rId96" display="https://pbs.twimg.com/media/ECHreBhW4AAZAx-.jpg"/>
    <hyperlink ref="V3" r:id="rId97" display="http://pbs.twimg.com/profile_images/1171850221594304514/z4pzTvjc_normal.jpg"/>
    <hyperlink ref="V4" r:id="rId98" display="http://pbs.twimg.com/profile_images/1171850221594304514/z4pzTvjc_normal.jpg"/>
    <hyperlink ref="V5" r:id="rId99" display="http://pbs.twimg.com/profile_images/1171850221594304514/z4pzTvjc_normal.jpg"/>
    <hyperlink ref="V6" r:id="rId100" display="http://pbs.twimg.com/profile_images/1021472324422230016/cV88qdP5_normal.jpg"/>
    <hyperlink ref="V7" r:id="rId101" display="http://pbs.twimg.com/profile_images/966684792442970113/Qpgxt50F_normal.jpg"/>
    <hyperlink ref="V8" r:id="rId102" display="http://pbs.twimg.com/profile_images/966684792442970113/Qpgxt50F_normal.jpg"/>
    <hyperlink ref="V9" r:id="rId103" display="https://pbs.twimg.com/media/EG8T-cvUUAA1SS_.jpg"/>
    <hyperlink ref="V10" r:id="rId104" display="https://pbs.twimg.com/media/EG8T-cvUUAA1SS_.jpg"/>
    <hyperlink ref="V11" r:id="rId105" display="https://pbs.twimg.com/media/EG8T-cvUUAA1SS_.jpg"/>
    <hyperlink ref="V12" r:id="rId106" display="https://pbs.twimg.com/media/EG8T-cvUUAA1SS_.jpg"/>
    <hyperlink ref="V13" r:id="rId107" display="https://pbs.twimg.com/media/EG8V0NmX0AAhzEV.jpg"/>
    <hyperlink ref="V14" r:id="rId108" display="http://pbs.twimg.com/profile_images/1132213154878910464/A5z6D2zF_normal.png"/>
    <hyperlink ref="V15" r:id="rId109" display="http://pbs.twimg.com/profile_images/1132213154878910464/A5z6D2zF_normal.png"/>
    <hyperlink ref="V16" r:id="rId110" display="http://pbs.twimg.com/profile_images/665888021863006208/XlxNH_Ns_normal.jpg"/>
    <hyperlink ref="V17" r:id="rId111" display="http://pbs.twimg.com/profile_images/665888021863006208/XlxNH_Ns_normal.jpg"/>
    <hyperlink ref="V18" r:id="rId112" display="http://pbs.twimg.com/profile_images/665888021863006208/XlxNH_Ns_normal.jpg"/>
    <hyperlink ref="V19" r:id="rId113" display="http://pbs.twimg.com/profile_images/665888021863006208/XlxNH_Ns_normal.jpg"/>
    <hyperlink ref="V20" r:id="rId114" display="http://pbs.twimg.com/profile_images/690643549407305728/WZz4f9CM_normal.jpg"/>
    <hyperlink ref="V21" r:id="rId115" display="http://pbs.twimg.com/profile_images/1091683057130713088/U4H71Pl5_normal.jpg"/>
    <hyperlink ref="V22" r:id="rId116" display="http://pbs.twimg.com/profile_images/933534998564691968/IuRABV93_normal.jpg"/>
    <hyperlink ref="V23" r:id="rId117" display="http://pbs.twimg.com/profile_images/761618152039981056/L4J0_2cw_normal.jpg"/>
    <hyperlink ref="V24" r:id="rId118" display="http://pbs.twimg.com/profile_images/1093176458237919233/5K7dH_Jj_normal.jpg"/>
    <hyperlink ref="V25" r:id="rId119" display="http://pbs.twimg.com/profile_images/1060155733772328960/d6qTbRTJ_normal.jpg"/>
    <hyperlink ref="V26" r:id="rId120" display="http://pbs.twimg.com/profile_images/1040227290691653633/Z1g-upCw_normal.jpg"/>
    <hyperlink ref="V27" r:id="rId121" display="http://pbs.twimg.com/profile_images/1040227290691653633/Z1g-upCw_normal.jpg"/>
    <hyperlink ref="V28" r:id="rId122" display="http://pbs.twimg.com/profile_images/1417424260/face4_normal.JPG"/>
    <hyperlink ref="V29" r:id="rId123" display="http://pbs.twimg.com/profile_images/1417424260/face4_normal.JPG"/>
    <hyperlink ref="V30" r:id="rId124" display="http://pbs.twimg.com/profile_images/735932511667159040/m233ZunW_normal.jpg"/>
    <hyperlink ref="V31" r:id="rId125" display="http://pbs.twimg.com/profile_images/901279010969329664/WsTFynG9_normal.jpg"/>
    <hyperlink ref="V32" r:id="rId126" display="http://pbs.twimg.com/profile_images/1108236296529408000/FHkxb0Sd_normal.jpg"/>
    <hyperlink ref="V33" r:id="rId127" display="http://pbs.twimg.com/profile_images/1141936108521119746/42mORLOF_normal.jpg"/>
    <hyperlink ref="V34" r:id="rId128" display="http://pbs.twimg.com/profile_images/808139788205182976/xmUQYR0Q_normal.jpg"/>
    <hyperlink ref="V35" r:id="rId129" display="https://pbs.twimg.com/media/EG8dIJYWkAEMOSK.jpg"/>
    <hyperlink ref="V36" r:id="rId130" display="http://pbs.twimg.com/profile_images/1393390114/gargoyle_normal.jpg"/>
    <hyperlink ref="V37" r:id="rId131" display="http://pbs.twimg.com/profile_images/2628738104/cb8a2b34c3428c8c5dd6b4b6e3b1ebc8_normal.png"/>
    <hyperlink ref="V38" r:id="rId132" display="http://pbs.twimg.com/profile_images/1006241048211816448/uIDE1XJz_normal.jpg"/>
    <hyperlink ref="V39" r:id="rId133" display="http://pbs.twimg.com/profile_images/898728727/yo_normal.JPG"/>
    <hyperlink ref="V40" r:id="rId134" display="http://pbs.twimg.com/profile_images/819226952510816256/JBRMyekp_normal.jpg"/>
    <hyperlink ref="V41" r:id="rId135" display="http://pbs.twimg.com/profile_images/752600588941008896/4il1z2JA_normal.jpg"/>
    <hyperlink ref="V42" r:id="rId136" display="https://pbs.twimg.com/tweet_video_thumb/EHCFLo1WkAEWj5r.jpg"/>
    <hyperlink ref="V43" r:id="rId137" display="http://pbs.twimg.com/profile_images/2727453013/490caf5e6d2ffaa55bc37eae7531153e_normal.jpeg"/>
    <hyperlink ref="V44" r:id="rId138" display="http://pbs.twimg.com/profile_images/704502688248037376/wqWOwR3g_normal.jpg"/>
    <hyperlink ref="V45" r:id="rId139" display="http://pbs.twimg.com/profile_images/1038876253753765888/0STmn-b6_normal.jpg"/>
    <hyperlink ref="V46" r:id="rId140" display="http://pbs.twimg.com/profile_images/1177714335109599234/ccIeRdfv_normal.jpg"/>
    <hyperlink ref="V47" r:id="rId141" display="http://pbs.twimg.com/profile_images/1177714335109599234/ccIeRdfv_normal.jpg"/>
    <hyperlink ref="V48" r:id="rId142" display="http://pbs.twimg.com/profile_images/984917471856541696/3TOy17Nz_normal.jpg"/>
    <hyperlink ref="V49" r:id="rId143" display="http://pbs.twimg.com/profile_images/1167221061554966528/MZlseSTA_normal.jpg"/>
    <hyperlink ref="V50" r:id="rId144" display="http://pbs.twimg.com/profile_images/1146424135867932673/mcOn13C2_normal.jpg"/>
    <hyperlink ref="V51" r:id="rId145" display="http://pbs.twimg.com/profile_images/671703757877411840/aQfkOk-4_normal.jpg"/>
    <hyperlink ref="V52" r:id="rId146" display="http://pbs.twimg.com/profile_images/1071011148697354241/ctVtelze_normal.jpg"/>
    <hyperlink ref="V53" r:id="rId147" display="http://pbs.twimg.com/profile_images/593717549918920705/PPf31chL_normal.jpg"/>
    <hyperlink ref="V54" r:id="rId148" display="http://pbs.twimg.com/profile_images/1028091724986339328/j1lsmiir_normal.jpg"/>
    <hyperlink ref="V55" r:id="rId149" display="http://pbs.twimg.com/profile_images/1068326734020386817/SfBQkEO8_normal.jpg"/>
    <hyperlink ref="V56" r:id="rId150" display="http://pbs.twimg.com/profile_images/1184903816266674177/aqN22NAx_normal.jpg"/>
    <hyperlink ref="V57" r:id="rId151" display="http://pbs.twimg.com/profile_images/942808579983241217/aqiM_YQE_normal.jpg"/>
    <hyperlink ref="V58" r:id="rId152" display="http://pbs.twimg.com/profile_images/942808579983241217/aqiM_YQE_normal.jpg"/>
    <hyperlink ref="V59" r:id="rId153" display="http://pbs.twimg.com/profile_images/1133236144563343361/8yW9DP1s_normal.jpg"/>
    <hyperlink ref="V60" r:id="rId154" display="http://pbs.twimg.com/profile_images/934629211582750720/IeXbz3rF_normal.jpg"/>
    <hyperlink ref="V61" r:id="rId155" display="http://pbs.twimg.com/profile_images/1012552959698325505/avZOHudc_normal.jpg"/>
    <hyperlink ref="V62" r:id="rId156" display="http://pbs.twimg.com/profile_images/1012552959698325505/avZOHudc_normal.jpg"/>
    <hyperlink ref="V63" r:id="rId157" display="http://pbs.twimg.com/profile_images/724306653764448256/-xIo_zKc_normal.jpg"/>
    <hyperlink ref="V64" r:id="rId158" display="http://pbs.twimg.com/profile_images/724306653764448256/-xIo_zKc_normal.jpg"/>
    <hyperlink ref="V65" r:id="rId159" display="http://pbs.twimg.com/profile_images/1011034694908030977/08y7CbDg_normal.jpg"/>
    <hyperlink ref="V66" r:id="rId160" display="https://pbs.twimg.com/media/EHa74jfWkAA5TUT.jpg"/>
    <hyperlink ref="V67" r:id="rId161" display="https://pbs.twimg.com/media/EHa74jfWkAA5TUT.jpg"/>
    <hyperlink ref="V68" r:id="rId162" display="https://pbs.twimg.com/media/EHbkbJCWkAA0J8E.jpg"/>
    <hyperlink ref="V69" r:id="rId163" display="http://pbs.twimg.com/profile_images/200924970/e3_normal.jpg"/>
    <hyperlink ref="V70" r:id="rId164" display="http://pbs.twimg.com/profile_images/200924970/e3_normal.jpg"/>
    <hyperlink ref="V71" r:id="rId165" display="http://pbs.twimg.com/profile_images/1133752583837954048/AqF9Shxp_normal.png"/>
    <hyperlink ref="V72" r:id="rId166" display="http://pbs.twimg.com/profile_images/880902961551073280/uE0m7jx5_normal.jpg"/>
    <hyperlink ref="V73" r:id="rId167" display="http://pbs.twimg.com/profile_images/1292683393/mafalda0_normal.JPG"/>
    <hyperlink ref="V74" r:id="rId168" display="http://pbs.twimg.com/profile_images/1292683393/mafalda0_normal.JPG"/>
    <hyperlink ref="V75" r:id="rId169" display="http://pbs.twimg.com/profile_images/2336346013/n9yt6r7y1vc6fhkc9m9e_normal.jpeg"/>
    <hyperlink ref="V76" r:id="rId170" display="http://pbs.twimg.com/profile_images/1185607318727221248/qh35yrlP_normal.jpg"/>
    <hyperlink ref="V77" r:id="rId171" display="http://pbs.twimg.com/profile_images/1185607318727221248/qh35yrlP_normal.jpg"/>
    <hyperlink ref="V78" r:id="rId172" display="http://pbs.twimg.com/profile_images/1185222105601921025/nM2LJOwL_normal.jpg"/>
    <hyperlink ref="V79" r:id="rId173" display="http://pbs.twimg.com/profile_images/1185222105601921025/nM2LJOwL_normal.jpg"/>
    <hyperlink ref="V80" r:id="rId174" display="http://pbs.twimg.com/profile_images/1184702192336490499/xiuYhert_normal.jpg"/>
    <hyperlink ref="V81" r:id="rId175" display="http://pbs.twimg.com/profile_images/1184702192336490499/xiuYhert_normal.jpg"/>
    <hyperlink ref="V82" r:id="rId176" display="http://pbs.twimg.com/profile_images/1185222105601921025/nM2LJOwL_normal.jpg"/>
    <hyperlink ref="V83" r:id="rId177" display="http://pbs.twimg.com/profile_images/1185222105601921025/nM2LJOwL_normal.jpg"/>
    <hyperlink ref="V84" r:id="rId178" display="http://pbs.twimg.com/profile_images/1184702192336490499/xiuYhert_normal.jpg"/>
    <hyperlink ref="V85" r:id="rId179" display="http://pbs.twimg.com/profile_images/1184702192336490499/xiuYhert_normal.jpg"/>
    <hyperlink ref="V86" r:id="rId180" display="http://pbs.twimg.com/profile_images/1184702192336490499/xiuYhert_normal.jpg"/>
    <hyperlink ref="V87" r:id="rId181" display="http://pbs.twimg.com/profile_images/1184702192336490499/xiuYhert_normal.jpg"/>
    <hyperlink ref="V88" r:id="rId182" display="http://pbs.twimg.com/profile_images/1184702192336490499/xiuYhert_normal.jpg"/>
    <hyperlink ref="V89" r:id="rId183" display="http://pbs.twimg.com/profile_images/1184702192336490499/xiuYhert_normal.jpg"/>
    <hyperlink ref="V90" r:id="rId184" display="http://pbs.twimg.com/profile_images/1184702192336490499/xiuYhert_normal.jpg"/>
    <hyperlink ref="V91" r:id="rId185" display="http://pbs.twimg.com/profile_images/1184702192336490499/xiuYhert_normal.jpg"/>
    <hyperlink ref="V92" r:id="rId186" display="http://pbs.twimg.com/profile_images/1184702192336490499/xiuYhert_normal.jpg"/>
    <hyperlink ref="V93" r:id="rId187" display="http://pbs.twimg.com/profile_images/1184702192336490499/xiuYhert_normal.jpg"/>
    <hyperlink ref="V94" r:id="rId188" display="https://pbs.twimg.com/media/EHUPoiMXUAAmcRI.png"/>
    <hyperlink ref="V95" r:id="rId189" display="http://pbs.twimg.com/profile_images/1000776867874455553/gDkzuX2w_normal.jpg"/>
    <hyperlink ref="V96" r:id="rId190" display="http://pbs.twimg.com/profile_images/1000776867874455553/gDkzuX2w_normal.jpg"/>
    <hyperlink ref="V97" r:id="rId191" display="http://pbs.twimg.com/profile_images/1062451242155163648/M3qe8Gqa_normal.jpg"/>
    <hyperlink ref="V98" r:id="rId192" display="http://pbs.twimg.com/profile_images/1062451242155163648/M3qe8Gqa_normal.jpg"/>
    <hyperlink ref="V99" r:id="rId193" display="http://pbs.twimg.com/profile_images/1062451242155163648/M3qe8Gqa_normal.jpg"/>
    <hyperlink ref="V100" r:id="rId194" display="https://pbs.twimg.com/media/EHa8TmSUEAAhPlh.jpg"/>
    <hyperlink ref="V101" r:id="rId195" display="http://pbs.twimg.com/profile_images/1130981473446694913/gjEurmMh_normal.png"/>
    <hyperlink ref="V102" r:id="rId196" display="http://pbs.twimg.com/profile_images/1130981473446694913/gjEurmMh_normal.png"/>
    <hyperlink ref="V103" r:id="rId197" display="http://pbs.twimg.com/profile_images/473595463/2038299897_9d12311377_s_normal.jpg"/>
    <hyperlink ref="V104" r:id="rId198" display="http://pbs.twimg.com/profile_images/473595463/2038299897_9d12311377_s_normal.jpg"/>
    <hyperlink ref="V105" r:id="rId199" display="http://pbs.twimg.com/profile_images/2979271766/236ec88170a80d57b36b9848fb0c57a1_normal.jpeg"/>
    <hyperlink ref="V106" r:id="rId200" display="http://pbs.twimg.com/profile_images/1108050462186659840/eCQyWPaL_normal.png"/>
    <hyperlink ref="V107" r:id="rId201" display="https://pbs.twimg.com/media/EFXkm8qVUAAJZ9A.jpg"/>
    <hyperlink ref="V108" r:id="rId202" display="http://pbs.twimg.com/profile_images/831938838935203840/eGVNy9b7_normal.jpg"/>
    <hyperlink ref="V109" r:id="rId203" display="http://pbs.twimg.com/profile_images/831938838935203840/eGVNy9b7_normal.jpg"/>
    <hyperlink ref="V110" r:id="rId204" display="http://pbs.twimg.com/profile_images/831938838935203840/eGVNy9b7_normal.jpg"/>
    <hyperlink ref="V111" r:id="rId205" display="http://pbs.twimg.com/profile_images/1108050462186659840/eCQyWPaL_normal.png"/>
    <hyperlink ref="V112" r:id="rId206" display="http://pbs.twimg.com/profile_images/1108050462186659840/eCQyWPaL_normal.png"/>
    <hyperlink ref="V113" r:id="rId207" display="http://pbs.twimg.com/profile_images/1108050462186659840/eCQyWPaL_normal.png"/>
    <hyperlink ref="V114" r:id="rId208" display="http://pbs.twimg.com/profile_images/1039857534708924416/_BOMv_Qf_normal.jpg"/>
    <hyperlink ref="V115" r:id="rId209" display="http://pbs.twimg.com/profile_images/1108050462186659840/eCQyWPaL_normal.png"/>
    <hyperlink ref="V116" r:id="rId210" display="https://pbs.twimg.com/media/EHA_WQqWwAA7Vwk.jpg"/>
    <hyperlink ref="V117" r:id="rId211" display="http://pbs.twimg.com/profile_images/1183847482691870725/HVhF0mwF_normal.jpg"/>
    <hyperlink ref="V118" r:id="rId212" display="http://pbs.twimg.com/profile_images/1108050462186659840/eCQyWPaL_normal.png"/>
    <hyperlink ref="V119" r:id="rId213" display="http://pbs.twimg.com/profile_images/1108050462186659840/eCQyWPaL_normal.png"/>
    <hyperlink ref="V120" r:id="rId214" display="http://pbs.twimg.com/profile_images/1108050462186659840/eCQyWPaL_normal.png"/>
    <hyperlink ref="V121" r:id="rId215" display="https://pbs.twimg.com/media/EHFYZ9yVUAIcxrH.jpg"/>
    <hyperlink ref="V122" r:id="rId216" display="http://pbs.twimg.com/profile_images/1108050462186659840/eCQyWPaL_normal.png"/>
    <hyperlink ref="V123" r:id="rId217" display="https://pbs.twimg.com/media/EHCRwtEU0AEZKy1.jpg"/>
    <hyperlink ref="V124" r:id="rId218" display="http://pbs.twimg.com/profile_images/898655848309837824/lfgDLdO1_normal.jpg"/>
    <hyperlink ref="V125" r:id="rId219" display="http://pbs.twimg.com/profile_images/1108050462186659840/eCQyWPaL_normal.png"/>
    <hyperlink ref="V126" r:id="rId220" display="https://pbs.twimg.com/media/EHa8TmSUEAAhPlh.jpg"/>
    <hyperlink ref="V127" r:id="rId221" display="https://pbs.twimg.com/media/EHa8TmSUEAAhPlh.jpg"/>
    <hyperlink ref="V128" r:id="rId222" display="https://pbs.twimg.com/media/EHc61hFXkAE237D.jpg"/>
    <hyperlink ref="V129" r:id="rId223" display="https://pbs.twimg.com/media/EHc61hFXkAE237D.jpg"/>
    <hyperlink ref="V130" r:id="rId224" display="https://pbs.twimg.com/media/EHc61hFXkAE237D.jpg"/>
    <hyperlink ref="V131" r:id="rId225" display="https://pbs.twimg.com/media/EHc61hFXkAE237D.jpg"/>
    <hyperlink ref="V132" r:id="rId226" display="https://pbs.twimg.com/media/EHc61hFXkAE237D.jpg"/>
    <hyperlink ref="V133" r:id="rId227" display="https://pbs.twimg.com/media/EHc61hFXkAE237D.jpg"/>
    <hyperlink ref="V134" r:id="rId228" display="https://pbs.twimg.com/media/EHc61hFXkAE237D.jpg"/>
    <hyperlink ref="V135" r:id="rId229" display="http://pbs.twimg.com/profile_images/1108050462186659840/eCQyWPaL_normal.png"/>
    <hyperlink ref="V136" r:id="rId230" display="http://pbs.twimg.com/profile_images/1108050462186659840/eCQyWPaL_normal.png"/>
    <hyperlink ref="V137" r:id="rId231" display="https://pbs.twimg.com/media/EHaSAIRWkAEBnoc.jpg"/>
    <hyperlink ref="V138" r:id="rId232" display="http://pbs.twimg.com/profile_images/1108050462186659840/eCQyWPaL_normal.png"/>
    <hyperlink ref="V139" r:id="rId233" display="http://pbs.twimg.com/profile_images/1108050462186659840/eCQyWPaL_normal.png"/>
    <hyperlink ref="V140" r:id="rId234" display="http://pbs.twimg.com/profile_images/1108050462186659840/eCQyWPaL_normal.png"/>
    <hyperlink ref="V141" r:id="rId235" display="http://pbs.twimg.com/profile_images/1108050462186659840/eCQyWPaL_normal.png"/>
    <hyperlink ref="V142" r:id="rId236" display="http://pbs.twimg.com/profile_images/1108050462186659840/eCQyWPaL_normal.png"/>
    <hyperlink ref="V143" r:id="rId237" display="https://pbs.twimg.com/media/EHdYB7zXUAE5cNb.jpg"/>
    <hyperlink ref="V144" r:id="rId238" display="http://pbs.twimg.com/profile_images/1108050462186659840/eCQyWPaL_normal.png"/>
    <hyperlink ref="V145" r:id="rId239" display="https://pbs.twimg.com/media/ECHreBhW4AAZAx-.jpg"/>
    <hyperlink ref="Z3" r:id="rId240" display="https://twitter.com/rosa73920099/status/1183848135329767424"/>
    <hyperlink ref="Z4" r:id="rId241" display="https://twitter.com/rosa73920099/status/1183848135329767424"/>
    <hyperlink ref="Z5" r:id="rId242" display="https://twitter.com/rosa73920099/status/1183848135329767424"/>
    <hyperlink ref="Z6" r:id="rId243" display="https://twitter.com/cisco_support/status/1184115487107497985"/>
    <hyperlink ref="Z7" r:id="rId244" display="https://twitter.com/amtelco/status/1184121849157947392"/>
    <hyperlink ref="Z8" r:id="rId245" display="https://twitter.com/amtelco/status/1184121849157947392"/>
    <hyperlink ref="Z9" r:id="rId246" display="https://twitter.com/itmaintenance2/status/1184187318694899712"/>
    <hyperlink ref="Z10" r:id="rId247" display="https://twitter.com/it_exprt/status/1184187320964005888"/>
    <hyperlink ref="Z11" r:id="rId248" display="https://twitter.com/ciscoconnection/status/1184187192551202816"/>
    <hyperlink ref="Z12" r:id="rId249" display="https://twitter.com/itmaintenanceme/status/1184187709968928768"/>
    <hyperlink ref="Z13" r:id="rId250" display="https://twitter.com/market_screener/status/1184189215954919424"/>
    <hyperlink ref="Z14" r:id="rId251" display="https://twitter.com/khmuhib2013/status/1184200845111332864"/>
    <hyperlink ref="Z15" r:id="rId252" display="https://twitter.com/khmuhib2013/status/1184200845111332864"/>
    <hyperlink ref="Z16" r:id="rId253" display="https://twitter.com/vixit0oo0/status/1184211442125422593"/>
    <hyperlink ref="Z17" r:id="rId254" display="https://twitter.com/vixit0oo0/status/1184211442125422593"/>
    <hyperlink ref="Z18" r:id="rId255" display="https://twitter.com/vixit0oo0/status/1184211442125422593"/>
    <hyperlink ref="Z19" r:id="rId256" display="https://twitter.com/vixit0oo0/status/1184211442125422593"/>
    <hyperlink ref="Z20" r:id="rId257" display="https://twitter.com/cisco_nic/status/1184240366674989058"/>
    <hyperlink ref="Z21" r:id="rId258" display="https://twitter.com/gabrielordonezh/status/1184313251284344833"/>
    <hyperlink ref="Z22" r:id="rId259" display="https://twitter.com/wandonr/status/1184393559547568129"/>
    <hyperlink ref="Z23" r:id="rId260" display="https://twitter.com/suzanneberner/status/1184453945432924160"/>
    <hyperlink ref="Z24" r:id="rId261" display="https://twitter.com/monicazarur/status/1184514339551752193"/>
    <hyperlink ref="Z25" r:id="rId262" display="https://twitter.com/jportuga/status/1184514365749370881"/>
    <hyperlink ref="Z26" r:id="rId263" display="https://twitter.com/pivotcloud/status/1184569692549242881"/>
    <hyperlink ref="Z27" r:id="rId264" display="https://twitter.com/pivotcloud/status/1184569692549242881"/>
    <hyperlink ref="Z28" r:id="rId265" display="https://twitter.com/gabsarmiento/status/1184554785606901764"/>
    <hyperlink ref="Z29" r:id="rId266" display="https://twitter.com/gabsarmiento/status/1184585475073413120"/>
    <hyperlink ref="Z30" r:id="rId267" display="https://twitter.com/annpcari/status/1184589839158657024"/>
    <hyperlink ref="Z31" r:id="rId268" display="https://twitter.com/ticalz/status/1184600607547645952"/>
    <hyperlink ref="Z32" r:id="rId269" display="https://twitter.com/vitoched/status/1184607098895646720"/>
    <hyperlink ref="Z33" r:id="rId270" display="https://twitter.com/naniella/status/1184614711754743808"/>
    <hyperlink ref="Z34" r:id="rId271" display="https://twitter.com/imayo10/status/1184625781722505217"/>
    <hyperlink ref="Z35" r:id="rId272" display="https://twitter.com/corningopcomm/status/1184197254908993536"/>
    <hyperlink ref="Z36" r:id="rId273" display="https://twitter.com/batfish3/status/1184632457464823808"/>
    <hyperlink ref="Z37" r:id="rId274" display="https://twitter.com/docmatematico/status/1184129484355702784"/>
    <hyperlink ref="Z38" r:id="rId275" display="https://twitter.com/jorgetc89/status/1184653354082951168"/>
    <hyperlink ref="Z39" r:id="rId276" display="https://twitter.com/pineda_salvador/status/1184689441333338112"/>
    <hyperlink ref="Z40" r:id="rId277" display="https://twitter.com/lorenzazu/status/1184842476948836352"/>
    <hyperlink ref="Z41" r:id="rId278" display="https://twitter.com/rubsaf/status/1184842926834307073"/>
    <hyperlink ref="Z42" r:id="rId279" display="https://twitter.com/c3ntrotelecom/status/1184593143431348224"/>
    <hyperlink ref="Z43" r:id="rId280" display="https://twitter.com/zaymo_jlzc/status/1184846241022251012"/>
    <hyperlink ref="Z44" r:id="rId281" display="https://twitter.com/tylka5/status/1184861695543517189"/>
    <hyperlink ref="Z45" r:id="rId282" display="https://twitter.com/mcovarrubias67/status/1184869188420153344"/>
    <hyperlink ref="Z46" r:id="rId283" display="https://twitter.com/gzaporta/status/1184876162373341184"/>
    <hyperlink ref="Z47" r:id="rId284" display="https://twitter.com/gzaporta/status/1184876162373341184"/>
    <hyperlink ref="Z48" r:id="rId285" display="https://twitter.com/mcsnetsolution/status/1184877532753125376"/>
    <hyperlink ref="Z49" r:id="rId286" display="https://twitter.com/fjgotopo/status/1184581059301859328"/>
    <hyperlink ref="Z50" r:id="rId287" display="https://twitter.com/ciscocanada/status/1184904194395906050"/>
    <hyperlink ref="Z51" r:id="rId288" display="https://twitter.com/tfonsecag/status/1184973745171156992"/>
    <hyperlink ref="Z52" r:id="rId289" display="https://twitter.com/ricardo_vallino/status/1185160488767889409"/>
    <hyperlink ref="Z53" r:id="rId290" display="https://twitter.com/jorisbeerda1/status/1185161401452716032"/>
    <hyperlink ref="Z54" r:id="rId291" display="https://twitter.com/l_manza/status/1185247920716681216"/>
    <hyperlink ref="Z55" r:id="rId292" display="https://twitter.com/maurirostan/status/1185272039566909440"/>
    <hyperlink ref="Z56" r:id="rId293" display="https://twitter.com/superchayayin/status/1185348946497015810"/>
    <hyperlink ref="Z57" r:id="rId294" display="https://twitter.com/rosagoesdigital/status/1184574736954724362"/>
    <hyperlink ref="Z58" r:id="rId295" display="https://twitter.com/rosagoesdigital/status/1185571315928981504"/>
    <hyperlink ref="Z59" r:id="rId296" display="https://twitter.com/navishaacloud/status/1185901264292458496"/>
    <hyperlink ref="Z60" r:id="rId297" display="https://twitter.com/ajuanyseva/status/1186012603287404544"/>
    <hyperlink ref="Z61" r:id="rId298" display="https://twitter.com/impulsaeventos/status/1186183077363617792"/>
    <hyperlink ref="Z62" r:id="rId299" display="https://twitter.com/impulsaeventos/status/1186183077363617792"/>
    <hyperlink ref="Z63" r:id="rId300" display="https://twitter.com/acastrejon/status/1186302735051902976"/>
    <hyperlink ref="Z64" r:id="rId301" display="https://twitter.com/acastrejon/status/1186302735051902976"/>
    <hyperlink ref="Z65" r:id="rId302" display="https://twitter.com/mosvillarreal/status/1186304368481591297"/>
    <hyperlink ref="Z66" r:id="rId303" display="https://twitter.com/niagaranetw/status/1186342133990604800"/>
    <hyperlink ref="Z67" r:id="rId304" display="https://twitter.com/andre_vink/status/1186342147106189313"/>
    <hyperlink ref="Z68" r:id="rId305" display="https://twitter.com/ingrammicromx/status/1186386710864769024"/>
    <hyperlink ref="Z69" r:id="rId306" display="https://twitter.com/esemanal/status/1186417980038619137"/>
    <hyperlink ref="Z70" r:id="rId307" display="https://twitter.com/esemanal/status/1186417980038619137"/>
    <hyperlink ref="Z71" r:id="rId308" display="https://twitter.com/cablecommsrl/status/1186430725232484352"/>
    <hyperlink ref="Z72" r:id="rId309" display="https://twitter.com/outcoastit/status/1186447319039918080"/>
    <hyperlink ref="Z73" r:id="rId310" display="https://twitter.com/bettsyga/status/1186451071377522692"/>
    <hyperlink ref="Z74" r:id="rId311" display="https://twitter.com/bettsyga/status/1186451071377522692"/>
    <hyperlink ref="Z75" r:id="rId312" display="https://twitter.com/atcancun/status/1186510751231397888"/>
    <hyperlink ref="Z76" r:id="rId313" display="https://twitter.com/ib_alabede/status/1186550111058485248"/>
    <hyperlink ref="Z77" r:id="rId314" display="https://twitter.com/ib_alabede/status/1186550111058485248"/>
    <hyperlink ref="Z78" r:id="rId315" display="https://twitter.com/datasysla/status/1186547403060629504"/>
    <hyperlink ref="Z79" r:id="rId316" display="https://twitter.com/datasysla/status/1186547680639684609"/>
    <hyperlink ref="Z80" r:id="rId317" display="https://twitter.com/vivianfrancos/status/1186552199696044032"/>
    <hyperlink ref="Z81" r:id="rId318" display="https://twitter.com/vivianfrancos/status/1186552291647770624"/>
    <hyperlink ref="Z82" r:id="rId319" display="https://twitter.com/datasysla/status/1186547403060629504"/>
    <hyperlink ref="Z83" r:id="rId320" display="https://twitter.com/datasysla/status/1186547680639684609"/>
    <hyperlink ref="Z84" r:id="rId321" display="https://twitter.com/vivianfrancos/status/1186546571602747392"/>
    <hyperlink ref="Z85" r:id="rId322" display="https://twitter.com/vivianfrancos/status/1186546712531427328"/>
    <hyperlink ref="Z86" r:id="rId323" display="https://twitter.com/vivianfrancos/status/1186552199696044032"/>
    <hyperlink ref="Z87" r:id="rId324" display="https://twitter.com/vivianfrancos/status/1186552291647770624"/>
    <hyperlink ref="Z88" r:id="rId325" display="https://twitter.com/vivianfrancos/status/1186552199696044032"/>
    <hyperlink ref="Z89" r:id="rId326" display="https://twitter.com/vivianfrancos/status/1186552199696044032"/>
    <hyperlink ref="Z90" r:id="rId327" display="https://twitter.com/vivianfrancos/status/1186552291647770624"/>
    <hyperlink ref="Z91" r:id="rId328" display="https://twitter.com/vivianfrancos/status/1186552291647770624"/>
    <hyperlink ref="Z92" r:id="rId329" display="https://twitter.com/vivianfrancos/status/1186553196640133120"/>
    <hyperlink ref="Z93" r:id="rId330" display="https://twitter.com/vivianfrancos/status/1186553435371528197"/>
    <hyperlink ref="Z94" r:id="rId331" display="https://twitter.com/vivianfrancos/status/1185871277673897984"/>
    <hyperlink ref="Z95" r:id="rId332" display="https://twitter.com/wrcambre/status/1185166938290429952"/>
    <hyperlink ref="Z96" r:id="rId333" display="https://twitter.com/wrcambre/status/1185209744459362304"/>
    <hyperlink ref="Z97" r:id="rId334" display="https://twitter.com/olatapi/status/1185352761518346246"/>
    <hyperlink ref="Z98" r:id="rId335" display="https://twitter.com/olatapi/status/1185352657264754688"/>
    <hyperlink ref="Z99" r:id="rId336" display="https://twitter.com/olatapi/status/1185352657264754688"/>
    <hyperlink ref="Z100" r:id="rId337" display="https://twitter.com/olatapi/status/1186616974417154050"/>
    <hyperlink ref="Z101" r:id="rId338" display="https://twitter.com/ctorales/status/1186586520955822082"/>
    <hyperlink ref="Z102" r:id="rId339" display="https://twitter.com/ctorales/status/1186591341695963137"/>
    <hyperlink ref="Z103" r:id="rId340" display="https://twitter.com/solivera1/status/1186621678970789888"/>
    <hyperlink ref="Z104" r:id="rId341" display="https://twitter.com/solivera1/status/1186641981889380352"/>
    <hyperlink ref="Z105" r:id="rId342" display="https://twitter.com/92mariajose/status/1183819575365816320"/>
    <hyperlink ref="Z106" r:id="rId343" display="https://twitter.com/ciscolivelatam/status/1184109333073842178"/>
    <hyperlink ref="Z107" r:id="rId344" display="https://twitter.com/ciscodevnet/status/1177119976206897152"/>
    <hyperlink ref="Z108" r:id="rId345" display="https://twitter.com/ciscodevnet/status/1184121757088788480"/>
    <hyperlink ref="Z109" r:id="rId346" display="https://twitter.com/ciscodevnet/status/1185269314489851905"/>
    <hyperlink ref="Z110" r:id="rId347" display="https://twitter.com/ciscodevnet/status/1186416876404072448"/>
    <hyperlink ref="Z111" r:id="rId348" display="https://twitter.com/ciscolivelatam/status/1184187284918358016"/>
    <hyperlink ref="Z112" r:id="rId349" display="https://twitter.com/ciscolivelatam/status/1184109333073842178"/>
    <hyperlink ref="Z113" r:id="rId350" display="https://twitter.com/ciscolivelatam/status/1184187284918358016"/>
    <hyperlink ref="Z114" r:id="rId351" display="https://twitter.com/ciscodistemear/status/1184357677629095936"/>
    <hyperlink ref="Z115" r:id="rId352" display="https://twitter.com/ciscolivelatam/status/1184467890713612288"/>
    <hyperlink ref="Z116" r:id="rId353" display="https://twitter.com/ciscocx/status/1184516355556610053"/>
    <hyperlink ref="Z117" r:id="rId354" display="https://twitter.com/danilopozo/status/1184518733286592513"/>
    <hyperlink ref="Z118" r:id="rId355" display="https://twitter.com/ciscolivelatam/status/1184523769341198337"/>
    <hyperlink ref="Z119" r:id="rId356" display="https://twitter.com/ciscolivelatam/status/1184467890713612288"/>
    <hyperlink ref="Z120" r:id="rId357" display="https://twitter.com/ciscolivelatam/status/1184523769341198337"/>
    <hyperlink ref="Z121" r:id="rId358" display="https://twitter.com/digitalpaola/status/1184825385097269248"/>
    <hyperlink ref="Z122" r:id="rId359" display="https://twitter.com/ciscolivelatam/status/1184826520528936962"/>
    <hyperlink ref="Z123" r:id="rId360" display="https://twitter.com/merakilatam/status/1184607019275182080"/>
    <hyperlink ref="Z124" r:id="rId361" display="https://twitter.com/merakilatam/status/1185963892935053312"/>
    <hyperlink ref="Z125" r:id="rId362" display="https://twitter.com/ciscolivelatam/status/1184826903389184001"/>
    <hyperlink ref="Z126" r:id="rId363" display="https://twitter.com/cisconoticias/status/1186342600980041729"/>
    <hyperlink ref="Z127" r:id="rId364" display="https://twitter.com/ciscolivelatam/status/1186352119013621765"/>
    <hyperlink ref="Z128" r:id="rId365" display="https://twitter.com/akashico/status/1186481767324307456"/>
    <hyperlink ref="Z129" r:id="rId366" display="https://twitter.com/akashico/status/1186481767324307456"/>
    <hyperlink ref="Z130" r:id="rId367" display="https://twitter.com/akashico/status/1186481767324307456"/>
    <hyperlink ref="Z131" r:id="rId368" display="https://twitter.com/akashico/status/1186481767324307456"/>
    <hyperlink ref="Z132" r:id="rId369" display="https://twitter.com/akashico/status/1186481767324307456"/>
    <hyperlink ref="Z133" r:id="rId370" display="https://twitter.com/akashico/status/1186481767324307456"/>
    <hyperlink ref="Z134" r:id="rId371" display="https://twitter.com/akashico/status/1186481767324307456"/>
    <hyperlink ref="Z135" r:id="rId372" display="https://twitter.com/ciscolivelatam/status/1186642472337846274"/>
    <hyperlink ref="Z136" r:id="rId373" display="https://twitter.com/ciscolivelatam/status/1186642472337846274"/>
    <hyperlink ref="Z137" r:id="rId374" display="https://twitter.com/ciscoevents/status/1186296084471123972"/>
    <hyperlink ref="Z138" r:id="rId375" display="https://twitter.com/ciscolivelatam/status/1186642472337846274"/>
    <hyperlink ref="Z139" r:id="rId376" display="https://twitter.com/ciscolivelatam/status/1186642472337846274"/>
    <hyperlink ref="Z140" r:id="rId377" display="https://twitter.com/ciscolivelatam/status/1186642472337846274"/>
    <hyperlink ref="Z141" r:id="rId378" display="https://twitter.com/ciscolivelatam/status/1186642472337846274"/>
    <hyperlink ref="Z142" r:id="rId379" display="https://twitter.com/ciscolivelatam/status/1186642472337846274"/>
    <hyperlink ref="Z143" r:id="rId380" display="https://twitter.com/dicecisco/status/1186513821076262912"/>
    <hyperlink ref="Z144" r:id="rId381" display="https://twitter.com/ciscolivelatam/status/1186648511879811073"/>
    <hyperlink ref="Z145" r:id="rId382" display="https://twitter.com/ciscolivelatam/status/1162469081620070401"/>
    <hyperlink ref="BB104" r:id="rId383" display="https://api.twitter.com/1.1/geo/id/bced47a0c99c71d0.json"/>
  </hyperlinks>
  <printOptions/>
  <pageMargins left="0.7" right="0.7" top="0.75" bottom="0.75" header="0.3" footer="0.3"/>
  <pageSetup horizontalDpi="600" verticalDpi="600" orientation="portrait" r:id="rId387"/>
  <legacyDrawing r:id="rId385"/>
  <tableParts>
    <tablePart r:id="rId3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2156</v>
      </c>
      <c r="B1" s="13" t="s">
        <v>2157</v>
      </c>
      <c r="C1" s="13" t="s">
        <v>2150</v>
      </c>
      <c r="D1" s="13" t="s">
        <v>2151</v>
      </c>
      <c r="E1" s="13" t="s">
        <v>2158</v>
      </c>
      <c r="F1" s="13" t="s">
        <v>144</v>
      </c>
      <c r="G1" s="13" t="s">
        <v>2159</v>
      </c>
      <c r="H1" s="13" t="s">
        <v>2160</v>
      </c>
      <c r="I1" s="13" t="s">
        <v>2161</v>
      </c>
      <c r="J1" s="13" t="s">
        <v>2162</v>
      </c>
      <c r="K1" s="13" t="s">
        <v>2163</v>
      </c>
      <c r="L1" s="13" t="s">
        <v>2164</v>
      </c>
    </row>
    <row r="2" spans="1:12" ht="15">
      <c r="A2" s="86" t="s">
        <v>300</v>
      </c>
      <c r="B2" s="86" t="s">
        <v>1590</v>
      </c>
      <c r="C2" s="86">
        <v>63</v>
      </c>
      <c r="D2" s="121">
        <v>0.009641559293358545</v>
      </c>
      <c r="E2" s="121">
        <v>1.2120834800812648</v>
      </c>
      <c r="F2" s="86" t="s">
        <v>2152</v>
      </c>
      <c r="G2" s="86" t="b">
        <v>0</v>
      </c>
      <c r="H2" s="86" t="b">
        <v>0</v>
      </c>
      <c r="I2" s="86" t="b">
        <v>0</v>
      </c>
      <c r="J2" s="86" t="b">
        <v>0</v>
      </c>
      <c r="K2" s="86" t="b">
        <v>0</v>
      </c>
      <c r="L2" s="86" t="b">
        <v>0</v>
      </c>
    </row>
    <row r="3" spans="1:12" ht="15">
      <c r="A3" s="86" t="s">
        <v>1590</v>
      </c>
      <c r="B3" s="86" t="s">
        <v>1618</v>
      </c>
      <c r="C3" s="86">
        <v>38</v>
      </c>
      <c r="D3" s="121">
        <v>0.010974564215267416</v>
      </c>
      <c r="E3" s="121">
        <v>1.1658777489341456</v>
      </c>
      <c r="F3" s="86" t="s">
        <v>2152</v>
      </c>
      <c r="G3" s="86" t="b">
        <v>0</v>
      </c>
      <c r="H3" s="86" t="b">
        <v>0</v>
      </c>
      <c r="I3" s="86" t="b">
        <v>0</v>
      </c>
      <c r="J3" s="86" t="b">
        <v>0</v>
      </c>
      <c r="K3" s="86" t="b">
        <v>0</v>
      </c>
      <c r="L3" s="86" t="b">
        <v>0</v>
      </c>
    </row>
    <row r="4" spans="1:12" ht="15">
      <c r="A4" s="86" t="s">
        <v>1590</v>
      </c>
      <c r="B4" s="86" t="s">
        <v>1576</v>
      </c>
      <c r="C4" s="86">
        <v>16</v>
      </c>
      <c r="D4" s="121">
        <v>0.008590894125684074</v>
      </c>
      <c r="E4" s="121">
        <v>1.0995166566032315</v>
      </c>
      <c r="F4" s="86" t="s">
        <v>2152</v>
      </c>
      <c r="G4" s="86" t="b">
        <v>0</v>
      </c>
      <c r="H4" s="86" t="b">
        <v>0</v>
      </c>
      <c r="I4" s="86" t="b">
        <v>0</v>
      </c>
      <c r="J4" s="86" t="b">
        <v>0</v>
      </c>
      <c r="K4" s="86" t="b">
        <v>0</v>
      </c>
      <c r="L4" s="86" t="b">
        <v>0</v>
      </c>
    </row>
    <row r="5" spans="1:12" ht="15">
      <c r="A5" s="86" t="s">
        <v>1622</v>
      </c>
      <c r="B5" s="86" t="s">
        <v>1626</v>
      </c>
      <c r="C5" s="86">
        <v>14</v>
      </c>
      <c r="D5" s="121">
        <v>0.008053285502435663</v>
      </c>
      <c r="E5" s="121">
        <v>1.8269998179214606</v>
      </c>
      <c r="F5" s="86" t="s">
        <v>2152</v>
      </c>
      <c r="G5" s="86" t="b">
        <v>0</v>
      </c>
      <c r="H5" s="86" t="b">
        <v>0</v>
      </c>
      <c r="I5" s="86" t="b">
        <v>0</v>
      </c>
      <c r="J5" s="86" t="b">
        <v>0</v>
      </c>
      <c r="K5" s="86" t="b">
        <v>0</v>
      </c>
      <c r="L5" s="86" t="b">
        <v>0</v>
      </c>
    </row>
    <row r="6" spans="1:12" ht="15">
      <c r="A6" s="86" t="s">
        <v>1665</v>
      </c>
      <c r="B6" s="86" t="s">
        <v>1667</v>
      </c>
      <c r="C6" s="86">
        <v>11</v>
      </c>
      <c r="D6" s="121">
        <v>0.00708853843827352</v>
      </c>
      <c r="E6" s="121">
        <v>1.729713955057057</v>
      </c>
      <c r="F6" s="86" t="s">
        <v>2152</v>
      </c>
      <c r="G6" s="86" t="b">
        <v>0</v>
      </c>
      <c r="H6" s="86" t="b">
        <v>0</v>
      </c>
      <c r="I6" s="86" t="b">
        <v>0</v>
      </c>
      <c r="J6" s="86" t="b">
        <v>0</v>
      </c>
      <c r="K6" s="86" t="b">
        <v>0</v>
      </c>
      <c r="L6" s="86" t="b">
        <v>0</v>
      </c>
    </row>
    <row r="7" spans="1:12" ht="15">
      <c r="A7" s="86" t="s">
        <v>1626</v>
      </c>
      <c r="B7" s="86" t="s">
        <v>1627</v>
      </c>
      <c r="C7" s="86">
        <v>11</v>
      </c>
      <c r="D7" s="121">
        <v>0.00708853843827352</v>
      </c>
      <c r="E7" s="121">
        <v>1.9305404098285301</v>
      </c>
      <c r="F7" s="86" t="s">
        <v>2152</v>
      </c>
      <c r="G7" s="86" t="b">
        <v>0</v>
      </c>
      <c r="H7" s="86" t="b">
        <v>0</v>
      </c>
      <c r="I7" s="86" t="b">
        <v>0</v>
      </c>
      <c r="J7" s="86" t="b">
        <v>0</v>
      </c>
      <c r="K7" s="86" t="b">
        <v>0</v>
      </c>
      <c r="L7" s="86" t="b">
        <v>0</v>
      </c>
    </row>
    <row r="8" spans="1:12" ht="15">
      <c r="A8" s="86" t="s">
        <v>1627</v>
      </c>
      <c r="B8" s="86" t="s">
        <v>1628</v>
      </c>
      <c r="C8" s="86">
        <v>11</v>
      </c>
      <c r="D8" s="121">
        <v>0.00708853843827352</v>
      </c>
      <c r="E8" s="121">
        <v>2.035275760348543</v>
      </c>
      <c r="F8" s="86" t="s">
        <v>2152</v>
      </c>
      <c r="G8" s="86" t="b">
        <v>0</v>
      </c>
      <c r="H8" s="86" t="b">
        <v>0</v>
      </c>
      <c r="I8" s="86" t="b">
        <v>0</v>
      </c>
      <c r="J8" s="86" t="b">
        <v>0</v>
      </c>
      <c r="K8" s="86" t="b">
        <v>0</v>
      </c>
      <c r="L8" s="86" t="b">
        <v>0</v>
      </c>
    </row>
    <row r="9" spans="1:12" ht="15">
      <c r="A9" s="86" t="s">
        <v>1628</v>
      </c>
      <c r="B9" s="86" t="s">
        <v>1629</v>
      </c>
      <c r="C9" s="86">
        <v>11</v>
      </c>
      <c r="D9" s="121">
        <v>0.00708853843827352</v>
      </c>
      <c r="E9" s="121">
        <v>2.003091076977142</v>
      </c>
      <c r="F9" s="86" t="s">
        <v>2152</v>
      </c>
      <c r="G9" s="86" t="b">
        <v>0</v>
      </c>
      <c r="H9" s="86" t="b">
        <v>0</v>
      </c>
      <c r="I9" s="86" t="b">
        <v>0</v>
      </c>
      <c r="J9" s="86" t="b">
        <v>1</v>
      </c>
      <c r="K9" s="86" t="b">
        <v>0</v>
      </c>
      <c r="L9" s="86" t="b">
        <v>0</v>
      </c>
    </row>
    <row r="10" spans="1:12" ht="15">
      <c r="A10" s="86" t="s">
        <v>1629</v>
      </c>
      <c r="B10" s="86" t="s">
        <v>300</v>
      </c>
      <c r="C10" s="86">
        <v>11</v>
      </c>
      <c r="D10" s="121">
        <v>0.00708853843827352</v>
      </c>
      <c r="E10" s="121">
        <v>1.19938572212111</v>
      </c>
      <c r="F10" s="86" t="s">
        <v>2152</v>
      </c>
      <c r="G10" s="86" t="b">
        <v>1</v>
      </c>
      <c r="H10" s="86" t="b">
        <v>0</v>
      </c>
      <c r="I10" s="86" t="b">
        <v>0</v>
      </c>
      <c r="J10" s="86" t="b">
        <v>0</v>
      </c>
      <c r="K10" s="86" t="b">
        <v>0</v>
      </c>
      <c r="L10" s="86" t="b">
        <v>0</v>
      </c>
    </row>
    <row r="11" spans="1:12" ht="15">
      <c r="A11" s="86" t="s">
        <v>1667</v>
      </c>
      <c r="B11" s="86" t="s">
        <v>1668</v>
      </c>
      <c r="C11" s="86">
        <v>10</v>
      </c>
      <c r="D11" s="121">
        <v>0.00671752535864452</v>
      </c>
      <c r="E11" s="121">
        <v>1.9731278535996986</v>
      </c>
      <c r="F11" s="86" t="s">
        <v>2152</v>
      </c>
      <c r="G11" s="86" t="b">
        <v>0</v>
      </c>
      <c r="H11" s="86" t="b">
        <v>0</v>
      </c>
      <c r="I11" s="86" t="b">
        <v>0</v>
      </c>
      <c r="J11" s="86" t="b">
        <v>0</v>
      </c>
      <c r="K11" s="86" t="b">
        <v>0</v>
      </c>
      <c r="L11" s="86" t="b">
        <v>0</v>
      </c>
    </row>
    <row r="12" spans="1:12" ht="15">
      <c r="A12" s="86" t="s">
        <v>1647</v>
      </c>
      <c r="B12" s="86" t="s">
        <v>1648</v>
      </c>
      <c r="C12" s="86">
        <v>9</v>
      </c>
      <c r="D12" s="121">
        <v>0.006317779041436657</v>
      </c>
      <c r="E12" s="121">
        <v>2.194976603216055</v>
      </c>
      <c r="F12" s="86" t="s">
        <v>2152</v>
      </c>
      <c r="G12" s="86" t="b">
        <v>0</v>
      </c>
      <c r="H12" s="86" t="b">
        <v>0</v>
      </c>
      <c r="I12" s="86" t="b">
        <v>0</v>
      </c>
      <c r="J12" s="86" t="b">
        <v>0</v>
      </c>
      <c r="K12" s="86" t="b">
        <v>0</v>
      </c>
      <c r="L12" s="86" t="b">
        <v>0</v>
      </c>
    </row>
    <row r="13" spans="1:12" ht="15">
      <c r="A13" s="86" t="s">
        <v>1648</v>
      </c>
      <c r="B13" s="86" t="s">
        <v>1649</v>
      </c>
      <c r="C13" s="86">
        <v>9</v>
      </c>
      <c r="D13" s="121">
        <v>0.006317779041436657</v>
      </c>
      <c r="E13" s="121">
        <v>2.1078264274971548</v>
      </c>
      <c r="F13" s="86" t="s">
        <v>2152</v>
      </c>
      <c r="G13" s="86" t="b">
        <v>0</v>
      </c>
      <c r="H13" s="86" t="b">
        <v>0</v>
      </c>
      <c r="I13" s="86" t="b">
        <v>0</v>
      </c>
      <c r="J13" s="86" t="b">
        <v>0</v>
      </c>
      <c r="K13" s="86" t="b">
        <v>0</v>
      </c>
      <c r="L13" s="86" t="b">
        <v>0</v>
      </c>
    </row>
    <row r="14" spans="1:12" ht="15">
      <c r="A14" s="86" t="s">
        <v>1649</v>
      </c>
      <c r="B14" s="86" t="s">
        <v>1650</v>
      </c>
      <c r="C14" s="86">
        <v>9</v>
      </c>
      <c r="D14" s="121">
        <v>0.006317779041436657</v>
      </c>
      <c r="E14" s="121">
        <v>2.1078264274971548</v>
      </c>
      <c r="F14" s="86" t="s">
        <v>2152</v>
      </c>
      <c r="G14" s="86" t="b">
        <v>0</v>
      </c>
      <c r="H14" s="86" t="b">
        <v>0</v>
      </c>
      <c r="I14" s="86" t="b">
        <v>0</v>
      </c>
      <c r="J14" s="86" t="b">
        <v>0</v>
      </c>
      <c r="K14" s="86" t="b">
        <v>0</v>
      </c>
      <c r="L14" s="86" t="b">
        <v>0</v>
      </c>
    </row>
    <row r="15" spans="1:12" ht="15">
      <c r="A15" s="86" t="s">
        <v>1650</v>
      </c>
      <c r="B15" s="86" t="s">
        <v>1651</v>
      </c>
      <c r="C15" s="86">
        <v>9</v>
      </c>
      <c r="D15" s="121">
        <v>0.006317779041436657</v>
      </c>
      <c r="E15" s="121">
        <v>2.194976603216055</v>
      </c>
      <c r="F15" s="86" t="s">
        <v>2152</v>
      </c>
      <c r="G15" s="86" t="b">
        <v>0</v>
      </c>
      <c r="H15" s="86" t="b">
        <v>0</v>
      </c>
      <c r="I15" s="86" t="b">
        <v>0</v>
      </c>
      <c r="J15" s="86" t="b">
        <v>0</v>
      </c>
      <c r="K15" s="86" t="b">
        <v>0</v>
      </c>
      <c r="L15" s="86" t="b">
        <v>0</v>
      </c>
    </row>
    <row r="16" spans="1:12" ht="15">
      <c r="A16" s="86" t="s">
        <v>1651</v>
      </c>
      <c r="B16" s="86" t="s">
        <v>1652</v>
      </c>
      <c r="C16" s="86">
        <v>9</v>
      </c>
      <c r="D16" s="121">
        <v>0.006317779041436657</v>
      </c>
      <c r="E16" s="121">
        <v>2.194976603216055</v>
      </c>
      <c r="F16" s="86" t="s">
        <v>2152</v>
      </c>
      <c r="G16" s="86" t="b">
        <v>0</v>
      </c>
      <c r="H16" s="86" t="b">
        <v>0</v>
      </c>
      <c r="I16" s="86" t="b">
        <v>0</v>
      </c>
      <c r="J16" s="86" t="b">
        <v>0</v>
      </c>
      <c r="K16" s="86" t="b">
        <v>0</v>
      </c>
      <c r="L16" s="86" t="b">
        <v>0</v>
      </c>
    </row>
    <row r="17" spans="1:12" ht="15">
      <c r="A17" s="86" t="s">
        <v>1652</v>
      </c>
      <c r="B17" s="86" t="s">
        <v>1653</v>
      </c>
      <c r="C17" s="86">
        <v>9</v>
      </c>
      <c r="D17" s="121">
        <v>0.006317779041436657</v>
      </c>
      <c r="E17" s="121">
        <v>2.194976603216055</v>
      </c>
      <c r="F17" s="86" t="s">
        <v>2152</v>
      </c>
      <c r="G17" s="86" t="b">
        <v>0</v>
      </c>
      <c r="H17" s="86" t="b">
        <v>0</v>
      </c>
      <c r="I17" s="86" t="b">
        <v>0</v>
      </c>
      <c r="J17" s="86" t="b">
        <v>0</v>
      </c>
      <c r="K17" s="86" t="b">
        <v>0</v>
      </c>
      <c r="L17" s="86" t="b">
        <v>0</v>
      </c>
    </row>
    <row r="18" spans="1:12" ht="15">
      <c r="A18" s="86" t="s">
        <v>1653</v>
      </c>
      <c r="B18" s="86" t="s">
        <v>300</v>
      </c>
      <c r="C18" s="86">
        <v>9</v>
      </c>
      <c r="D18" s="121">
        <v>0.006317779041436657</v>
      </c>
      <c r="E18" s="121">
        <v>1.304121072641123</v>
      </c>
      <c r="F18" s="86" t="s">
        <v>2152</v>
      </c>
      <c r="G18" s="86" t="b">
        <v>0</v>
      </c>
      <c r="H18" s="86" t="b">
        <v>0</v>
      </c>
      <c r="I18" s="86" t="b">
        <v>0</v>
      </c>
      <c r="J18" s="86" t="b">
        <v>0</v>
      </c>
      <c r="K18" s="86" t="b">
        <v>0</v>
      </c>
      <c r="L18" s="86" t="b">
        <v>0</v>
      </c>
    </row>
    <row r="19" spans="1:12" ht="15">
      <c r="A19" s="86" t="s">
        <v>1618</v>
      </c>
      <c r="B19" s="86" t="s">
        <v>1659</v>
      </c>
      <c r="C19" s="86">
        <v>9</v>
      </c>
      <c r="D19" s="121">
        <v>0.006317779041436657</v>
      </c>
      <c r="E19" s="121">
        <v>1.4222203847191175</v>
      </c>
      <c r="F19" s="86" t="s">
        <v>2152</v>
      </c>
      <c r="G19" s="86" t="b">
        <v>0</v>
      </c>
      <c r="H19" s="86" t="b">
        <v>0</v>
      </c>
      <c r="I19" s="86" t="b">
        <v>0</v>
      </c>
      <c r="J19" s="86" t="b">
        <v>0</v>
      </c>
      <c r="K19" s="86" t="b">
        <v>0</v>
      </c>
      <c r="L19" s="86" t="b">
        <v>0</v>
      </c>
    </row>
    <row r="20" spans="1:12" ht="15">
      <c r="A20" s="86" t="s">
        <v>1659</v>
      </c>
      <c r="B20" s="86" t="s">
        <v>1967</v>
      </c>
      <c r="C20" s="86">
        <v>9</v>
      </c>
      <c r="D20" s="121">
        <v>0.006317779041436657</v>
      </c>
      <c r="E20" s="121">
        <v>2.070037866607755</v>
      </c>
      <c r="F20" s="86" t="s">
        <v>2152</v>
      </c>
      <c r="G20" s="86" t="b">
        <v>0</v>
      </c>
      <c r="H20" s="86" t="b">
        <v>0</v>
      </c>
      <c r="I20" s="86" t="b">
        <v>0</v>
      </c>
      <c r="J20" s="86" t="b">
        <v>0</v>
      </c>
      <c r="K20" s="86" t="b">
        <v>0</v>
      </c>
      <c r="L20" s="86" t="b">
        <v>0</v>
      </c>
    </row>
    <row r="21" spans="1:12" ht="15">
      <c r="A21" s="86" t="s">
        <v>1967</v>
      </c>
      <c r="B21" s="86" t="s">
        <v>1968</v>
      </c>
      <c r="C21" s="86">
        <v>9</v>
      </c>
      <c r="D21" s="121">
        <v>0.006317779041436657</v>
      </c>
      <c r="E21" s="121">
        <v>2.194976603216055</v>
      </c>
      <c r="F21" s="86" t="s">
        <v>2152</v>
      </c>
      <c r="G21" s="86" t="b">
        <v>0</v>
      </c>
      <c r="H21" s="86" t="b">
        <v>0</v>
      </c>
      <c r="I21" s="86" t="b">
        <v>0</v>
      </c>
      <c r="J21" s="86" t="b">
        <v>0</v>
      </c>
      <c r="K21" s="86" t="b">
        <v>0</v>
      </c>
      <c r="L21" s="86" t="b">
        <v>0</v>
      </c>
    </row>
    <row r="22" spans="1:12" ht="15">
      <c r="A22" s="86" t="s">
        <v>1968</v>
      </c>
      <c r="B22" s="86" t="s">
        <v>1969</v>
      </c>
      <c r="C22" s="86">
        <v>9</v>
      </c>
      <c r="D22" s="121">
        <v>0.006317779041436657</v>
      </c>
      <c r="E22" s="121">
        <v>2.194976603216055</v>
      </c>
      <c r="F22" s="86" t="s">
        <v>2152</v>
      </c>
      <c r="G22" s="86" t="b">
        <v>0</v>
      </c>
      <c r="H22" s="86" t="b">
        <v>0</v>
      </c>
      <c r="I22" s="86" t="b">
        <v>0</v>
      </c>
      <c r="J22" s="86" t="b">
        <v>0</v>
      </c>
      <c r="K22" s="86" t="b">
        <v>0</v>
      </c>
      <c r="L22" s="86" t="b">
        <v>0</v>
      </c>
    </row>
    <row r="23" spans="1:12" ht="15">
      <c r="A23" s="86" t="s">
        <v>1969</v>
      </c>
      <c r="B23" s="86" t="s">
        <v>1658</v>
      </c>
      <c r="C23" s="86">
        <v>9</v>
      </c>
      <c r="D23" s="121">
        <v>0.006317779041436657</v>
      </c>
      <c r="E23" s="121">
        <v>2.070037866607755</v>
      </c>
      <c r="F23" s="86" t="s">
        <v>2152</v>
      </c>
      <c r="G23" s="86" t="b">
        <v>0</v>
      </c>
      <c r="H23" s="86" t="b">
        <v>0</v>
      </c>
      <c r="I23" s="86" t="b">
        <v>0</v>
      </c>
      <c r="J23" s="86" t="b">
        <v>0</v>
      </c>
      <c r="K23" s="86" t="b">
        <v>0</v>
      </c>
      <c r="L23" s="86" t="b">
        <v>0</v>
      </c>
    </row>
    <row r="24" spans="1:12" ht="15">
      <c r="A24" s="86" t="s">
        <v>1658</v>
      </c>
      <c r="B24" s="86" t="s">
        <v>1970</v>
      </c>
      <c r="C24" s="86">
        <v>9</v>
      </c>
      <c r="D24" s="121">
        <v>0.006317779041436657</v>
      </c>
      <c r="E24" s="121">
        <v>2.070037866607755</v>
      </c>
      <c r="F24" s="86" t="s">
        <v>2152</v>
      </c>
      <c r="G24" s="86" t="b">
        <v>0</v>
      </c>
      <c r="H24" s="86" t="b">
        <v>0</v>
      </c>
      <c r="I24" s="86" t="b">
        <v>0</v>
      </c>
      <c r="J24" s="86" t="b">
        <v>0</v>
      </c>
      <c r="K24" s="86" t="b">
        <v>0</v>
      </c>
      <c r="L24" s="86" t="b">
        <v>0</v>
      </c>
    </row>
    <row r="25" spans="1:12" ht="15">
      <c r="A25" s="86" t="s">
        <v>1970</v>
      </c>
      <c r="B25" s="86" t="s">
        <v>1660</v>
      </c>
      <c r="C25" s="86">
        <v>9</v>
      </c>
      <c r="D25" s="121">
        <v>0.006317779041436657</v>
      </c>
      <c r="E25" s="121">
        <v>2.070037866607755</v>
      </c>
      <c r="F25" s="86" t="s">
        <v>2152</v>
      </c>
      <c r="G25" s="86" t="b">
        <v>0</v>
      </c>
      <c r="H25" s="86" t="b">
        <v>0</v>
      </c>
      <c r="I25" s="86" t="b">
        <v>0</v>
      </c>
      <c r="J25" s="86" t="b">
        <v>0</v>
      </c>
      <c r="K25" s="86" t="b">
        <v>0</v>
      </c>
      <c r="L25" s="86" t="b">
        <v>0</v>
      </c>
    </row>
    <row r="26" spans="1:12" ht="15">
      <c r="A26" s="86" t="s">
        <v>1630</v>
      </c>
      <c r="B26" s="86" t="s">
        <v>1633</v>
      </c>
      <c r="C26" s="86">
        <v>8</v>
      </c>
      <c r="D26" s="121">
        <v>0.005886094331872321</v>
      </c>
      <c r="E26" s="121">
        <v>1.7098864188251173</v>
      </c>
      <c r="F26" s="86" t="s">
        <v>2152</v>
      </c>
      <c r="G26" s="86" t="b">
        <v>0</v>
      </c>
      <c r="H26" s="86" t="b">
        <v>0</v>
      </c>
      <c r="I26" s="86" t="b">
        <v>0</v>
      </c>
      <c r="J26" s="86" t="b">
        <v>0</v>
      </c>
      <c r="K26" s="86" t="b">
        <v>0</v>
      </c>
      <c r="L26" s="86" t="b">
        <v>0</v>
      </c>
    </row>
    <row r="27" spans="1:12" ht="15">
      <c r="A27" s="86" t="s">
        <v>1633</v>
      </c>
      <c r="B27" s="86" t="s">
        <v>1634</v>
      </c>
      <c r="C27" s="86">
        <v>8</v>
      </c>
      <c r="D27" s="121">
        <v>0.005886094331872321</v>
      </c>
      <c r="E27" s="121">
        <v>2.1078264274971548</v>
      </c>
      <c r="F27" s="86" t="s">
        <v>2152</v>
      </c>
      <c r="G27" s="86" t="b">
        <v>0</v>
      </c>
      <c r="H27" s="86" t="b">
        <v>0</v>
      </c>
      <c r="I27" s="86" t="b">
        <v>0</v>
      </c>
      <c r="J27" s="86" t="b">
        <v>0</v>
      </c>
      <c r="K27" s="86" t="b">
        <v>0</v>
      </c>
      <c r="L27" s="86" t="b">
        <v>0</v>
      </c>
    </row>
    <row r="28" spans="1:12" ht="15">
      <c r="A28" s="86" t="s">
        <v>1634</v>
      </c>
      <c r="B28" s="86" t="s">
        <v>1635</v>
      </c>
      <c r="C28" s="86">
        <v>8</v>
      </c>
      <c r="D28" s="121">
        <v>0.005886094331872321</v>
      </c>
      <c r="E28" s="121">
        <v>2.003091076977142</v>
      </c>
      <c r="F28" s="86" t="s">
        <v>2152</v>
      </c>
      <c r="G28" s="86" t="b">
        <v>0</v>
      </c>
      <c r="H28" s="86" t="b">
        <v>0</v>
      </c>
      <c r="I28" s="86" t="b">
        <v>0</v>
      </c>
      <c r="J28" s="86" t="b">
        <v>0</v>
      </c>
      <c r="K28" s="86" t="b">
        <v>0</v>
      </c>
      <c r="L28" s="86" t="b">
        <v>0</v>
      </c>
    </row>
    <row r="29" spans="1:12" ht="15">
      <c r="A29" s="86" t="s">
        <v>1635</v>
      </c>
      <c r="B29" s="86" t="s">
        <v>1636</v>
      </c>
      <c r="C29" s="86">
        <v>8</v>
      </c>
      <c r="D29" s="121">
        <v>0.005886094331872321</v>
      </c>
      <c r="E29" s="121">
        <v>1.9061810639690855</v>
      </c>
      <c r="F29" s="86" t="s">
        <v>2152</v>
      </c>
      <c r="G29" s="86" t="b">
        <v>0</v>
      </c>
      <c r="H29" s="86" t="b">
        <v>0</v>
      </c>
      <c r="I29" s="86" t="b">
        <v>0</v>
      </c>
      <c r="J29" s="86" t="b">
        <v>0</v>
      </c>
      <c r="K29" s="86" t="b">
        <v>0</v>
      </c>
      <c r="L29" s="86" t="b">
        <v>0</v>
      </c>
    </row>
    <row r="30" spans="1:12" ht="15">
      <c r="A30" s="86" t="s">
        <v>1636</v>
      </c>
      <c r="B30" s="86" t="s">
        <v>1637</v>
      </c>
      <c r="C30" s="86">
        <v>8</v>
      </c>
      <c r="D30" s="121">
        <v>0.005886094331872321</v>
      </c>
      <c r="E30" s="121">
        <v>1.8481891169913987</v>
      </c>
      <c r="F30" s="86" t="s">
        <v>2152</v>
      </c>
      <c r="G30" s="86" t="b">
        <v>0</v>
      </c>
      <c r="H30" s="86" t="b">
        <v>0</v>
      </c>
      <c r="I30" s="86" t="b">
        <v>0</v>
      </c>
      <c r="J30" s="86" t="b">
        <v>0</v>
      </c>
      <c r="K30" s="86" t="b">
        <v>0</v>
      </c>
      <c r="L30" s="86" t="b">
        <v>0</v>
      </c>
    </row>
    <row r="31" spans="1:12" ht="15">
      <c r="A31" s="86" t="s">
        <v>1637</v>
      </c>
      <c r="B31" s="86" t="s">
        <v>1638</v>
      </c>
      <c r="C31" s="86">
        <v>8</v>
      </c>
      <c r="D31" s="121">
        <v>0.005886094331872321</v>
      </c>
      <c r="E31" s="121">
        <v>1.9450991299994551</v>
      </c>
      <c r="F31" s="86" t="s">
        <v>2152</v>
      </c>
      <c r="G31" s="86" t="b">
        <v>0</v>
      </c>
      <c r="H31" s="86" t="b">
        <v>0</v>
      </c>
      <c r="I31" s="86" t="b">
        <v>0</v>
      </c>
      <c r="J31" s="86" t="b">
        <v>0</v>
      </c>
      <c r="K31" s="86" t="b">
        <v>0</v>
      </c>
      <c r="L31" s="86" t="b">
        <v>0</v>
      </c>
    </row>
    <row r="32" spans="1:12" ht="15">
      <c r="A32" s="86" t="s">
        <v>1638</v>
      </c>
      <c r="B32" s="86" t="s">
        <v>1619</v>
      </c>
      <c r="C32" s="86">
        <v>8</v>
      </c>
      <c r="D32" s="121">
        <v>0.005886094331872321</v>
      </c>
      <c r="E32" s="121">
        <v>1.4679778752797927</v>
      </c>
      <c r="F32" s="86" t="s">
        <v>2152</v>
      </c>
      <c r="G32" s="86" t="b">
        <v>0</v>
      </c>
      <c r="H32" s="86" t="b">
        <v>0</v>
      </c>
      <c r="I32" s="86" t="b">
        <v>0</v>
      </c>
      <c r="J32" s="86" t="b">
        <v>0</v>
      </c>
      <c r="K32" s="86" t="b">
        <v>0</v>
      </c>
      <c r="L32" s="86" t="b">
        <v>0</v>
      </c>
    </row>
    <row r="33" spans="1:12" ht="15">
      <c r="A33" s="86" t="s">
        <v>1619</v>
      </c>
      <c r="B33" s="86" t="s">
        <v>1639</v>
      </c>
      <c r="C33" s="86">
        <v>8</v>
      </c>
      <c r="D33" s="121">
        <v>0.005886094331872321</v>
      </c>
      <c r="E33" s="121">
        <v>1.5694355160385698</v>
      </c>
      <c r="F33" s="86" t="s">
        <v>2152</v>
      </c>
      <c r="G33" s="86" t="b">
        <v>0</v>
      </c>
      <c r="H33" s="86" t="b">
        <v>0</v>
      </c>
      <c r="I33" s="86" t="b">
        <v>0</v>
      </c>
      <c r="J33" s="86" t="b">
        <v>0</v>
      </c>
      <c r="K33" s="86" t="b">
        <v>0</v>
      </c>
      <c r="L33" s="86" t="b">
        <v>0</v>
      </c>
    </row>
    <row r="34" spans="1:12" ht="15">
      <c r="A34" s="86" t="s">
        <v>1639</v>
      </c>
      <c r="B34" s="86" t="s">
        <v>1632</v>
      </c>
      <c r="C34" s="86">
        <v>8</v>
      </c>
      <c r="D34" s="121">
        <v>0.005886094331872321</v>
      </c>
      <c r="E34" s="121">
        <v>2.1492191126553797</v>
      </c>
      <c r="F34" s="86" t="s">
        <v>2152</v>
      </c>
      <c r="G34" s="86" t="b">
        <v>0</v>
      </c>
      <c r="H34" s="86" t="b">
        <v>0</v>
      </c>
      <c r="I34" s="86" t="b">
        <v>0</v>
      </c>
      <c r="J34" s="86" t="b">
        <v>0</v>
      </c>
      <c r="K34" s="86" t="b">
        <v>0</v>
      </c>
      <c r="L34" s="86" t="b">
        <v>0</v>
      </c>
    </row>
    <row r="35" spans="1:12" ht="15">
      <c r="A35" s="86" t="s">
        <v>1641</v>
      </c>
      <c r="B35" s="86" t="s">
        <v>1642</v>
      </c>
      <c r="C35" s="86">
        <v>8</v>
      </c>
      <c r="D35" s="121">
        <v>0.005886094331872321</v>
      </c>
      <c r="E35" s="121">
        <v>2.2461291256634364</v>
      </c>
      <c r="F35" s="86" t="s">
        <v>2152</v>
      </c>
      <c r="G35" s="86" t="b">
        <v>0</v>
      </c>
      <c r="H35" s="86" t="b">
        <v>0</v>
      </c>
      <c r="I35" s="86" t="b">
        <v>0</v>
      </c>
      <c r="J35" s="86" t="b">
        <v>0</v>
      </c>
      <c r="K35" s="86" t="b">
        <v>0</v>
      </c>
      <c r="L35" s="86" t="b">
        <v>0</v>
      </c>
    </row>
    <row r="36" spans="1:12" ht="15">
      <c r="A36" s="86" t="s">
        <v>1642</v>
      </c>
      <c r="B36" s="86" t="s">
        <v>300</v>
      </c>
      <c r="C36" s="86">
        <v>8</v>
      </c>
      <c r="D36" s="121">
        <v>0.005886094331872321</v>
      </c>
      <c r="E36" s="121">
        <v>1.304121072641123</v>
      </c>
      <c r="F36" s="86" t="s">
        <v>2152</v>
      </c>
      <c r="G36" s="86" t="b">
        <v>0</v>
      </c>
      <c r="H36" s="86" t="b">
        <v>0</v>
      </c>
      <c r="I36" s="86" t="b">
        <v>0</v>
      </c>
      <c r="J36" s="86" t="b">
        <v>0</v>
      </c>
      <c r="K36" s="86" t="b">
        <v>0</v>
      </c>
      <c r="L36" s="86" t="b">
        <v>0</v>
      </c>
    </row>
    <row r="37" spans="1:12" ht="15">
      <c r="A37" s="86" t="s">
        <v>1576</v>
      </c>
      <c r="B37" s="86" t="s">
        <v>300</v>
      </c>
      <c r="C37" s="86">
        <v>8</v>
      </c>
      <c r="D37" s="121">
        <v>0.005886094331872321</v>
      </c>
      <c r="E37" s="121">
        <v>0.809271050961029</v>
      </c>
      <c r="F37" s="86" t="s">
        <v>2152</v>
      </c>
      <c r="G37" s="86" t="b">
        <v>0</v>
      </c>
      <c r="H37" s="86" t="b">
        <v>0</v>
      </c>
      <c r="I37" s="86" t="b">
        <v>0</v>
      </c>
      <c r="J37" s="86" t="b">
        <v>0</v>
      </c>
      <c r="K37" s="86" t="b">
        <v>0</v>
      </c>
      <c r="L37" s="86" t="b">
        <v>0</v>
      </c>
    </row>
    <row r="38" spans="1:12" ht="15">
      <c r="A38" s="86" t="s">
        <v>300</v>
      </c>
      <c r="B38" s="86" t="s">
        <v>1643</v>
      </c>
      <c r="C38" s="86">
        <v>8</v>
      </c>
      <c r="D38" s="121">
        <v>0.005886094331872321</v>
      </c>
      <c r="E38" s="121">
        <v>1.2515920213649385</v>
      </c>
      <c r="F38" s="86" t="s">
        <v>2152</v>
      </c>
      <c r="G38" s="86" t="b">
        <v>0</v>
      </c>
      <c r="H38" s="86" t="b">
        <v>0</v>
      </c>
      <c r="I38" s="86" t="b">
        <v>0</v>
      </c>
      <c r="J38" s="86" t="b">
        <v>0</v>
      </c>
      <c r="K38" s="86" t="b">
        <v>0</v>
      </c>
      <c r="L38" s="86" t="b">
        <v>0</v>
      </c>
    </row>
    <row r="39" spans="1:12" ht="15">
      <c r="A39" s="86" t="s">
        <v>1643</v>
      </c>
      <c r="B39" s="86" t="s">
        <v>1644</v>
      </c>
      <c r="C39" s="86">
        <v>8</v>
      </c>
      <c r="D39" s="121">
        <v>0.005886094331872321</v>
      </c>
      <c r="E39" s="121">
        <v>2.1492191126553797</v>
      </c>
      <c r="F39" s="86" t="s">
        <v>2152</v>
      </c>
      <c r="G39" s="86" t="b">
        <v>0</v>
      </c>
      <c r="H39" s="86" t="b">
        <v>0</v>
      </c>
      <c r="I39" s="86" t="b">
        <v>0</v>
      </c>
      <c r="J39" s="86" t="b">
        <v>0</v>
      </c>
      <c r="K39" s="86" t="b">
        <v>0</v>
      </c>
      <c r="L39" s="86" t="b">
        <v>0</v>
      </c>
    </row>
    <row r="40" spans="1:12" ht="15">
      <c r="A40" s="86" t="s">
        <v>1644</v>
      </c>
      <c r="B40" s="86" t="s">
        <v>1645</v>
      </c>
      <c r="C40" s="86">
        <v>8</v>
      </c>
      <c r="D40" s="121">
        <v>0.005886094331872321</v>
      </c>
      <c r="E40" s="121">
        <v>2.1492191126553797</v>
      </c>
      <c r="F40" s="86" t="s">
        <v>2152</v>
      </c>
      <c r="G40" s="86" t="b">
        <v>0</v>
      </c>
      <c r="H40" s="86" t="b">
        <v>0</v>
      </c>
      <c r="I40" s="86" t="b">
        <v>0</v>
      </c>
      <c r="J40" s="86" t="b">
        <v>0</v>
      </c>
      <c r="K40" s="86" t="b">
        <v>0</v>
      </c>
      <c r="L40" s="86" t="b">
        <v>0</v>
      </c>
    </row>
    <row r="41" spans="1:12" ht="15">
      <c r="A41" s="86" t="s">
        <v>1645</v>
      </c>
      <c r="B41" s="86" t="s">
        <v>1971</v>
      </c>
      <c r="C41" s="86">
        <v>8</v>
      </c>
      <c r="D41" s="121">
        <v>0.005886094331872321</v>
      </c>
      <c r="E41" s="121">
        <v>2.2461291256634364</v>
      </c>
      <c r="F41" s="86" t="s">
        <v>2152</v>
      </c>
      <c r="G41" s="86" t="b">
        <v>0</v>
      </c>
      <c r="H41" s="86" t="b">
        <v>0</v>
      </c>
      <c r="I41" s="86" t="b">
        <v>0</v>
      </c>
      <c r="J41" s="86" t="b">
        <v>0</v>
      </c>
      <c r="K41" s="86" t="b">
        <v>0</v>
      </c>
      <c r="L41" s="86" t="b">
        <v>0</v>
      </c>
    </row>
    <row r="42" spans="1:12" ht="15">
      <c r="A42" s="86" t="s">
        <v>1971</v>
      </c>
      <c r="B42" s="86" t="s">
        <v>1972</v>
      </c>
      <c r="C42" s="86">
        <v>8</v>
      </c>
      <c r="D42" s="121">
        <v>0.005886094331872321</v>
      </c>
      <c r="E42" s="121">
        <v>2.2461291256634364</v>
      </c>
      <c r="F42" s="86" t="s">
        <v>2152</v>
      </c>
      <c r="G42" s="86" t="b">
        <v>0</v>
      </c>
      <c r="H42" s="86" t="b">
        <v>0</v>
      </c>
      <c r="I42" s="86" t="b">
        <v>0</v>
      </c>
      <c r="J42" s="86" t="b">
        <v>0</v>
      </c>
      <c r="K42" s="86" t="b">
        <v>0</v>
      </c>
      <c r="L42" s="86" t="b">
        <v>0</v>
      </c>
    </row>
    <row r="43" spans="1:12" ht="15">
      <c r="A43" s="86" t="s">
        <v>1972</v>
      </c>
      <c r="B43" s="86" t="s">
        <v>1973</v>
      </c>
      <c r="C43" s="86">
        <v>8</v>
      </c>
      <c r="D43" s="121">
        <v>0.005886094331872321</v>
      </c>
      <c r="E43" s="121">
        <v>2.2461291256634364</v>
      </c>
      <c r="F43" s="86" t="s">
        <v>2152</v>
      </c>
      <c r="G43" s="86" t="b">
        <v>0</v>
      </c>
      <c r="H43" s="86" t="b">
        <v>0</v>
      </c>
      <c r="I43" s="86" t="b">
        <v>0</v>
      </c>
      <c r="J43" s="86" t="b">
        <v>0</v>
      </c>
      <c r="K43" s="86" t="b">
        <v>0</v>
      </c>
      <c r="L43" s="86" t="b">
        <v>0</v>
      </c>
    </row>
    <row r="44" spans="1:12" ht="15">
      <c r="A44" s="86" t="s">
        <v>1973</v>
      </c>
      <c r="B44" s="86" t="s">
        <v>1974</v>
      </c>
      <c r="C44" s="86">
        <v>8</v>
      </c>
      <c r="D44" s="121">
        <v>0.005886094331872321</v>
      </c>
      <c r="E44" s="121">
        <v>2.2461291256634364</v>
      </c>
      <c r="F44" s="86" t="s">
        <v>2152</v>
      </c>
      <c r="G44" s="86" t="b">
        <v>0</v>
      </c>
      <c r="H44" s="86" t="b">
        <v>0</v>
      </c>
      <c r="I44" s="86" t="b">
        <v>0</v>
      </c>
      <c r="J44" s="86" t="b">
        <v>0</v>
      </c>
      <c r="K44" s="86" t="b">
        <v>0</v>
      </c>
      <c r="L44" s="86" t="b">
        <v>0</v>
      </c>
    </row>
    <row r="45" spans="1:12" ht="15">
      <c r="A45" s="86" t="s">
        <v>1974</v>
      </c>
      <c r="B45" s="86" t="s">
        <v>291</v>
      </c>
      <c r="C45" s="86">
        <v>8</v>
      </c>
      <c r="D45" s="121">
        <v>0.005886094331872321</v>
      </c>
      <c r="E45" s="121">
        <v>2.070037866607755</v>
      </c>
      <c r="F45" s="86" t="s">
        <v>2152</v>
      </c>
      <c r="G45" s="86" t="b">
        <v>0</v>
      </c>
      <c r="H45" s="86" t="b">
        <v>0</v>
      </c>
      <c r="I45" s="86" t="b">
        <v>0</v>
      </c>
      <c r="J45" s="86" t="b">
        <v>0</v>
      </c>
      <c r="K45" s="86" t="b">
        <v>0</v>
      </c>
      <c r="L45" s="86" t="b">
        <v>0</v>
      </c>
    </row>
    <row r="46" spans="1:12" ht="15">
      <c r="A46" s="86" t="s">
        <v>291</v>
      </c>
      <c r="B46" s="86" t="s">
        <v>1975</v>
      </c>
      <c r="C46" s="86">
        <v>8</v>
      </c>
      <c r="D46" s="121">
        <v>0.005886094331872321</v>
      </c>
      <c r="E46" s="121">
        <v>2.1492191126553797</v>
      </c>
      <c r="F46" s="86" t="s">
        <v>2152</v>
      </c>
      <c r="G46" s="86" t="b">
        <v>0</v>
      </c>
      <c r="H46" s="86" t="b">
        <v>0</v>
      </c>
      <c r="I46" s="86" t="b">
        <v>0</v>
      </c>
      <c r="J46" s="86" t="b">
        <v>0</v>
      </c>
      <c r="K46" s="86" t="b">
        <v>0</v>
      </c>
      <c r="L46" s="86" t="b">
        <v>0</v>
      </c>
    </row>
    <row r="47" spans="1:12" ht="15">
      <c r="A47" s="86" t="s">
        <v>1975</v>
      </c>
      <c r="B47" s="86" t="s">
        <v>1976</v>
      </c>
      <c r="C47" s="86">
        <v>8</v>
      </c>
      <c r="D47" s="121">
        <v>0.005886094331872321</v>
      </c>
      <c r="E47" s="121">
        <v>2.2461291256634364</v>
      </c>
      <c r="F47" s="86" t="s">
        <v>2152</v>
      </c>
      <c r="G47" s="86" t="b">
        <v>0</v>
      </c>
      <c r="H47" s="86" t="b">
        <v>0</v>
      </c>
      <c r="I47" s="86" t="b">
        <v>0</v>
      </c>
      <c r="J47" s="86" t="b">
        <v>0</v>
      </c>
      <c r="K47" s="86" t="b">
        <v>0</v>
      </c>
      <c r="L47" s="86" t="b">
        <v>0</v>
      </c>
    </row>
    <row r="48" spans="1:12" ht="15">
      <c r="A48" s="86" t="s">
        <v>1976</v>
      </c>
      <c r="B48" s="86" t="s">
        <v>1623</v>
      </c>
      <c r="C48" s="86">
        <v>8</v>
      </c>
      <c r="D48" s="121">
        <v>0.005886094331872321</v>
      </c>
      <c r="E48" s="121">
        <v>1.918770191277106</v>
      </c>
      <c r="F48" s="86" t="s">
        <v>2152</v>
      </c>
      <c r="G48" s="86" t="b">
        <v>0</v>
      </c>
      <c r="H48" s="86" t="b">
        <v>0</v>
      </c>
      <c r="I48" s="86" t="b">
        <v>0</v>
      </c>
      <c r="J48" s="86" t="b">
        <v>0</v>
      </c>
      <c r="K48" s="86" t="b">
        <v>0</v>
      </c>
      <c r="L48" s="86" t="b">
        <v>0</v>
      </c>
    </row>
    <row r="49" spans="1:12" ht="15">
      <c r="A49" s="86" t="s">
        <v>1623</v>
      </c>
      <c r="B49" s="86" t="s">
        <v>1977</v>
      </c>
      <c r="C49" s="86">
        <v>8</v>
      </c>
      <c r="D49" s="121">
        <v>0.005886094331872321</v>
      </c>
      <c r="E49" s="121">
        <v>1.918770191277106</v>
      </c>
      <c r="F49" s="86" t="s">
        <v>2152</v>
      </c>
      <c r="G49" s="86" t="b">
        <v>0</v>
      </c>
      <c r="H49" s="86" t="b">
        <v>0</v>
      </c>
      <c r="I49" s="86" t="b">
        <v>0</v>
      </c>
      <c r="J49" s="86" t="b">
        <v>0</v>
      </c>
      <c r="K49" s="86" t="b">
        <v>0</v>
      </c>
      <c r="L49" s="86" t="b">
        <v>0</v>
      </c>
    </row>
    <row r="50" spans="1:12" ht="15">
      <c r="A50" s="86" t="s">
        <v>1977</v>
      </c>
      <c r="B50" s="86" t="s">
        <v>1619</v>
      </c>
      <c r="C50" s="86">
        <v>8</v>
      </c>
      <c r="D50" s="121">
        <v>0.005886094331872321</v>
      </c>
      <c r="E50" s="121">
        <v>1.4679778752797927</v>
      </c>
      <c r="F50" s="86" t="s">
        <v>2152</v>
      </c>
      <c r="G50" s="86" t="b">
        <v>0</v>
      </c>
      <c r="H50" s="86" t="b">
        <v>0</v>
      </c>
      <c r="I50" s="86" t="b">
        <v>0</v>
      </c>
      <c r="J50" s="86" t="b">
        <v>0</v>
      </c>
      <c r="K50" s="86" t="b">
        <v>0</v>
      </c>
      <c r="L50" s="86" t="b">
        <v>0</v>
      </c>
    </row>
    <row r="51" spans="1:12" ht="15">
      <c r="A51" s="86" t="s">
        <v>1618</v>
      </c>
      <c r="B51" s="86" t="s">
        <v>1656</v>
      </c>
      <c r="C51" s="86">
        <v>7</v>
      </c>
      <c r="D51" s="121">
        <v>0.00541845911161933</v>
      </c>
      <c r="E51" s="121">
        <v>1.1369846562383683</v>
      </c>
      <c r="F51" s="86" t="s">
        <v>2152</v>
      </c>
      <c r="G51" s="86" t="b">
        <v>0</v>
      </c>
      <c r="H51" s="86" t="b">
        <v>0</v>
      </c>
      <c r="I51" s="86" t="b">
        <v>0</v>
      </c>
      <c r="J51" s="86" t="b">
        <v>0</v>
      </c>
      <c r="K51" s="86" t="b">
        <v>0</v>
      </c>
      <c r="L51" s="86" t="b">
        <v>0</v>
      </c>
    </row>
    <row r="52" spans="1:12" ht="15">
      <c r="A52" s="86" t="s">
        <v>1982</v>
      </c>
      <c r="B52" s="86" t="s">
        <v>1665</v>
      </c>
      <c r="C52" s="86">
        <v>7</v>
      </c>
      <c r="D52" s="121">
        <v>0.00541845911161933</v>
      </c>
      <c r="E52" s="121">
        <v>1.918770191277106</v>
      </c>
      <c r="F52" s="86" t="s">
        <v>2152</v>
      </c>
      <c r="G52" s="86" t="b">
        <v>0</v>
      </c>
      <c r="H52" s="86" t="b">
        <v>0</v>
      </c>
      <c r="I52" s="86" t="b">
        <v>0</v>
      </c>
      <c r="J52" s="86" t="b">
        <v>0</v>
      </c>
      <c r="K52" s="86" t="b">
        <v>0</v>
      </c>
      <c r="L52" s="86" t="b">
        <v>0</v>
      </c>
    </row>
    <row r="53" spans="1:12" ht="15">
      <c r="A53" s="86" t="s">
        <v>1965</v>
      </c>
      <c r="B53" s="86" t="s">
        <v>1983</v>
      </c>
      <c r="C53" s="86">
        <v>7</v>
      </c>
      <c r="D53" s="121">
        <v>0.00541845911161933</v>
      </c>
      <c r="E53" s="121">
        <v>2.1492191126553797</v>
      </c>
      <c r="F53" s="86" t="s">
        <v>2152</v>
      </c>
      <c r="G53" s="86" t="b">
        <v>0</v>
      </c>
      <c r="H53" s="86" t="b">
        <v>0</v>
      </c>
      <c r="I53" s="86" t="b">
        <v>0</v>
      </c>
      <c r="J53" s="86" t="b">
        <v>0</v>
      </c>
      <c r="K53" s="86" t="b">
        <v>0</v>
      </c>
      <c r="L53" s="86" t="b">
        <v>0</v>
      </c>
    </row>
    <row r="54" spans="1:12" ht="15">
      <c r="A54" s="86" t="s">
        <v>1621</v>
      </c>
      <c r="B54" s="86" t="s">
        <v>1980</v>
      </c>
      <c r="C54" s="86">
        <v>7</v>
      </c>
      <c r="D54" s="121">
        <v>0.00541845911161933</v>
      </c>
      <c r="E54" s="121">
        <v>1.9450991299994551</v>
      </c>
      <c r="F54" s="86" t="s">
        <v>2152</v>
      </c>
      <c r="G54" s="86" t="b">
        <v>0</v>
      </c>
      <c r="H54" s="86" t="b">
        <v>0</v>
      </c>
      <c r="I54" s="86" t="b">
        <v>0</v>
      </c>
      <c r="J54" s="86" t="b">
        <v>0</v>
      </c>
      <c r="K54" s="86" t="b">
        <v>0</v>
      </c>
      <c r="L54" s="86" t="b">
        <v>0</v>
      </c>
    </row>
    <row r="55" spans="1:12" ht="15">
      <c r="A55" s="86" t="s">
        <v>1980</v>
      </c>
      <c r="B55" s="86" t="s">
        <v>1675</v>
      </c>
      <c r="C55" s="86">
        <v>7</v>
      </c>
      <c r="D55" s="121">
        <v>0.00541845911161933</v>
      </c>
      <c r="E55" s="121">
        <v>2.136984656238368</v>
      </c>
      <c r="F55" s="86" t="s">
        <v>2152</v>
      </c>
      <c r="G55" s="86" t="b">
        <v>0</v>
      </c>
      <c r="H55" s="86" t="b">
        <v>0</v>
      </c>
      <c r="I55" s="86" t="b">
        <v>0</v>
      </c>
      <c r="J55" s="86" t="b">
        <v>1</v>
      </c>
      <c r="K55" s="86" t="b">
        <v>0</v>
      </c>
      <c r="L55" s="86" t="b">
        <v>0</v>
      </c>
    </row>
    <row r="56" spans="1:12" ht="15">
      <c r="A56" s="86" t="s">
        <v>1675</v>
      </c>
      <c r="B56" s="86" t="s">
        <v>1984</v>
      </c>
      <c r="C56" s="86">
        <v>7</v>
      </c>
      <c r="D56" s="121">
        <v>0.00541845911161933</v>
      </c>
      <c r="E56" s="121">
        <v>2.194976603216055</v>
      </c>
      <c r="F56" s="86" t="s">
        <v>2152</v>
      </c>
      <c r="G56" s="86" t="b">
        <v>1</v>
      </c>
      <c r="H56" s="86" t="b">
        <v>0</v>
      </c>
      <c r="I56" s="86" t="b">
        <v>0</v>
      </c>
      <c r="J56" s="86" t="b">
        <v>1</v>
      </c>
      <c r="K56" s="86" t="b">
        <v>0</v>
      </c>
      <c r="L56" s="86" t="b">
        <v>0</v>
      </c>
    </row>
    <row r="57" spans="1:12" ht="15">
      <c r="A57" s="86" t="s">
        <v>1984</v>
      </c>
      <c r="B57" s="86" t="s">
        <v>1985</v>
      </c>
      <c r="C57" s="86">
        <v>7</v>
      </c>
      <c r="D57" s="121">
        <v>0.00541845911161933</v>
      </c>
      <c r="E57" s="121">
        <v>2.304121072641123</v>
      </c>
      <c r="F57" s="86" t="s">
        <v>2152</v>
      </c>
      <c r="G57" s="86" t="b">
        <v>1</v>
      </c>
      <c r="H57" s="86" t="b">
        <v>0</v>
      </c>
      <c r="I57" s="86" t="b">
        <v>0</v>
      </c>
      <c r="J57" s="86" t="b">
        <v>0</v>
      </c>
      <c r="K57" s="86" t="b">
        <v>0</v>
      </c>
      <c r="L57" s="86" t="b">
        <v>0</v>
      </c>
    </row>
    <row r="58" spans="1:12" ht="15">
      <c r="A58" s="86" t="s">
        <v>1985</v>
      </c>
      <c r="B58" s="86" t="s">
        <v>1618</v>
      </c>
      <c r="C58" s="86">
        <v>7</v>
      </c>
      <c r="D58" s="121">
        <v>0.00541845911161933</v>
      </c>
      <c r="E58" s="121">
        <v>1.424943243054591</v>
      </c>
      <c r="F58" s="86" t="s">
        <v>2152</v>
      </c>
      <c r="G58" s="86" t="b">
        <v>0</v>
      </c>
      <c r="H58" s="86" t="b">
        <v>0</v>
      </c>
      <c r="I58" s="86" t="b">
        <v>0</v>
      </c>
      <c r="J58" s="86" t="b">
        <v>0</v>
      </c>
      <c r="K58" s="86" t="b">
        <v>0</v>
      </c>
      <c r="L58" s="86" t="b">
        <v>0</v>
      </c>
    </row>
    <row r="59" spans="1:12" ht="15">
      <c r="A59" s="86" t="s">
        <v>1618</v>
      </c>
      <c r="B59" s="86" t="s">
        <v>1966</v>
      </c>
      <c r="C59" s="86">
        <v>7</v>
      </c>
      <c r="D59" s="121">
        <v>0.00541845911161933</v>
      </c>
      <c r="E59" s="121">
        <v>1.4891671743497308</v>
      </c>
      <c r="F59" s="86" t="s">
        <v>2152</v>
      </c>
      <c r="G59" s="86" t="b">
        <v>0</v>
      </c>
      <c r="H59" s="86" t="b">
        <v>0</v>
      </c>
      <c r="I59" s="86" t="b">
        <v>0</v>
      </c>
      <c r="J59" s="86" t="b">
        <v>0</v>
      </c>
      <c r="K59" s="86" t="b">
        <v>0</v>
      </c>
      <c r="L59" s="86" t="b">
        <v>0</v>
      </c>
    </row>
    <row r="60" spans="1:12" ht="15">
      <c r="A60" s="86" t="s">
        <v>1966</v>
      </c>
      <c r="B60" s="86" t="s">
        <v>1978</v>
      </c>
      <c r="C60" s="86">
        <v>7</v>
      </c>
      <c r="D60" s="121">
        <v>0.00541845911161933</v>
      </c>
      <c r="E60" s="121">
        <v>2.136984656238368</v>
      </c>
      <c r="F60" s="86" t="s">
        <v>2152</v>
      </c>
      <c r="G60" s="86" t="b">
        <v>0</v>
      </c>
      <c r="H60" s="86" t="b">
        <v>0</v>
      </c>
      <c r="I60" s="86" t="b">
        <v>0</v>
      </c>
      <c r="J60" s="86" t="b">
        <v>0</v>
      </c>
      <c r="K60" s="86" t="b">
        <v>0</v>
      </c>
      <c r="L60" s="86" t="b">
        <v>0</v>
      </c>
    </row>
    <row r="61" spans="1:12" ht="15">
      <c r="A61" s="86" t="s">
        <v>1986</v>
      </c>
      <c r="B61" s="86" t="s">
        <v>1622</v>
      </c>
      <c r="C61" s="86">
        <v>7</v>
      </c>
      <c r="D61" s="121">
        <v>0.00541845911161933</v>
      </c>
      <c r="E61" s="121">
        <v>2.2461291256634364</v>
      </c>
      <c r="F61" s="86" t="s">
        <v>2152</v>
      </c>
      <c r="G61" s="86" t="b">
        <v>0</v>
      </c>
      <c r="H61" s="86" t="b">
        <v>0</v>
      </c>
      <c r="I61" s="86" t="b">
        <v>0</v>
      </c>
      <c r="J61" s="86" t="b">
        <v>0</v>
      </c>
      <c r="K61" s="86" t="b">
        <v>0</v>
      </c>
      <c r="L61" s="86" t="b">
        <v>0</v>
      </c>
    </row>
    <row r="62" spans="1:12" ht="15">
      <c r="A62" s="86" t="s">
        <v>1987</v>
      </c>
      <c r="B62" s="86" t="s">
        <v>1988</v>
      </c>
      <c r="C62" s="86">
        <v>7</v>
      </c>
      <c r="D62" s="121">
        <v>0.00541845911161933</v>
      </c>
      <c r="E62" s="121">
        <v>2.304121072641123</v>
      </c>
      <c r="F62" s="86" t="s">
        <v>2152</v>
      </c>
      <c r="G62" s="86" t="b">
        <v>0</v>
      </c>
      <c r="H62" s="86" t="b">
        <v>0</v>
      </c>
      <c r="I62" s="86" t="b">
        <v>0</v>
      </c>
      <c r="J62" s="86" t="b">
        <v>0</v>
      </c>
      <c r="K62" s="86" t="b">
        <v>0</v>
      </c>
      <c r="L62" s="86" t="b">
        <v>0</v>
      </c>
    </row>
    <row r="63" spans="1:12" ht="15">
      <c r="A63" s="86" t="s">
        <v>1989</v>
      </c>
      <c r="B63" s="86" t="s">
        <v>300</v>
      </c>
      <c r="C63" s="86">
        <v>6</v>
      </c>
      <c r="D63" s="121">
        <v>0.004909704447484029</v>
      </c>
      <c r="E63" s="121">
        <v>1.304121072641123</v>
      </c>
      <c r="F63" s="86" t="s">
        <v>2152</v>
      </c>
      <c r="G63" s="86" t="b">
        <v>0</v>
      </c>
      <c r="H63" s="86" t="b">
        <v>0</v>
      </c>
      <c r="I63" s="86" t="b">
        <v>0</v>
      </c>
      <c r="J63" s="86" t="b">
        <v>0</v>
      </c>
      <c r="K63" s="86" t="b">
        <v>0</v>
      </c>
      <c r="L63" s="86" t="b">
        <v>0</v>
      </c>
    </row>
    <row r="64" spans="1:12" ht="15">
      <c r="A64" s="86" t="s">
        <v>1632</v>
      </c>
      <c r="B64" s="86" t="s">
        <v>1990</v>
      </c>
      <c r="C64" s="86">
        <v>6</v>
      </c>
      <c r="D64" s="121">
        <v>0.004909704447484029</v>
      </c>
      <c r="E64" s="121">
        <v>2.1492191126553797</v>
      </c>
      <c r="F64" s="86" t="s">
        <v>2152</v>
      </c>
      <c r="G64" s="86" t="b">
        <v>0</v>
      </c>
      <c r="H64" s="86" t="b">
        <v>0</v>
      </c>
      <c r="I64" s="86" t="b">
        <v>0</v>
      </c>
      <c r="J64" s="86" t="b">
        <v>0</v>
      </c>
      <c r="K64" s="86" t="b">
        <v>0</v>
      </c>
      <c r="L64" s="86" t="b">
        <v>0</v>
      </c>
    </row>
    <row r="65" spans="1:12" ht="15">
      <c r="A65" s="86" t="s">
        <v>1990</v>
      </c>
      <c r="B65" s="86" t="s">
        <v>1965</v>
      </c>
      <c r="C65" s="86">
        <v>6</v>
      </c>
      <c r="D65" s="121">
        <v>0.004909704447484029</v>
      </c>
      <c r="E65" s="121">
        <v>2.1492191126553797</v>
      </c>
      <c r="F65" s="86" t="s">
        <v>2152</v>
      </c>
      <c r="G65" s="86" t="b">
        <v>0</v>
      </c>
      <c r="H65" s="86" t="b">
        <v>0</v>
      </c>
      <c r="I65" s="86" t="b">
        <v>0</v>
      </c>
      <c r="J65" s="86" t="b">
        <v>0</v>
      </c>
      <c r="K65" s="86" t="b">
        <v>0</v>
      </c>
      <c r="L65" s="86" t="b">
        <v>0</v>
      </c>
    </row>
    <row r="66" spans="1:12" ht="15">
      <c r="A66" s="86" t="s">
        <v>1663</v>
      </c>
      <c r="B66" s="86" t="s">
        <v>1664</v>
      </c>
      <c r="C66" s="86">
        <v>6</v>
      </c>
      <c r="D66" s="121">
        <v>0.004909704447484029</v>
      </c>
      <c r="E66" s="121">
        <v>2.3710678622717363</v>
      </c>
      <c r="F66" s="86" t="s">
        <v>2152</v>
      </c>
      <c r="G66" s="86" t="b">
        <v>0</v>
      </c>
      <c r="H66" s="86" t="b">
        <v>0</v>
      </c>
      <c r="I66" s="86" t="b">
        <v>0</v>
      </c>
      <c r="J66" s="86" t="b">
        <v>0</v>
      </c>
      <c r="K66" s="86" t="b">
        <v>0</v>
      </c>
      <c r="L66" s="86" t="b">
        <v>0</v>
      </c>
    </row>
    <row r="67" spans="1:12" ht="15">
      <c r="A67" s="86" t="s">
        <v>1664</v>
      </c>
      <c r="B67" s="86" t="s">
        <v>1665</v>
      </c>
      <c r="C67" s="86">
        <v>6</v>
      </c>
      <c r="D67" s="121">
        <v>0.004909704447484029</v>
      </c>
      <c r="E67" s="121">
        <v>1.918770191277106</v>
      </c>
      <c r="F67" s="86" t="s">
        <v>2152</v>
      </c>
      <c r="G67" s="86" t="b">
        <v>0</v>
      </c>
      <c r="H67" s="86" t="b">
        <v>0</v>
      </c>
      <c r="I67" s="86" t="b">
        <v>0</v>
      </c>
      <c r="J67" s="86" t="b">
        <v>0</v>
      </c>
      <c r="K67" s="86" t="b">
        <v>0</v>
      </c>
      <c r="L67" s="86" t="b">
        <v>0</v>
      </c>
    </row>
    <row r="68" spans="1:12" ht="15">
      <c r="A68" s="86" t="s">
        <v>1665</v>
      </c>
      <c r="B68" s="86" t="s">
        <v>1666</v>
      </c>
      <c r="C68" s="86">
        <v>6</v>
      </c>
      <c r="D68" s="121">
        <v>0.004909704447484029</v>
      </c>
      <c r="E68" s="121">
        <v>1.918770191277106</v>
      </c>
      <c r="F68" s="86" t="s">
        <v>2152</v>
      </c>
      <c r="G68" s="86" t="b">
        <v>0</v>
      </c>
      <c r="H68" s="86" t="b">
        <v>0</v>
      </c>
      <c r="I68" s="86" t="b">
        <v>0</v>
      </c>
      <c r="J68" s="86" t="b">
        <v>0</v>
      </c>
      <c r="K68" s="86" t="b">
        <v>0</v>
      </c>
      <c r="L68" s="86" t="b">
        <v>0</v>
      </c>
    </row>
    <row r="69" spans="1:12" ht="15">
      <c r="A69" s="86" t="s">
        <v>1666</v>
      </c>
      <c r="B69" s="86" t="s">
        <v>1667</v>
      </c>
      <c r="C69" s="86">
        <v>6</v>
      </c>
      <c r="D69" s="121">
        <v>0.004909704447484029</v>
      </c>
      <c r="E69" s="121">
        <v>1.918770191277106</v>
      </c>
      <c r="F69" s="86" t="s">
        <v>2152</v>
      </c>
      <c r="G69" s="86" t="b">
        <v>0</v>
      </c>
      <c r="H69" s="86" t="b">
        <v>0</v>
      </c>
      <c r="I69" s="86" t="b">
        <v>0</v>
      </c>
      <c r="J69" s="86" t="b">
        <v>0</v>
      </c>
      <c r="K69" s="86" t="b">
        <v>0</v>
      </c>
      <c r="L69" s="86" t="b">
        <v>0</v>
      </c>
    </row>
    <row r="70" spans="1:12" ht="15">
      <c r="A70" s="86" t="s">
        <v>1668</v>
      </c>
      <c r="B70" s="86" t="s">
        <v>1637</v>
      </c>
      <c r="C70" s="86">
        <v>6</v>
      </c>
      <c r="D70" s="121">
        <v>0.004909704447484029</v>
      </c>
      <c r="E70" s="121">
        <v>1.7232503803830987</v>
      </c>
      <c r="F70" s="86" t="s">
        <v>2152</v>
      </c>
      <c r="G70" s="86" t="b">
        <v>0</v>
      </c>
      <c r="H70" s="86" t="b">
        <v>0</v>
      </c>
      <c r="I70" s="86" t="b">
        <v>0</v>
      </c>
      <c r="J70" s="86" t="b">
        <v>0</v>
      </c>
      <c r="K70" s="86" t="b">
        <v>0</v>
      </c>
      <c r="L70" s="86" t="b">
        <v>0</v>
      </c>
    </row>
    <row r="71" spans="1:12" ht="15">
      <c r="A71" s="86" t="s">
        <v>1637</v>
      </c>
      <c r="B71" s="86" t="s">
        <v>1619</v>
      </c>
      <c r="C71" s="86">
        <v>6</v>
      </c>
      <c r="D71" s="121">
        <v>0.004909704447484029</v>
      </c>
      <c r="E71" s="121">
        <v>1.0420091430075116</v>
      </c>
      <c r="F71" s="86" t="s">
        <v>2152</v>
      </c>
      <c r="G71" s="86" t="b">
        <v>0</v>
      </c>
      <c r="H71" s="86" t="b">
        <v>0</v>
      </c>
      <c r="I71" s="86" t="b">
        <v>0</v>
      </c>
      <c r="J71" s="86" t="b">
        <v>0</v>
      </c>
      <c r="K71" s="86" t="b">
        <v>0</v>
      </c>
      <c r="L71" s="86" t="b">
        <v>0</v>
      </c>
    </row>
    <row r="72" spans="1:12" ht="15">
      <c r="A72" s="86" t="s">
        <v>1619</v>
      </c>
      <c r="B72" s="86" t="s">
        <v>1630</v>
      </c>
      <c r="C72" s="86">
        <v>6</v>
      </c>
      <c r="D72" s="121">
        <v>0.004909704447484029</v>
      </c>
      <c r="E72" s="121">
        <v>1.2684055203745885</v>
      </c>
      <c r="F72" s="86" t="s">
        <v>2152</v>
      </c>
      <c r="G72" s="86" t="b">
        <v>0</v>
      </c>
      <c r="H72" s="86" t="b">
        <v>0</v>
      </c>
      <c r="I72" s="86" t="b">
        <v>0</v>
      </c>
      <c r="J72" s="86" t="b">
        <v>0</v>
      </c>
      <c r="K72" s="86" t="b">
        <v>0</v>
      </c>
      <c r="L72" s="86" t="b">
        <v>0</v>
      </c>
    </row>
    <row r="73" spans="1:12" ht="15">
      <c r="A73" s="86" t="s">
        <v>1630</v>
      </c>
      <c r="B73" s="86" t="s">
        <v>1635</v>
      </c>
      <c r="C73" s="86">
        <v>6</v>
      </c>
      <c r="D73" s="121">
        <v>0.004909704447484029</v>
      </c>
      <c r="E73" s="121">
        <v>1.4802123316968043</v>
      </c>
      <c r="F73" s="86" t="s">
        <v>2152</v>
      </c>
      <c r="G73" s="86" t="b">
        <v>0</v>
      </c>
      <c r="H73" s="86" t="b">
        <v>0</v>
      </c>
      <c r="I73" s="86" t="b">
        <v>0</v>
      </c>
      <c r="J73" s="86" t="b">
        <v>0</v>
      </c>
      <c r="K73" s="86" t="b">
        <v>0</v>
      </c>
      <c r="L73" s="86" t="b">
        <v>0</v>
      </c>
    </row>
    <row r="74" spans="1:12" ht="15">
      <c r="A74" s="86" t="s">
        <v>1635</v>
      </c>
      <c r="B74" s="86" t="s">
        <v>1992</v>
      </c>
      <c r="C74" s="86">
        <v>6</v>
      </c>
      <c r="D74" s="121">
        <v>0.004909704447484029</v>
      </c>
      <c r="E74" s="121">
        <v>2.003091076977142</v>
      </c>
      <c r="F74" s="86" t="s">
        <v>2152</v>
      </c>
      <c r="G74" s="86" t="b">
        <v>0</v>
      </c>
      <c r="H74" s="86" t="b">
        <v>0</v>
      </c>
      <c r="I74" s="86" t="b">
        <v>0</v>
      </c>
      <c r="J74" s="86" t="b">
        <v>0</v>
      </c>
      <c r="K74" s="86" t="b">
        <v>0</v>
      </c>
      <c r="L74" s="86" t="b">
        <v>0</v>
      </c>
    </row>
    <row r="75" spans="1:12" ht="15">
      <c r="A75" s="86" t="s">
        <v>1992</v>
      </c>
      <c r="B75" s="86" t="s">
        <v>1993</v>
      </c>
      <c r="C75" s="86">
        <v>6</v>
      </c>
      <c r="D75" s="121">
        <v>0.004909704447484029</v>
      </c>
      <c r="E75" s="121">
        <v>2.3710678622717363</v>
      </c>
      <c r="F75" s="86" t="s">
        <v>2152</v>
      </c>
      <c r="G75" s="86" t="b">
        <v>0</v>
      </c>
      <c r="H75" s="86" t="b">
        <v>0</v>
      </c>
      <c r="I75" s="86" t="b">
        <v>0</v>
      </c>
      <c r="J75" s="86" t="b">
        <v>0</v>
      </c>
      <c r="K75" s="86" t="b">
        <v>0</v>
      </c>
      <c r="L75" s="86" t="b">
        <v>0</v>
      </c>
    </row>
    <row r="76" spans="1:12" ht="15">
      <c r="A76" s="86" t="s">
        <v>300</v>
      </c>
      <c r="B76" s="86" t="s">
        <v>1995</v>
      </c>
      <c r="C76" s="86">
        <v>5</v>
      </c>
      <c r="D76" s="121">
        <v>0.004352917222466187</v>
      </c>
      <c r="E76" s="121">
        <v>1.2515920213649385</v>
      </c>
      <c r="F76" s="86" t="s">
        <v>2152</v>
      </c>
      <c r="G76" s="86" t="b">
        <v>0</v>
      </c>
      <c r="H76" s="86" t="b">
        <v>0</v>
      </c>
      <c r="I76" s="86" t="b">
        <v>0</v>
      </c>
      <c r="J76" s="86" t="b">
        <v>0</v>
      </c>
      <c r="K76" s="86" t="b">
        <v>0</v>
      </c>
      <c r="L76" s="86" t="b">
        <v>0</v>
      </c>
    </row>
    <row r="77" spans="1:12" ht="15">
      <c r="A77" s="86" t="s">
        <v>1983</v>
      </c>
      <c r="B77" s="86" t="s">
        <v>273</v>
      </c>
      <c r="C77" s="86">
        <v>5</v>
      </c>
      <c r="D77" s="121">
        <v>0.004352917222466187</v>
      </c>
      <c r="E77" s="121">
        <v>2.224939826593498</v>
      </c>
      <c r="F77" s="86" t="s">
        <v>2152</v>
      </c>
      <c r="G77" s="86" t="b">
        <v>0</v>
      </c>
      <c r="H77" s="86" t="b">
        <v>0</v>
      </c>
      <c r="I77" s="86" t="b">
        <v>0</v>
      </c>
      <c r="J77" s="86" t="b">
        <v>0</v>
      </c>
      <c r="K77" s="86" t="b">
        <v>0</v>
      </c>
      <c r="L77" s="86" t="b">
        <v>0</v>
      </c>
    </row>
    <row r="78" spans="1:12" ht="15">
      <c r="A78" s="86" t="s">
        <v>1624</v>
      </c>
      <c r="B78" s="86" t="s">
        <v>1987</v>
      </c>
      <c r="C78" s="86">
        <v>5</v>
      </c>
      <c r="D78" s="121">
        <v>0.004352917222466187</v>
      </c>
      <c r="E78" s="121">
        <v>2.304121072641123</v>
      </c>
      <c r="F78" s="86" t="s">
        <v>2152</v>
      </c>
      <c r="G78" s="86" t="b">
        <v>0</v>
      </c>
      <c r="H78" s="86" t="b">
        <v>0</v>
      </c>
      <c r="I78" s="86" t="b">
        <v>0</v>
      </c>
      <c r="J78" s="86" t="b">
        <v>0</v>
      </c>
      <c r="K78" s="86" t="b">
        <v>0</v>
      </c>
      <c r="L78" s="86" t="b">
        <v>0</v>
      </c>
    </row>
    <row r="79" spans="1:12" ht="15">
      <c r="A79" s="86" t="s">
        <v>1988</v>
      </c>
      <c r="B79" s="86" t="s">
        <v>1619</v>
      </c>
      <c r="C79" s="86">
        <v>5</v>
      </c>
      <c r="D79" s="121">
        <v>0.004352917222466187</v>
      </c>
      <c r="E79" s="121">
        <v>1.3218498396015548</v>
      </c>
      <c r="F79" s="86" t="s">
        <v>2152</v>
      </c>
      <c r="G79" s="86" t="b">
        <v>0</v>
      </c>
      <c r="H79" s="86" t="b">
        <v>0</v>
      </c>
      <c r="I79" s="86" t="b">
        <v>0</v>
      </c>
      <c r="J79" s="86" t="b">
        <v>0</v>
      </c>
      <c r="K79" s="86" t="b">
        <v>0</v>
      </c>
      <c r="L79" s="86" t="b">
        <v>0</v>
      </c>
    </row>
    <row r="80" spans="1:12" ht="15">
      <c r="A80" s="86" t="s">
        <v>1619</v>
      </c>
      <c r="B80" s="86" t="s">
        <v>1999</v>
      </c>
      <c r="C80" s="86">
        <v>5</v>
      </c>
      <c r="D80" s="121">
        <v>0.004352917222466187</v>
      </c>
      <c r="E80" s="121">
        <v>1.5694355160385698</v>
      </c>
      <c r="F80" s="86" t="s">
        <v>2152</v>
      </c>
      <c r="G80" s="86" t="b">
        <v>0</v>
      </c>
      <c r="H80" s="86" t="b">
        <v>0</v>
      </c>
      <c r="I80" s="86" t="b">
        <v>0</v>
      </c>
      <c r="J80" s="86" t="b">
        <v>0</v>
      </c>
      <c r="K80" s="86" t="b">
        <v>0</v>
      </c>
      <c r="L80" s="86" t="b">
        <v>0</v>
      </c>
    </row>
    <row r="81" spans="1:12" ht="15">
      <c r="A81" s="86" t="s">
        <v>1999</v>
      </c>
      <c r="B81" s="86" t="s">
        <v>2000</v>
      </c>
      <c r="C81" s="86">
        <v>5</v>
      </c>
      <c r="D81" s="121">
        <v>0.004352917222466187</v>
      </c>
      <c r="E81" s="121">
        <v>2.450249108319361</v>
      </c>
      <c r="F81" s="86" t="s">
        <v>2152</v>
      </c>
      <c r="G81" s="86" t="b">
        <v>0</v>
      </c>
      <c r="H81" s="86" t="b">
        <v>0</v>
      </c>
      <c r="I81" s="86" t="b">
        <v>0</v>
      </c>
      <c r="J81" s="86" t="b">
        <v>0</v>
      </c>
      <c r="K81" s="86" t="b">
        <v>0</v>
      </c>
      <c r="L81" s="86" t="b">
        <v>0</v>
      </c>
    </row>
    <row r="82" spans="1:12" ht="15">
      <c r="A82" s="86" t="s">
        <v>2000</v>
      </c>
      <c r="B82" s="86" t="s">
        <v>2001</v>
      </c>
      <c r="C82" s="86">
        <v>5</v>
      </c>
      <c r="D82" s="121">
        <v>0.004352917222466187</v>
      </c>
      <c r="E82" s="121">
        <v>2.450249108319361</v>
      </c>
      <c r="F82" s="86" t="s">
        <v>2152</v>
      </c>
      <c r="G82" s="86" t="b">
        <v>0</v>
      </c>
      <c r="H82" s="86" t="b">
        <v>0</v>
      </c>
      <c r="I82" s="86" t="b">
        <v>0</v>
      </c>
      <c r="J82" s="86" t="b">
        <v>0</v>
      </c>
      <c r="K82" s="86" t="b">
        <v>0</v>
      </c>
      <c r="L82" s="86" t="b">
        <v>0</v>
      </c>
    </row>
    <row r="83" spans="1:12" ht="15">
      <c r="A83" s="86" t="s">
        <v>2001</v>
      </c>
      <c r="B83" s="86" t="s">
        <v>2002</v>
      </c>
      <c r="C83" s="86">
        <v>5</v>
      </c>
      <c r="D83" s="121">
        <v>0.004352917222466187</v>
      </c>
      <c r="E83" s="121">
        <v>2.450249108319361</v>
      </c>
      <c r="F83" s="86" t="s">
        <v>2152</v>
      </c>
      <c r="G83" s="86" t="b">
        <v>0</v>
      </c>
      <c r="H83" s="86" t="b">
        <v>0</v>
      </c>
      <c r="I83" s="86" t="b">
        <v>0</v>
      </c>
      <c r="J83" s="86" t="b">
        <v>0</v>
      </c>
      <c r="K83" s="86" t="b">
        <v>0</v>
      </c>
      <c r="L83" s="86" t="b">
        <v>0</v>
      </c>
    </row>
    <row r="84" spans="1:12" ht="15">
      <c r="A84" s="86" t="s">
        <v>2002</v>
      </c>
      <c r="B84" s="86" t="s">
        <v>2003</v>
      </c>
      <c r="C84" s="86">
        <v>5</v>
      </c>
      <c r="D84" s="121">
        <v>0.004352917222466187</v>
      </c>
      <c r="E84" s="121">
        <v>2.450249108319361</v>
      </c>
      <c r="F84" s="86" t="s">
        <v>2152</v>
      </c>
      <c r="G84" s="86" t="b">
        <v>0</v>
      </c>
      <c r="H84" s="86" t="b">
        <v>0</v>
      </c>
      <c r="I84" s="86" t="b">
        <v>0</v>
      </c>
      <c r="J84" s="86" t="b">
        <v>0</v>
      </c>
      <c r="K84" s="86" t="b">
        <v>0</v>
      </c>
      <c r="L84" s="86" t="b">
        <v>0</v>
      </c>
    </row>
    <row r="85" spans="1:12" ht="15">
      <c r="A85" s="86" t="s">
        <v>2006</v>
      </c>
      <c r="B85" s="86" t="s">
        <v>2007</v>
      </c>
      <c r="C85" s="86">
        <v>4</v>
      </c>
      <c r="D85" s="121">
        <v>0.0037383708004513024</v>
      </c>
      <c r="E85" s="121">
        <v>2.5471591213274176</v>
      </c>
      <c r="F85" s="86" t="s">
        <v>2152</v>
      </c>
      <c r="G85" s="86" t="b">
        <v>0</v>
      </c>
      <c r="H85" s="86" t="b">
        <v>0</v>
      </c>
      <c r="I85" s="86" t="b">
        <v>0</v>
      </c>
      <c r="J85" s="86" t="b">
        <v>0</v>
      </c>
      <c r="K85" s="86" t="b">
        <v>0</v>
      </c>
      <c r="L85" s="86" t="b">
        <v>0</v>
      </c>
    </row>
    <row r="86" spans="1:12" ht="15">
      <c r="A86" s="86" t="s">
        <v>2007</v>
      </c>
      <c r="B86" s="86" t="s">
        <v>1989</v>
      </c>
      <c r="C86" s="86">
        <v>4</v>
      </c>
      <c r="D86" s="121">
        <v>0.0037383708004513024</v>
      </c>
      <c r="E86" s="121">
        <v>2.3710678622717363</v>
      </c>
      <c r="F86" s="86" t="s">
        <v>2152</v>
      </c>
      <c r="G86" s="86" t="b">
        <v>0</v>
      </c>
      <c r="H86" s="86" t="b">
        <v>0</v>
      </c>
      <c r="I86" s="86" t="b">
        <v>0</v>
      </c>
      <c r="J86" s="86" t="b">
        <v>0</v>
      </c>
      <c r="K86" s="86" t="b">
        <v>0</v>
      </c>
      <c r="L86" s="86" t="b">
        <v>0</v>
      </c>
    </row>
    <row r="87" spans="1:12" ht="15">
      <c r="A87" s="86" t="s">
        <v>273</v>
      </c>
      <c r="B87" s="86" t="s">
        <v>299</v>
      </c>
      <c r="C87" s="86">
        <v>4</v>
      </c>
      <c r="D87" s="121">
        <v>0.0037383708004513024</v>
      </c>
      <c r="E87" s="121">
        <v>2.3710678622717363</v>
      </c>
      <c r="F87" s="86" t="s">
        <v>2152</v>
      </c>
      <c r="G87" s="86" t="b">
        <v>0</v>
      </c>
      <c r="H87" s="86" t="b">
        <v>0</v>
      </c>
      <c r="I87" s="86" t="b">
        <v>0</v>
      </c>
      <c r="J87" s="86" t="b">
        <v>0</v>
      </c>
      <c r="K87" s="86" t="b">
        <v>0</v>
      </c>
      <c r="L87" s="86" t="b">
        <v>0</v>
      </c>
    </row>
    <row r="88" spans="1:12" ht="15">
      <c r="A88" s="86" t="s">
        <v>299</v>
      </c>
      <c r="B88" s="86" t="s">
        <v>298</v>
      </c>
      <c r="C88" s="86">
        <v>4</v>
      </c>
      <c r="D88" s="121">
        <v>0.0037383708004513024</v>
      </c>
      <c r="E88" s="121">
        <v>2.3710678622717363</v>
      </c>
      <c r="F88" s="86" t="s">
        <v>2152</v>
      </c>
      <c r="G88" s="86" t="b">
        <v>0</v>
      </c>
      <c r="H88" s="86" t="b">
        <v>0</v>
      </c>
      <c r="I88" s="86" t="b">
        <v>0</v>
      </c>
      <c r="J88" s="86" t="b">
        <v>0</v>
      </c>
      <c r="K88" s="86" t="b">
        <v>0</v>
      </c>
      <c r="L88" s="86" t="b">
        <v>0</v>
      </c>
    </row>
    <row r="89" spans="1:12" ht="15">
      <c r="A89" s="86" t="s">
        <v>1978</v>
      </c>
      <c r="B89" s="86" t="s">
        <v>300</v>
      </c>
      <c r="C89" s="86">
        <v>4</v>
      </c>
      <c r="D89" s="121">
        <v>0.0037383708004513024</v>
      </c>
      <c r="E89" s="121">
        <v>1.003091076977142</v>
      </c>
      <c r="F89" s="86" t="s">
        <v>2152</v>
      </c>
      <c r="G89" s="86" t="b">
        <v>0</v>
      </c>
      <c r="H89" s="86" t="b">
        <v>0</v>
      </c>
      <c r="I89" s="86" t="b">
        <v>0</v>
      </c>
      <c r="J89" s="86" t="b">
        <v>0</v>
      </c>
      <c r="K89" s="86" t="b">
        <v>0</v>
      </c>
      <c r="L89" s="86" t="b">
        <v>0</v>
      </c>
    </row>
    <row r="90" spans="1:12" ht="15">
      <c r="A90" s="86" t="s">
        <v>1590</v>
      </c>
      <c r="B90" s="86" t="s">
        <v>1656</v>
      </c>
      <c r="C90" s="86">
        <v>4</v>
      </c>
      <c r="D90" s="121">
        <v>0.0037383708004513024</v>
      </c>
      <c r="E90" s="121">
        <v>0.657157508142781</v>
      </c>
      <c r="F90" s="86" t="s">
        <v>2152</v>
      </c>
      <c r="G90" s="86" t="b">
        <v>0</v>
      </c>
      <c r="H90" s="86" t="b">
        <v>0</v>
      </c>
      <c r="I90" s="86" t="b">
        <v>0</v>
      </c>
      <c r="J90" s="86" t="b">
        <v>0</v>
      </c>
      <c r="K90" s="86" t="b">
        <v>0</v>
      </c>
      <c r="L90" s="86" t="b">
        <v>0</v>
      </c>
    </row>
    <row r="91" spans="1:12" ht="15">
      <c r="A91" s="86" t="s">
        <v>1619</v>
      </c>
      <c r="B91" s="86" t="s">
        <v>1618</v>
      </c>
      <c r="C91" s="86">
        <v>4</v>
      </c>
      <c r="D91" s="121">
        <v>0.0037383708004513024</v>
      </c>
      <c r="E91" s="121">
        <v>0.44721963776574314</v>
      </c>
      <c r="F91" s="86" t="s">
        <v>2152</v>
      </c>
      <c r="G91" s="86" t="b">
        <v>0</v>
      </c>
      <c r="H91" s="86" t="b">
        <v>0</v>
      </c>
      <c r="I91" s="86" t="b">
        <v>0</v>
      </c>
      <c r="J91" s="86" t="b">
        <v>0</v>
      </c>
      <c r="K91" s="86" t="b">
        <v>0</v>
      </c>
      <c r="L91" s="86" t="b">
        <v>0</v>
      </c>
    </row>
    <row r="92" spans="1:12" ht="15">
      <c r="A92" s="86" t="s">
        <v>1618</v>
      </c>
      <c r="B92" s="86" t="s">
        <v>2011</v>
      </c>
      <c r="C92" s="86">
        <v>4</v>
      </c>
      <c r="D92" s="121">
        <v>0.0037383708004513024</v>
      </c>
      <c r="E92" s="121">
        <v>1.5471591213274176</v>
      </c>
      <c r="F92" s="86" t="s">
        <v>2152</v>
      </c>
      <c r="G92" s="86" t="b">
        <v>0</v>
      </c>
      <c r="H92" s="86" t="b">
        <v>0</v>
      </c>
      <c r="I92" s="86" t="b">
        <v>0</v>
      </c>
      <c r="J92" s="86" t="b">
        <v>0</v>
      </c>
      <c r="K92" s="86" t="b">
        <v>0</v>
      </c>
      <c r="L92" s="86" t="b">
        <v>0</v>
      </c>
    </row>
    <row r="93" spans="1:12" ht="15">
      <c r="A93" s="86" t="s">
        <v>1978</v>
      </c>
      <c r="B93" s="86" t="s">
        <v>1619</v>
      </c>
      <c r="C93" s="86">
        <v>4</v>
      </c>
      <c r="D93" s="121">
        <v>0.0037383708004513024</v>
      </c>
      <c r="E93" s="121">
        <v>1.1669478796158115</v>
      </c>
      <c r="F93" s="86" t="s">
        <v>2152</v>
      </c>
      <c r="G93" s="86" t="b">
        <v>0</v>
      </c>
      <c r="H93" s="86" t="b">
        <v>0</v>
      </c>
      <c r="I93" s="86" t="b">
        <v>0</v>
      </c>
      <c r="J93" s="86" t="b">
        <v>0</v>
      </c>
      <c r="K93" s="86" t="b">
        <v>0</v>
      </c>
      <c r="L93" s="86" t="b">
        <v>0</v>
      </c>
    </row>
    <row r="94" spans="1:12" ht="15">
      <c r="A94" s="86" t="s">
        <v>1619</v>
      </c>
      <c r="B94" s="86" t="s">
        <v>1986</v>
      </c>
      <c r="C94" s="86">
        <v>4</v>
      </c>
      <c r="D94" s="121">
        <v>0.0037383708004513024</v>
      </c>
      <c r="E94" s="121">
        <v>1.3263974673522754</v>
      </c>
      <c r="F94" s="86" t="s">
        <v>2152</v>
      </c>
      <c r="G94" s="86" t="b">
        <v>0</v>
      </c>
      <c r="H94" s="86" t="b">
        <v>0</v>
      </c>
      <c r="I94" s="86" t="b">
        <v>0</v>
      </c>
      <c r="J94" s="86" t="b">
        <v>0</v>
      </c>
      <c r="K94" s="86" t="b">
        <v>0</v>
      </c>
      <c r="L94" s="86" t="b">
        <v>0</v>
      </c>
    </row>
    <row r="95" spans="1:12" ht="15">
      <c r="A95" s="86" t="s">
        <v>1622</v>
      </c>
      <c r="B95" s="86" t="s">
        <v>2013</v>
      </c>
      <c r="C95" s="86">
        <v>4</v>
      </c>
      <c r="D95" s="121">
        <v>0.0037383708004513024</v>
      </c>
      <c r="E95" s="121">
        <v>1.8269998179214606</v>
      </c>
      <c r="F95" s="86" t="s">
        <v>2152</v>
      </c>
      <c r="G95" s="86" t="b">
        <v>0</v>
      </c>
      <c r="H95" s="86" t="b">
        <v>0</v>
      </c>
      <c r="I95" s="86" t="b">
        <v>0</v>
      </c>
      <c r="J95" s="86" t="b">
        <v>0</v>
      </c>
      <c r="K95" s="86" t="b">
        <v>0</v>
      </c>
      <c r="L95" s="86" t="b">
        <v>0</v>
      </c>
    </row>
    <row r="96" spans="1:12" ht="15">
      <c r="A96" s="86" t="s">
        <v>2013</v>
      </c>
      <c r="B96" s="86" t="s">
        <v>1979</v>
      </c>
      <c r="C96" s="86">
        <v>4</v>
      </c>
      <c r="D96" s="121">
        <v>0.0037383708004513024</v>
      </c>
      <c r="E96" s="121">
        <v>2.2461291256634364</v>
      </c>
      <c r="F96" s="86" t="s">
        <v>2152</v>
      </c>
      <c r="G96" s="86" t="b">
        <v>0</v>
      </c>
      <c r="H96" s="86" t="b">
        <v>0</v>
      </c>
      <c r="I96" s="86" t="b">
        <v>0</v>
      </c>
      <c r="J96" s="86" t="b">
        <v>0</v>
      </c>
      <c r="K96" s="86" t="b">
        <v>0</v>
      </c>
      <c r="L96" s="86" t="b">
        <v>0</v>
      </c>
    </row>
    <row r="97" spans="1:12" ht="15">
      <c r="A97" s="86" t="s">
        <v>1979</v>
      </c>
      <c r="B97" s="86" t="s">
        <v>1998</v>
      </c>
      <c r="C97" s="86">
        <v>4</v>
      </c>
      <c r="D97" s="121">
        <v>0.0037383708004513024</v>
      </c>
      <c r="E97" s="121">
        <v>2.1492191126553797</v>
      </c>
      <c r="F97" s="86" t="s">
        <v>2152</v>
      </c>
      <c r="G97" s="86" t="b">
        <v>0</v>
      </c>
      <c r="H97" s="86" t="b">
        <v>0</v>
      </c>
      <c r="I97" s="86" t="b">
        <v>0</v>
      </c>
      <c r="J97" s="86" t="b">
        <v>0</v>
      </c>
      <c r="K97" s="86" t="b">
        <v>0</v>
      </c>
      <c r="L97" s="86" t="b">
        <v>0</v>
      </c>
    </row>
    <row r="98" spans="1:12" ht="15">
      <c r="A98" s="86" t="s">
        <v>1998</v>
      </c>
      <c r="B98" s="86" t="s">
        <v>2004</v>
      </c>
      <c r="C98" s="86">
        <v>4</v>
      </c>
      <c r="D98" s="121">
        <v>0.0037383708004513024</v>
      </c>
      <c r="E98" s="121">
        <v>2.3533390953113047</v>
      </c>
      <c r="F98" s="86" t="s">
        <v>2152</v>
      </c>
      <c r="G98" s="86" t="b">
        <v>0</v>
      </c>
      <c r="H98" s="86" t="b">
        <v>0</v>
      </c>
      <c r="I98" s="86" t="b">
        <v>0</v>
      </c>
      <c r="J98" s="86" t="b">
        <v>0</v>
      </c>
      <c r="K98" s="86" t="b">
        <v>0</v>
      </c>
      <c r="L98" s="86" t="b">
        <v>0</v>
      </c>
    </row>
    <row r="99" spans="1:12" ht="15">
      <c r="A99" s="86" t="s">
        <v>2004</v>
      </c>
      <c r="B99" s="86" t="s">
        <v>1623</v>
      </c>
      <c r="C99" s="86">
        <v>4</v>
      </c>
      <c r="D99" s="121">
        <v>0.0037383708004513024</v>
      </c>
      <c r="E99" s="121">
        <v>1.8218601782690496</v>
      </c>
      <c r="F99" s="86" t="s">
        <v>2152</v>
      </c>
      <c r="G99" s="86" t="b">
        <v>0</v>
      </c>
      <c r="H99" s="86" t="b">
        <v>0</v>
      </c>
      <c r="I99" s="86" t="b">
        <v>0</v>
      </c>
      <c r="J99" s="86" t="b">
        <v>0</v>
      </c>
      <c r="K99" s="86" t="b">
        <v>0</v>
      </c>
      <c r="L99" s="86" t="b">
        <v>0</v>
      </c>
    </row>
    <row r="100" spans="1:12" ht="15">
      <c r="A100" s="86" t="s">
        <v>1623</v>
      </c>
      <c r="B100" s="86" t="s">
        <v>2014</v>
      </c>
      <c r="C100" s="86">
        <v>4</v>
      </c>
      <c r="D100" s="121">
        <v>0.0037383708004513024</v>
      </c>
      <c r="E100" s="121">
        <v>1.918770191277106</v>
      </c>
      <c r="F100" s="86" t="s">
        <v>2152</v>
      </c>
      <c r="G100" s="86" t="b">
        <v>0</v>
      </c>
      <c r="H100" s="86" t="b">
        <v>0</v>
      </c>
      <c r="I100" s="86" t="b">
        <v>0</v>
      </c>
      <c r="J100" s="86" t="b">
        <v>0</v>
      </c>
      <c r="K100" s="86" t="b">
        <v>0</v>
      </c>
      <c r="L100" s="86" t="b">
        <v>0</v>
      </c>
    </row>
    <row r="101" spans="1:12" ht="15">
      <c r="A101" s="86" t="s">
        <v>2014</v>
      </c>
      <c r="B101" s="86" t="s">
        <v>1621</v>
      </c>
      <c r="C101" s="86">
        <v>4</v>
      </c>
      <c r="D101" s="121">
        <v>0.0037383708004513024</v>
      </c>
      <c r="E101" s="121">
        <v>2.1492191126553797</v>
      </c>
      <c r="F101" s="86" t="s">
        <v>2152</v>
      </c>
      <c r="G101" s="86" t="b">
        <v>0</v>
      </c>
      <c r="H101" s="86" t="b">
        <v>0</v>
      </c>
      <c r="I101" s="86" t="b">
        <v>0</v>
      </c>
      <c r="J101" s="86" t="b">
        <v>0</v>
      </c>
      <c r="K101" s="86" t="b">
        <v>0</v>
      </c>
      <c r="L101" s="86" t="b">
        <v>0</v>
      </c>
    </row>
    <row r="102" spans="1:12" ht="15">
      <c r="A102" s="86" t="s">
        <v>1621</v>
      </c>
      <c r="B102" s="86" t="s">
        <v>284</v>
      </c>
      <c r="C102" s="86">
        <v>4</v>
      </c>
      <c r="D102" s="121">
        <v>0.0037383708004513024</v>
      </c>
      <c r="E102" s="121">
        <v>1.7600530282908475</v>
      </c>
      <c r="F102" s="86" t="s">
        <v>2152</v>
      </c>
      <c r="G102" s="86" t="b">
        <v>0</v>
      </c>
      <c r="H102" s="86" t="b">
        <v>0</v>
      </c>
      <c r="I102" s="86" t="b">
        <v>0</v>
      </c>
      <c r="J102" s="86" t="b">
        <v>0</v>
      </c>
      <c r="K102" s="86" t="b">
        <v>0</v>
      </c>
      <c r="L102" s="86" t="b">
        <v>0</v>
      </c>
    </row>
    <row r="103" spans="1:12" ht="15">
      <c r="A103" s="86" t="s">
        <v>2016</v>
      </c>
      <c r="B103" s="86" t="s">
        <v>1994</v>
      </c>
      <c r="C103" s="86">
        <v>3</v>
      </c>
      <c r="D103" s="121">
        <v>0.003051344949628371</v>
      </c>
      <c r="E103" s="121">
        <v>2.450249108319361</v>
      </c>
      <c r="F103" s="86" t="s">
        <v>2152</v>
      </c>
      <c r="G103" s="86" t="b">
        <v>0</v>
      </c>
      <c r="H103" s="86" t="b">
        <v>0</v>
      </c>
      <c r="I103" s="86" t="b">
        <v>0</v>
      </c>
      <c r="J103" s="86" t="b">
        <v>0</v>
      </c>
      <c r="K103" s="86" t="b">
        <v>0</v>
      </c>
      <c r="L103" s="86" t="b">
        <v>0</v>
      </c>
    </row>
    <row r="104" spans="1:12" ht="15">
      <c r="A104" s="86" t="s">
        <v>1671</v>
      </c>
      <c r="B104" s="86" t="s">
        <v>1672</v>
      </c>
      <c r="C104" s="86">
        <v>3</v>
      </c>
      <c r="D104" s="121">
        <v>0.003051344949628371</v>
      </c>
      <c r="E104" s="121">
        <v>2.6720978579357175</v>
      </c>
      <c r="F104" s="86" t="s">
        <v>2152</v>
      </c>
      <c r="G104" s="86" t="b">
        <v>0</v>
      </c>
      <c r="H104" s="86" t="b">
        <v>0</v>
      </c>
      <c r="I104" s="86" t="b">
        <v>0</v>
      </c>
      <c r="J104" s="86" t="b">
        <v>0</v>
      </c>
      <c r="K104" s="86" t="b">
        <v>0</v>
      </c>
      <c r="L104" s="86" t="b">
        <v>0</v>
      </c>
    </row>
    <row r="105" spans="1:12" ht="15">
      <c r="A105" s="86" t="s">
        <v>1672</v>
      </c>
      <c r="B105" s="86" t="s">
        <v>1673</v>
      </c>
      <c r="C105" s="86">
        <v>3</v>
      </c>
      <c r="D105" s="121">
        <v>0.003051344949628371</v>
      </c>
      <c r="E105" s="121">
        <v>2.6720978579357175</v>
      </c>
      <c r="F105" s="86" t="s">
        <v>2152</v>
      </c>
      <c r="G105" s="86" t="b">
        <v>0</v>
      </c>
      <c r="H105" s="86" t="b">
        <v>0</v>
      </c>
      <c r="I105" s="86" t="b">
        <v>0</v>
      </c>
      <c r="J105" s="86" t="b">
        <v>0</v>
      </c>
      <c r="K105" s="86" t="b">
        <v>0</v>
      </c>
      <c r="L105" s="86" t="b">
        <v>0</v>
      </c>
    </row>
    <row r="106" spans="1:12" ht="15">
      <c r="A106" s="86" t="s">
        <v>1673</v>
      </c>
      <c r="B106" s="86" t="s">
        <v>1674</v>
      </c>
      <c r="C106" s="86">
        <v>3</v>
      </c>
      <c r="D106" s="121">
        <v>0.003051344949628371</v>
      </c>
      <c r="E106" s="121">
        <v>2.6720978579357175</v>
      </c>
      <c r="F106" s="86" t="s">
        <v>2152</v>
      </c>
      <c r="G106" s="86" t="b">
        <v>0</v>
      </c>
      <c r="H106" s="86" t="b">
        <v>0</v>
      </c>
      <c r="I106" s="86" t="b">
        <v>0</v>
      </c>
      <c r="J106" s="86" t="b">
        <v>0</v>
      </c>
      <c r="K106" s="86" t="b">
        <v>0</v>
      </c>
      <c r="L106" s="86" t="b">
        <v>0</v>
      </c>
    </row>
    <row r="107" spans="1:12" ht="15">
      <c r="A107" s="86" t="s">
        <v>1674</v>
      </c>
      <c r="B107" s="86" t="s">
        <v>1591</v>
      </c>
      <c r="C107" s="86">
        <v>3</v>
      </c>
      <c r="D107" s="121">
        <v>0.003051344949628371</v>
      </c>
      <c r="E107" s="121">
        <v>2.6720978579357175</v>
      </c>
      <c r="F107" s="86" t="s">
        <v>2152</v>
      </c>
      <c r="G107" s="86" t="b">
        <v>0</v>
      </c>
      <c r="H107" s="86" t="b">
        <v>0</v>
      </c>
      <c r="I107" s="86" t="b">
        <v>0</v>
      </c>
      <c r="J107" s="86" t="b">
        <v>0</v>
      </c>
      <c r="K107" s="86" t="b">
        <v>0</v>
      </c>
      <c r="L107" s="86" t="b">
        <v>0</v>
      </c>
    </row>
    <row r="108" spans="1:12" ht="15">
      <c r="A108" s="86" t="s">
        <v>1657</v>
      </c>
      <c r="B108" s="86" t="s">
        <v>1633</v>
      </c>
      <c r="C108" s="86">
        <v>3</v>
      </c>
      <c r="D108" s="121">
        <v>0.003051344949628371</v>
      </c>
      <c r="E108" s="121">
        <v>1.6307051727774924</v>
      </c>
      <c r="F108" s="86" t="s">
        <v>2152</v>
      </c>
      <c r="G108" s="86" t="b">
        <v>0</v>
      </c>
      <c r="H108" s="86" t="b">
        <v>0</v>
      </c>
      <c r="I108" s="86" t="b">
        <v>0</v>
      </c>
      <c r="J108" s="86" t="b">
        <v>0</v>
      </c>
      <c r="K108" s="86" t="b">
        <v>0</v>
      </c>
      <c r="L108" s="86" t="b">
        <v>0</v>
      </c>
    </row>
    <row r="109" spans="1:12" ht="15">
      <c r="A109" s="86" t="s">
        <v>1633</v>
      </c>
      <c r="B109" s="86" t="s">
        <v>2018</v>
      </c>
      <c r="C109" s="86">
        <v>3</v>
      </c>
      <c r="D109" s="121">
        <v>0.003051344949628371</v>
      </c>
      <c r="E109" s="121">
        <v>2.1078264274971548</v>
      </c>
      <c r="F109" s="86" t="s">
        <v>2152</v>
      </c>
      <c r="G109" s="86" t="b">
        <v>0</v>
      </c>
      <c r="H109" s="86" t="b">
        <v>0</v>
      </c>
      <c r="I109" s="86" t="b">
        <v>0</v>
      </c>
      <c r="J109" s="86" t="b">
        <v>0</v>
      </c>
      <c r="K109" s="86" t="b">
        <v>0</v>
      </c>
      <c r="L109" s="86" t="b">
        <v>0</v>
      </c>
    </row>
    <row r="110" spans="1:12" ht="15">
      <c r="A110" s="86" t="s">
        <v>2018</v>
      </c>
      <c r="B110" s="86" t="s">
        <v>2019</v>
      </c>
      <c r="C110" s="86">
        <v>3</v>
      </c>
      <c r="D110" s="121">
        <v>0.003051344949628371</v>
      </c>
      <c r="E110" s="121">
        <v>2.6720978579357175</v>
      </c>
      <c r="F110" s="86" t="s">
        <v>2152</v>
      </c>
      <c r="G110" s="86" t="b">
        <v>0</v>
      </c>
      <c r="H110" s="86" t="b">
        <v>0</v>
      </c>
      <c r="I110" s="86" t="b">
        <v>0</v>
      </c>
      <c r="J110" s="86" t="b">
        <v>0</v>
      </c>
      <c r="K110" s="86" t="b">
        <v>0</v>
      </c>
      <c r="L110" s="86" t="b">
        <v>0</v>
      </c>
    </row>
    <row r="111" spans="1:12" ht="15">
      <c r="A111" s="86" t="s">
        <v>2019</v>
      </c>
      <c r="B111" s="86" t="s">
        <v>300</v>
      </c>
      <c r="C111" s="86">
        <v>3</v>
      </c>
      <c r="D111" s="121">
        <v>0.003051344949628371</v>
      </c>
      <c r="E111" s="121">
        <v>1.304121072641123</v>
      </c>
      <c r="F111" s="86" t="s">
        <v>2152</v>
      </c>
      <c r="G111" s="86" t="b">
        <v>0</v>
      </c>
      <c r="H111" s="86" t="b">
        <v>0</v>
      </c>
      <c r="I111" s="86" t="b">
        <v>0</v>
      </c>
      <c r="J111" s="86" t="b">
        <v>0</v>
      </c>
      <c r="K111" s="86" t="b">
        <v>0</v>
      </c>
      <c r="L111" s="86" t="b">
        <v>0</v>
      </c>
    </row>
    <row r="112" spans="1:12" ht="15">
      <c r="A112" s="86" t="s">
        <v>1995</v>
      </c>
      <c r="B112" s="86" t="s">
        <v>2020</v>
      </c>
      <c r="C112" s="86">
        <v>3</v>
      </c>
      <c r="D112" s="121">
        <v>0.003051344949628371</v>
      </c>
      <c r="E112" s="121">
        <v>2.450249108319361</v>
      </c>
      <c r="F112" s="86" t="s">
        <v>2152</v>
      </c>
      <c r="G112" s="86" t="b">
        <v>0</v>
      </c>
      <c r="H112" s="86" t="b">
        <v>0</v>
      </c>
      <c r="I112" s="86" t="b">
        <v>0</v>
      </c>
      <c r="J112" s="86" t="b">
        <v>0</v>
      </c>
      <c r="K112" s="86" t="b">
        <v>0</v>
      </c>
      <c r="L112" s="86" t="b">
        <v>0</v>
      </c>
    </row>
    <row r="113" spans="1:12" ht="15">
      <c r="A113" s="86" t="s">
        <v>2020</v>
      </c>
      <c r="B113" s="86" t="s">
        <v>1657</v>
      </c>
      <c r="C113" s="86">
        <v>3</v>
      </c>
      <c r="D113" s="121">
        <v>0.003051344949628371</v>
      </c>
      <c r="E113" s="121">
        <v>2.3710678622717363</v>
      </c>
      <c r="F113" s="86" t="s">
        <v>2152</v>
      </c>
      <c r="G113" s="86" t="b">
        <v>0</v>
      </c>
      <c r="H113" s="86" t="b">
        <v>0</v>
      </c>
      <c r="I113" s="86" t="b">
        <v>0</v>
      </c>
      <c r="J113" s="86" t="b">
        <v>0</v>
      </c>
      <c r="K113" s="86" t="b">
        <v>0</v>
      </c>
      <c r="L113" s="86" t="b">
        <v>0</v>
      </c>
    </row>
    <row r="114" spans="1:12" ht="15">
      <c r="A114" s="86" t="s">
        <v>1657</v>
      </c>
      <c r="B114" s="86" t="s">
        <v>2021</v>
      </c>
      <c r="C114" s="86">
        <v>3</v>
      </c>
      <c r="D114" s="121">
        <v>0.003051344949628371</v>
      </c>
      <c r="E114" s="121">
        <v>2.194976603216055</v>
      </c>
      <c r="F114" s="86" t="s">
        <v>2152</v>
      </c>
      <c r="G114" s="86" t="b">
        <v>0</v>
      </c>
      <c r="H114" s="86" t="b">
        <v>0</v>
      </c>
      <c r="I114" s="86" t="b">
        <v>0</v>
      </c>
      <c r="J114" s="86" t="b">
        <v>0</v>
      </c>
      <c r="K114" s="86" t="b">
        <v>0</v>
      </c>
      <c r="L114" s="86" t="b">
        <v>0</v>
      </c>
    </row>
    <row r="115" spans="1:12" ht="15">
      <c r="A115" s="86" t="s">
        <v>2021</v>
      </c>
      <c r="B115" s="86" t="s">
        <v>1655</v>
      </c>
      <c r="C115" s="86">
        <v>3</v>
      </c>
      <c r="D115" s="121">
        <v>0.003051344949628371</v>
      </c>
      <c r="E115" s="121">
        <v>2.3710678622717363</v>
      </c>
      <c r="F115" s="86" t="s">
        <v>2152</v>
      </c>
      <c r="G115" s="86" t="b">
        <v>0</v>
      </c>
      <c r="H115" s="86" t="b">
        <v>0</v>
      </c>
      <c r="I115" s="86" t="b">
        <v>0</v>
      </c>
      <c r="J115" s="86" t="b">
        <v>0</v>
      </c>
      <c r="K115" s="86" t="b">
        <v>0</v>
      </c>
      <c r="L115" s="86" t="b">
        <v>0</v>
      </c>
    </row>
    <row r="116" spans="1:12" ht="15">
      <c r="A116" s="86" t="s">
        <v>1655</v>
      </c>
      <c r="B116" s="86" t="s">
        <v>2022</v>
      </c>
      <c r="C116" s="86">
        <v>3</v>
      </c>
      <c r="D116" s="121">
        <v>0.003051344949628371</v>
      </c>
      <c r="E116" s="121">
        <v>2.3710678622717363</v>
      </c>
      <c r="F116" s="86" t="s">
        <v>2152</v>
      </c>
      <c r="G116" s="86" t="b">
        <v>0</v>
      </c>
      <c r="H116" s="86" t="b">
        <v>0</v>
      </c>
      <c r="I116" s="86" t="b">
        <v>0</v>
      </c>
      <c r="J116" s="86" t="b">
        <v>0</v>
      </c>
      <c r="K116" s="86" t="b">
        <v>0</v>
      </c>
      <c r="L116" s="86" t="b">
        <v>0</v>
      </c>
    </row>
    <row r="117" spans="1:12" ht="15">
      <c r="A117" s="86" t="s">
        <v>2022</v>
      </c>
      <c r="B117" s="86" t="s">
        <v>2023</v>
      </c>
      <c r="C117" s="86">
        <v>3</v>
      </c>
      <c r="D117" s="121">
        <v>0.003051344949628371</v>
      </c>
      <c r="E117" s="121">
        <v>2.6720978579357175</v>
      </c>
      <c r="F117" s="86" t="s">
        <v>2152</v>
      </c>
      <c r="G117" s="86" t="b">
        <v>0</v>
      </c>
      <c r="H117" s="86" t="b">
        <v>0</v>
      </c>
      <c r="I117" s="86" t="b">
        <v>0</v>
      </c>
      <c r="J117" s="86" t="b">
        <v>0</v>
      </c>
      <c r="K117" s="86" t="b">
        <v>0</v>
      </c>
      <c r="L117" s="86" t="b">
        <v>0</v>
      </c>
    </row>
    <row r="118" spans="1:12" ht="15">
      <c r="A118" s="86" t="s">
        <v>2023</v>
      </c>
      <c r="B118" s="86" t="s">
        <v>1996</v>
      </c>
      <c r="C118" s="86">
        <v>3</v>
      </c>
      <c r="D118" s="121">
        <v>0.003051344949628371</v>
      </c>
      <c r="E118" s="121">
        <v>2.450249108319361</v>
      </c>
      <c r="F118" s="86" t="s">
        <v>2152</v>
      </c>
      <c r="G118" s="86" t="b">
        <v>0</v>
      </c>
      <c r="H118" s="86" t="b">
        <v>0</v>
      </c>
      <c r="I118" s="86" t="b">
        <v>0</v>
      </c>
      <c r="J118" s="86" t="b">
        <v>0</v>
      </c>
      <c r="K118" s="86" t="b">
        <v>0</v>
      </c>
      <c r="L118" s="86" t="b">
        <v>0</v>
      </c>
    </row>
    <row r="119" spans="1:12" ht="15">
      <c r="A119" s="86" t="s">
        <v>1996</v>
      </c>
      <c r="B119" s="86" t="s">
        <v>2024</v>
      </c>
      <c r="C119" s="86">
        <v>3</v>
      </c>
      <c r="D119" s="121">
        <v>0.003051344949628371</v>
      </c>
      <c r="E119" s="121">
        <v>2.450249108319361</v>
      </c>
      <c r="F119" s="86" t="s">
        <v>2152</v>
      </c>
      <c r="G119" s="86" t="b">
        <v>0</v>
      </c>
      <c r="H119" s="86" t="b">
        <v>0</v>
      </c>
      <c r="I119" s="86" t="b">
        <v>0</v>
      </c>
      <c r="J119" s="86" t="b">
        <v>0</v>
      </c>
      <c r="K119" s="86" t="b">
        <v>0</v>
      </c>
      <c r="L119" s="86" t="b">
        <v>0</v>
      </c>
    </row>
    <row r="120" spans="1:12" ht="15">
      <c r="A120" s="86" t="s">
        <v>2024</v>
      </c>
      <c r="B120" s="86" t="s">
        <v>2025</v>
      </c>
      <c r="C120" s="86">
        <v>3</v>
      </c>
      <c r="D120" s="121">
        <v>0.003051344949628371</v>
      </c>
      <c r="E120" s="121">
        <v>2.6720978579357175</v>
      </c>
      <c r="F120" s="86" t="s">
        <v>2152</v>
      </c>
      <c r="G120" s="86" t="b">
        <v>0</v>
      </c>
      <c r="H120" s="86" t="b">
        <v>0</v>
      </c>
      <c r="I120" s="86" t="b">
        <v>0</v>
      </c>
      <c r="J120" s="86" t="b">
        <v>0</v>
      </c>
      <c r="K120" s="86" t="b">
        <v>0</v>
      </c>
      <c r="L120" s="86" t="b">
        <v>0</v>
      </c>
    </row>
    <row r="121" spans="1:12" ht="15">
      <c r="A121" s="86" t="s">
        <v>2025</v>
      </c>
      <c r="B121" s="86" t="s">
        <v>1658</v>
      </c>
      <c r="C121" s="86">
        <v>3</v>
      </c>
      <c r="D121" s="121">
        <v>0.003051344949628371</v>
      </c>
      <c r="E121" s="121">
        <v>2.070037866607755</v>
      </c>
      <c r="F121" s="86" t="s">
        <v>2152</v>
      </c>
      <c r="G121" s="86" t="b">
        <v>0</v>
      </c>
      <c r="H121" s="86" t="b">
        <v>0</v>
      </c>
      <c r="I121" s="86" t="b">
        <v>0</v>
      </c>
      <c r="J121" s="86" t="b">
        <v>0</v>
      </c>
      <c r="K121" s="86" t="b">
        <v>0</v>
      </c>
      <c r="L121" s="86" t="b">
        <v>0</v>
      </c>
    </row>
    <row r="122" spans="1:12" ht="15">
      <c r="A122" s="86" t="s">
        <v>1658</v>
      </c>
      <c r="B122" s="86" t="s">
        <v>2026</v>
      </c>
      <c r="C122" s="86">
        <v>3</v>
      </c>
      <c r="D122" s="121">
        <v>0.003051344949628371</v>
      </c>
      <c r="E122" s="121">
        <v>2.070037866607755</v>
      </c>
      <c r="F122" s="86" t="s">
        <v>2152</v>
      </c>
      <c r="G122" s="86" t="b">
        <v>0</v>
      </c>
      <c r="H122" s="86" t="b">
        <v>0</v>
      </c>
      <c r="I122" s="86" t="b">
        <v>0</v>
      </c>
      <c r="J122" s="86" t="b">
        <v>0</v>
      </c>
      <c r="K122" s="86" t="b">
        <v>0</v>
      </c>
      <c r="L122" s="86" t="b">
        <v>0</v>
      </c>
    </row>
    <row r="123" spans="1:12" ht="15">
      <c r="A123" s="86" t="s">
        <v>2026</v>
      </c>
      <c r="B123" s="86" t="s">
        <v>1981</v>
      </c>
      <c r="C123" s="86">
        <v>3</v>
      </c>
      <c r="D123" s="121">
        <v>0.003051344949628371</v>
      </c>
      <c r="E123" s="121">
        <v>2.304121072641123</v>
      </c>
      <c r="F123" s="86" t="s">
        <v>2152</v>
      </c>
      <c r="G123" s="86" t="b">
        <v>0</v>
      </c>
      <c r="H123" s="86" t="b">
        <v>0</v>
      </c>
      <c r="I123" s="86" t="b">
        <v>0</v>
      </c>
      <c r="J123" s="86" t="b">
        <v>0</v>
      </c>
      <c r="K123" s="86" t="b">
        <v>0</v>
      </c>
      <c r="L123" s="86" t="b">
        <v>0</v>
      </c>
    </row>
    <row r="124" spans="1:12" ht="15">
      <c r="A124" s="86" t="s">
        <v>1981</v>
      </c>
      <c r="B124" s="86" t="s">
        <v>1659</v>
      </c>
      <c r="C124" s="86">
        <v>3</v>
      </c>
      <c r="D124" s="121">
        <v>0.003051344949628371</v>
      </c>
      <c r="E124" s="121">
        <v>1.7020610813131607</v>
      </c>
      <c r="F124" s="86" t="s">
        <v>2152</v>
      </c>
      <c r="G124" s="86" t="b">
        <v>0</v>
      </c>
      <c r="H124" s="86" t="b">
        <v>0</v>
      </c>
      <c r="I124" s="86" t="b">
        <v>0</v>
      </c>
      <c r="J124" s="86" t="b">
        <v>0</v>
      </c>
      <c r="K124" s="86" t="b">
        <v>0</v>
      </c>
      <c r="L124" s="86" t="b">
        <v>0</v>
      </c>
    </row>
    <row r="125" spans="1:12" ht="15">
      <c r="A125" s="86" t="s">
        <v>1659</v>
      </c>
      <c r="B125" s="86" t="s">
        <v>280</v>
      </c>
      <c r="C125" s="86">
        <v>3</v>
      </c>
      <c r="D125" s="121">
        <v>0.003051344949628371</v>
      </c>
      <c r="E125" s="121">
        <v>1.7020610813131607</v>
      </c>
      <c r="F125" s="86" t="s">
        <v>2152</v>
      </c>
      <c r="G125" s="86" t="b">
        <v>0</v>
      </c>
      <c r="H125" s="86" t="b">
        <v>0</v>
      </c>
      <c r="I125" s="86" t="b">
        <v>0</v>
      </c>
      <c r="J125" s="86" t="b">
        <v>0</v>
      </c>
      <c r="K125" s="86" t="b">
        <v>0</v>
      </c>
      <c r="L125" s="86" t="b">
        <v>0</v>
      </c>
    </row>
    <row r="126" spans="1:12" ht="15">
      <c r="A126" s="86" t="s">
        <v>280</v>
      </c>
      <c r="B126" s="86" t="s">
        <v>1576</v>
      </c>
      <c r="C126" s="86">
        <v>3</v>
      </c>
      <c r="D126" s="121">
        <v>0.003051344949628371</v>
      </c>
      <c r="E126" s="121">
        <v>1.3662689793899676</v>
      </c>
      <c r="F126" s="86" t="s">
        <v>2152</v>
      </c>
      <c r="G126" s="86" t="b">
        <v>0</v>
      </c>
      <c r="H126" s="86" t="b">
        <v>0</v>
      </c>
      <c r="I126" s="86" t="b">
        <v>0</v>
      </c>
      <c r="J126" s="86" t="b">
        <v>0</v>
      </c>
      <c r="K126" s="86" t="b">
        <v>0</v>
      </c>
      <c r="L126" s="86" t="b">
        <v>0</v>
      </c>
    </row>
    <row r="127" spans="1:12" ht="15">
      <c r="A127" s="86" t="s">
        <v>1576</v>
      </c>
      <c r="B127" s="86" t="s">
        <v>2027</v>
      </c>
      <c r="C127" s="86">
        <v>3</v>
      </c>
      <c r="D127" s="121">
        <v>0.003051344949628371</v>
      </c>
      <c r="E127" s="121">
        <v>1.7512791039833422</v>
      </c>
      <c r="F127" s="86" t="s">
        <v>2152</v>
      </c>
      <c r="G127" s="86" t="b">
        <v>0</v>
      </c>
      <c r="H127" s="86" t="b">
        <v>0</v>
      </c>
      <c r="I127" s="86" t="b">
        <v>0</v>
      </c>
      <c r="J127" s="86" t="b">
        <v>0</v>
      </c>
      <c r="K127" s="86" t="b">
        <v>0</v>
      </c>
      <c r="L127" s="86" t="b">
        <v>0</v>
      </c>
    </row>
    <row r="128" spans="1:12" ht="15">
      <c r="A128" s="86" t="s">
        <v>2027</v>
      </c>
      <c r="B128" s="86" t="s">
        <v>1982</v>
      </c>
      <c r="C128" s="86">
        <v>3</v>
      </c>
      <c r="D128" s="121">
        <v>0.003051344949628371</v>
      </c>
      <c r="E128" s="121">
        <v>2.304121072641123</v>
      </c>
      <c r="F128" s="86" t="s">
        <v>2152</v>
      </c>
      <c r="G128" s="86" t="b">
        <v>0</v>
      </c>
      <c r="H128" s="86" t="b">
        <v>0</v>
      </c>
      <c r="I128" s="86" t="b">
        <v>0</v>
      </c>
      <c r="J128" s="86" t="b">
        <v>0</v>
      </c>
      <c r="K128" s="86" t="b">
        <v>0</v>
      </c>
      <c r="L128" s="86" t="b">
        <v>0</v>
      </c>
    </row>
    <row r="129" spans="1:12" ht="15">
      <c r="A129" s="86" t="s">
        <v>1667</v>
      </c>
      <c r="B129" s="86" t="s">
        <v>1656</v>
      </c>
      <c r="C129" s="86">
        <v>3</v>
      </c>
      <c r="D129" s="121">
        <v>0.003051344949628371</v>
      </c>
      <c r="E129" s="121">
        <v>1.1949766032160551</v>
      </c>
      <c r="F129" s="86" t="s">
        <v>2152</v>
      </c>
      <c r="G129" s="86" t="b">
        <v>0</v>
      </c>
      <c r="H129" s="86" t="b">
        <v>0</v>
      </c>
      <c r="I129" s="86" t="b">
        <v>0</v>
      </c>
      <c r="J129" s="86" t="b">
        <v>0</v>
      </c>
      <c r="K129" s="86" t="b">
        <v>0</v>
      </c>
      <c r="L129" s="86" t="b">
        <v>0</v>
      </c>
    </row>
    <row r="130" spans="1:12" ht="15">
      <c r="A130" s="86" t="s">
        <v>1656</v>
      </c>
      <c r="B130" s="86" t="s">
        <v>1619</v>
      </c>
      <c r="C130" s="86">
        <v>3</v>
      </c>
      <c r="D130" s="121">
        <v>0.003051344949628371</v>
      </c>
      <c r="E130" s="121">
        <v>0.7989710943212172</v>
      </c>
      <c r="F130" s="86" t="s">
        <v>2152</v>
      </c>
      <c r="G130" s="86" t="b">
        <v>0</v>
      </c>
      <c r="H130" s="86" t="b">
        <v>0</v>
      </c>
      <c r="I130" s="86" t="b">
        <v>0</v>
      </c>
      <c r="J130" s="86" t="b">
        <v>0</v>
      </c>
      <c r="K130" s="86" t="b">
        <v>0</v>
      </c>
      <c r="L130" s="86" t="b">
        <v>0</v>
      </c>
    </row>
    <row r="131" spans="1:12" ht="15">
      <c r="A131" s="86" t="s">
        <v>1619</v>
      </c>
      <c r="B131" s="86" t="s">
        <v>2028</v>
      </c>
      <c r="C131" s="86">
        <v>3</v>
      </c>
      <c r="D131" s="121">
        <v>0.003051344949628371</v>
      </c>
      <c r="E131" s="121">
        <v>1.5694355160385698</v>
      </c>
      <c r="F131" s="86" t="s">
        <v>2152</v>
      </c>
      <c r="G131" s="86" t="b">
        <v>0</v>
      </c>
      <c r="H131" s="86" t="b">
        <v>0</v>
      </c>
      <c r="I131" s="86" t="b">
        <v>0</v>
      </c>
      <c r="J131" s="86" t="b">
        <v>0</v>
      </c>
      <c r="K131" s="86" t="b">
        <v>0</v>
      </c>
      <c r="L131" s="86" t="b">
        <v>0</v>
      </c>
    </row>
    <row r="132" spans="1:12" ht="15">
      <c r="A132" s="86" t="s">
        <v>2028</v>
      </c>
      <c r="B132" s="86" t="s">
        <v>1660</v>
      </c>
      <c r="C132" s="86">
        <v>3</v>
      </c>
      <c r="D132" s="121">
        <v>0.003051344949628371</v>
      </c>
      <c r="E132" s="121">
        <v>2.070037866607755</v>
      </c>
      <c r="F132" s="86" t="s">
        <v>2152</v>
      </c>
      <c r="G132" s="86" t="b">
        <v>0</v>
      </c>
      <c r="H132" s="86" t="b">
        <v>0</v>
      </c>
      <c r="I132" s="86" t="b">
        <v>0</v>
      </c>
      <c r="J132" s="86" t="b">
        <v>0</v>
      </c>
      <c r="K132" s="86" t="b">
        <v>0</v>
      </c>
      <c r="L132" s="86" t="b">
        <v>0</v>
      </c>
    </row>
    <row r="133" spans="1:12" ht="15">
      <c r="A133" s="86" t="s">
        <v>1661</v>
      </c>
      <c r="B133" s="86" t="s">
        <v>2029</v>
      </c>
      <c r="C133" s="86">
        <v>3</v>
      </c>
      <c r="D133" s="121">
        <v>0.003051344949628371</v>
      </c>
      <c r="E133" s="121">
        <v>2.5471591213274176</v>
      </c>
      <c r="F133" s="86" t="s">
        <v>2152</v>
      </c>
      <c r="G133" s="86" t="b">
        <v>0</v>
      </c>
      <c r="H133" s="86" t="b">
        <v>0</v>
      </c>
      <c r="I133" s="86" t="b">
        <v>0</v>
      </c>
      <c r="J133" s="86" t="b">
        <v>0</v>
      </c>
      <c r="K133" s="86" t="b">
        <v>0</v>
      </c>
      <c r="L133" s="86" t="b">
        <v>0</v>
      </c>
    </row>
    <row r="134" spans="1:12" ht="15">
      <c r="A134" s="86" t="s">
        <v>2029</v>
      </c>
      <c r="B134" s="86" t="s">
        <v>1997</v>
      </c>
      <c r="C134" s="86">
        <v>3</v>
      </c>
      <c r="D134" s="121">
        <v>0.003051344949628371</v>
      </c>
      <c r="E134" s="121">
        <v>2.450249108319361</v>
      </c>
      <c r="F134" s="86" t="s">
        <v>2152</v>
      </c>
      <c r="G134" s="86" t="b">
        <v>0</v>
      </c>
      <c r="H134" s="86" t="b">
        <v>0</v>
      </c>
      <c r="I134" s="86" t="b">
        <v>0</v>
      </c>
      <c r="J134" s="86" t="b">
        <v>0</v>
      </c>
      <c r="K134" s="86" t="b">
        <v>0</v>
      </c>
      <c r="L134" s="86" t="b">
        <v>0</v>
      </c>
    </row>
    <row r="135" spans="1:12" ht="15">
      <c r="A135" s="86" t="s">
        <v>1997</v>
      </c>
      <c r="B135" s="86" t="s">
        <v>2030</v>
      </c>
      <c r="C135" s="86">
        <v>3</v>
      </c>
      <c r="D135" s="121">
        <v>0.003051344949628371</v>
      </c>
      <c r="E135" s="121">
        <v>2.450249108319361</v>
      </c>
      <c r="F135" s="86" t="s">
        <v>2152</v>
      </c>
      <c r="G135" s="86" t="b">
        <v>0</v>
      </c>
      <c r="H135" s="86" t="b">
        <v>0</v>
      </c>
      <c r="I135" s="86" t="b">
        <v>0</v>
      </c>
      <c r="J135" s="86" t="b">
        <v>0</v>
      </c>
      <c r="K135" s="86" t="b">
        <v>0</v>
      </c>
      <c r="L135" s="86" t="b">
        <v>0</v>
      </c>
    </row>
    <row r="136" spans="1:12" ht="15">
      <c r="A136" s="86" t="s">
        <v>2030</v>
      </c>
      <c r="B136" s="86" t="s">
        <v>1655</v>
      </c>
      <c r="C136" s="86">
        <v>3</v>
      </c>
      <c r="D136" s="121">
        <v>0.003051344949628371</v>
      </c>
      <c r="E136" s="121">
        <v>2.3710678622717363</v>
      </c>
      <c r="F136" s="86" t="s">
        <v>2152</v>
      </c>
      <c r="G136" s="86" t="b">
        <v>0</v>
      </c>
      <c r="H136" s="86" t="b">
        <v>0</v>
      </c>
      <c r="I136" s="86" t="b">
        <v>0</v>
      </c>
      <c r="J136" s="86" t="b">
        <v>0</v>
      </c>
      <c r="K136" s="86" t="b">
        <v>0</v>
      </c>
      <c r="L136" s="86" t="b">
        <v>0</v>
      </c>
    </row>
    <row r="137" spans="1:12" ht="15">
      <c r="A137" s="86" t="s">
        <v>1655</v>
      </c>
      <c r="B137" s="86" t="s">
        <v>2031</v>
      </c>
      <c r="C137" s="86">
        <v>3</v>
      </c>
      <c r="D137" s="121">
        <v>0.003051344949628371</v>
      </c>
      <c r="E137" s="121">
        <v>2.3710678622717363</v>
      </c>
      <c r="F137" s="86" t="s">
        <v>2152</v>
      </c>
      <c r="G137" s="86" t="b">
        <v>0</v>
      </c>
      <c r="H137" s="86" t="b">
        <v>0</v>
      </c>
      <c r="I137" s="86" t="b">
        <v>0</v>
      </c>
      <c r="J137" s="86" t="b">
        <v>0</v>
      </c>
      <c r="K137" s="86" t="b">
        <v>0</v>
      </c>
      <c r="L137" s="86" t="b">
        <v>0</v>
      </c>
    </row>
    <row r="138" spans="1:12" ht="15">
      <c r="A138" s="86" t="s">
        <v>2031</v>
      </c>
      <c r="B138" s="86" t="s">
        <v>300</v>
      </c>
      <c r="C138" s="86">
        <v>3</v>
      </c>
      <c r="D138" s="121">
        <v>0.003051344949628371</v>
      </c>
      <c r="E138" s="121">
        <v>1.304121072641123</v>
      </c>
      <c r="F138" s="86" t="s">
        <v>2152</v>
      </c>
      <c r="G138" s="86" t="b">
        <v>0</v>
      </c>
      <c r="H138" s="86" t="b">
        <v>0</v>
      </c>
      <c r="I138" s="86" t="b">
        <v>0</v>
      </c>
      <c r="J138" s="86" t="b">
        <v>0</v>
      </c>
      <c r="K138" s="86" t="b">
        <v>0</v>
      </c>
      <c r="L138" s="86" t="b">
        <v>0</v>
      </c>
    </row>
    <row r="139" spans="1:12" ht="15">
      <c r="A139" s="86" t="s">
        <v>1656</v>
      </c>
      <c r="B139" s="86" t="s">
        <v>1576</v>
      </c>
      <c r="C139" s="86">
        <v>3</v>
      </c>
      <c r="D139" s="121">
        <v>0.003051344949628371</v>
      </c>
      <c r="E139" s="121">
        <v>1.0652389837259864</v>
      </c>
      <c r="F139" s="86" t="s">
        <v>2152</v>
      </c>
      <c r="G139" s="86" t="b">
        <v>0</v>
      </c>
      <c r="H139" s="86" t="b">
        <v>0</v>
      </c>
      <c r="I139" s="86" t="b">
        <v>0</v>
      </c>
      <c r="J139" s="86" t="b">
        <v>0</v>
      </c>
      <c r="K139" s="86" t="b">
        <v>0</v>
      </c>
      <c r="L139" s="86" t="b">
        <v>0</v>
      </c>
    </row>
    <row r="140" spans="1:12" ht="15">
      <c r="A140" s="86" t="s">
        <v>1590</v>
      </c>
      <c r="B140" s="86" t="s">
        <v>1986</v>
      </c>
      <c r="C140" s="86">
        <v>3</v>
      </c>
      <c r="D140" s="121">
        <v>0.003051344949628371</v>
      </c>
      <c r="E140" s="121">
        <v>0.9423932366235301</v>
      </c>
      <c r="F140" s="86" t="s">
        <v>2152</v>
      </c>
      <c r="G140" s="86" t="b">
        <v>0</v>
      </c>
      <c r="H140" s="86" t="b">
        <v>0</v>
      </c>
      <c r="I140" s="86" t="b">
        <v>0</v>
      </c>
      <c r="J140" s="86" t="b">
        <v>0</v>
      </c>
      <c r="K140" s="86" t="b">
        <v>0</v>
      </c>
      <c r="L140" s="86" t="b">
        <v>0</v>
      </c>
    </row>
    <row r="141" spans="1:12" ht="15">
      <c r="A141" s="86" t="s">
        <v>1622</v>
      </c>
      <c r="B141" s="86" t="s">
        <v>1623</v>
      </c>
      <c r="C141" s="86">
        <v>3</v>
      </c>
      <c r="D141" s="121">
        <v>0.003051344949628371</v>
      </c>
      <c r="E141" s="121">
        <v>1.073672151262849</v>
      </c>
      <c r="F141" s="86" t="s">
        <v>2152</v>
      </c>
      <c r="G141" s="86" t="b">
        <v>0</v>
      </c>
      <c r="H141" s="86" t="b">
        <v>0</v>
      </c>
      <c r="I141" s="86" t="b">
        <v>0</v>
      </c>
      <c r="J141" s="86" t="b">
        <v>0</v>
      </c>
      <c r="K141" s="86" t="b">
        <v>0</v>
      </c>
      <c r="L141" s="86" t="b">
        <v>0</v>
      </c>
    </row>
    <row r="142" spans="1:12" ht="15">
      <c r="A142" s="86" t="s">
        <v>1623</v>
      </c>
      <c r="B142" s="86" t="s">
        <v>1979</v>
      </c>
      <c r="C142" s="86">
        <v>3</v>
      </c>
      <c r="D142" s="121">
        <v>0.003051344949628371</v>
      </c>
      <c r="E142" s="121">
        <v>1.4928014590048249</v>
      </c>
      <c r="F142" s="86" t="s">
        <v>2152</v>
      </c>
      <c r="G142" s="86" t="b">
        <v>0</v>
      </c>
      <c r="H142" s="86" t="b">
        <v>0</v>
      </c>
      <c r="I142" s="86" t="b">
        <v>0</v>
      </c>
      <c r="J142" s="86" t="b">
        <v>0</v>
      </c>
      <c r="K142" s="86" t="b">
        <v>0</v>
      </c>
      <c r="L142" s="86" t="b">
        <v>0</v>
      </c>
    </row>
    <row r="143" spans="1:12" ht="15">
      <c r="A143" s="86" t="s">
        <v>1979</v>
      </c>
      <c r="B143" s="86" t="s">
        <v>1621</v>
      </c>
      <c r="C143" s="86">
        <v>3</v>
      </c>
      <c r="D143" s="121">
        <v>0.003051344949628371</v>
      </c>
      <c r="E143" s="121">
        <v>1.7232503803830987</v>
      </c>
      <c r="F143" s="86" t="s">
        <v>2152</v>
      </c>
      <c r="G143" s="86" t="b">
        <v>0</v>
      </c>
      <c r="H143" s="86" t="b">
        <v>0</v>
      </c>
      <c r="I143" s="86" t="b">
        <v>0</v>
      </c>
      <c r="J143" s="86" t="b">
        <v>0</v>
      </c>
      <c r="K143" s="86" t="b">
        <v>0</v>
      </c>
      <c r="L143" s="86" t="b">
        <v>0</v>
      </c>
    </row>
    <row r="144" spans="1:12" ht="15">
      <c r="A144" s="86" t="s">
        <v>1626</v>
      </c>
      <c r="B144" s="86" t="s">
        <v>1991</v>
      </c>
      <c r="C144" s="86">
        <v>3</v>
      </c>
      <c r="D144" s="121">
        <v>0.003051344949628371</v>
      </c>
      <c r="E144" s="121">
        <v>1.7020610813131607</v>
      </c>
      <c r="F144" s="86" t="s">
        <v>2152</v>
      </c>
      <c r="G144" s="86" t="b">
        <v>0</v>
      </c>
      <c r="H144" s="86" t="b">
        <v>0</v>
      </c>
      <c r="I144" s="86" t="b">
        <v>0</v>
      </c>
      <c r="J144" s="86" t="b">
        <v>0</v>
      </c>
      <c r="K144" s="86" t="b">
        <v>0</v>
      </c>
      <c r="L144" s="86" t="b">
        <v>0</v>
      </c>
    </row>
    <row r="145" spans="1:12" ht="15">
      <c r="A145" s="86" t="s">
        <v>1991</v>
      </c>
      <c r="B145" s="86" t="s">
        <v>1629</v>
      </c>
      <c r="C145" s="86">
        <v>3</v>
      </c>
      <c r="D145" s="121">
        <v>0.003051344949628371</v>
      </c>
      <c r="E145" s="121">
        <v>1.7020610813131607</v>
      </c>
      <c r="F145" s="86" t="s">
        <v>2152</v>
      </c>
      <c r="G145" s="86" t="b">
        <v>0</v>
      </c>
      <c r="H145" s="86" t="b">
        <v>0</v>
      </c>
      <c r="I145" s="86" t="b">
        <v>0</v>
      </c>
      <c r="J145" s="86" t="b">
        <v>1</v>
      </c>
      <c r="K145" s="86" t="b">
        <v>0</v>
      </c>
      <c r="L145" s="86" t="b">
        <v>0</v>
      </c>
    </row>
    <row r="146" spans="1:12" ht="15">
      <c r="A146" s="86" t="s">
        <v>1629</v>
      </c>
      <c r="B146" s="86" t="s">
        <v>1619</v>
      </c>
      <c r="C146" s="86">
        <v>3</v>
      </c>
      <c r="D146" s="121">
        <v>0.003051344949628371</v>
      </c>
      <c r="E146" s="121">
        <v>0.7989710943212172</v>
      </c>
      <c r="F146" s="86" t="s">
        <v>2152</v>
      </c>
      <c r="G146" s="86" t="b">
        <v>1</v>
      </c>
      <c r="H146" s="86" t="b">
        <v>0</v>
      </c>
      <c r="I146" s="86" t="b">
        <v>0</v>
      </c>
      <c r="J146" s="86" t="b">
        <v>0</v>
      </c>
      <c r="K146" s="86" t="b">
        <v>0</v>
      </c>
      <c r="L146" s="86" t="b">
        <v>0</v>
      </c>
    </row>
    <row r="147" spans="1:12" ht="15">
      <c r="A147" s="86" t="s">
        <v>1619</v>
      </c>
      <c r="B147" s="86" t="s">
        <v>284</v>
      </c>
      <c r="C147" s="86">
        <v>3</v>
      </c>
      <c r="D147" s="121">
        <v>0.003051344949628371</v>
      </c>
      <c r="E147" s="121">
        <v>1.2014587307439752</v>
      </c>
      <c r="F147" s="86" t="s">
        <v>2152</v>
      </c>
      <c r="G147" s="86" t="b">
        <v>0</v>
      </c>
      <c r="H147" s="86" t="b">
        <v>0</v>
      </c>
      <c r="I147" s="86" t="b">
        <v>0</v>
      </c>
      <c r="J147" s="86" t="b">
        <v>0</v>
      </c>
      <c r="K147" s="86" t="b">
        <v>0</v>
      </c>
      <c r="L147" s="86" t="b">
        <v>0</v>
      </c>
    </row>
    <row r="148" spans="1:12" ht="15">
      <c r="A148" s="86" t="s">
        <v>1576</v>
      </c>
      <c r="B148" s="86" t="s">
        <v>2035</v>
      </c>
      <c r="C148" s="86">
        <v>2</v>
      </c>
      <c r="D148" s="121">
        <v>0.002266847217483222</v>
      </c>
      <c r="E148" s="121">
        <v>1.7512791039833422</v>
      </c>
      <c r="F148" s="86" t="s">
        <v>2152</v>
      </c>
      <c r="G148" s="86" t="b">
        <v>0</v>
      </c>
      <c r="H148" s="86" t="b">
        <v>0</v>
      </c>
      <c r="I148" s="86" t="b">
        <v>0</v>
      </c>
      <c r="J148" s="86" t="b">
        <v>0</v>
      </c>
      <c r="K148" s="86" t="b">
        <v>0</v>
      </c>
      <c r="L148" s="86" t="b">
        <v>0</v>
      </c>
    </row>
    <row r="149" spans="1:12" ht="15">
      <c r="A149" s="86" t="s">
        <v>2035</v>
      </c>
      <c r="B149" s="86" t="s">
        <v>2036</v>
      </c>
      <c r="C149" s="86">
        <v>2</v>
      </c>
      <c r="D149" s="121">
        <v>0.002266847217483222</v>
      </c>
      <c r="E149" s="121">
        <v>2.848189116991399</v>
      </c>
      <c r="F149" s="86" t="s">
        <v>2152</v>
      </c>
      <c r="G149" s="86" t="b">
        <v>0</v>
      </c>
      <c r="H149" s="86" t="b">
        <v>0</v>
      </c>
      <c r="I149" s="86" t="b">
        <v>0</v>
      </c>
      <c r="J149" s="86" t="b">
        <v>0</v>
      </c>
      <c r="K149" s="86" t="b">
        <v>0</v>
      </c>
      <c r="L149" s="86" t="b">
        <v>0</v>
      </c>
    </row>
    <row r="150" spans="1:12" ht="15">
      <c r="A150" s="86" t="s">
        <v>2036</v>
      </c>
      <c r="B150" s="86" t="s">
        <v>2016</v>
      </c>
      <c r="C150" s="86">
        <v>2</v>
      </c>
      <c r="D150" s="121">
        <v>0.002266847217483222</v>
      </c>
      <c r="E150" s="121">
        <v>2.848189116991399</v>
      </c>
      <c r="F150" s="86" t="s">
        <v>2152</v>
      </c>
      <c r="G150" s="86" t="b">
        <v>0</v>
      </c>
      <c r="H150" s="86" t="b">
        <v>0</v>
      </c>
      <c r="I150" s="86" t="b">
        <v>0</v>
      </c>
      <c r="J150" s="86" t="b">
        <v>0</v>
      </c>
      <c r="K150" s="86" t="b">
        <v>0</v>
      </c>
      <c r="L150" s="86" t="b">
        <v>0</v>
      </c>
    </row>
    <row r="151" spans="1:12" ht="15">
      <c r="A151" s="86" t="s">
        <v>1994</v>
      </c>
      <c r="B151" s="86" t="s">
        <v>2037</v>
      </c>
      <c r="C151" s="86">
        <v>2</v>
      </c>
      <c r="D151" s="121">
        <v>0.002266847217483222</v>
      </c>
      <c r="E151" s="121">
        <v>2.450249108319361</v>
      </c>
      <c r="F151" s="86" t="s">
        <v>2152</v>
      </c>
      <c r="G151" s="86" t="b">
        <v>0</v>
      </c>
      <c r="H151" s="86" t="b">
        <v>0</v>
      </c>
      <c r="I151" s="86" t="b">
        <v>0</v>
      </c>
      <c r="J151" s="86" t="b">
        <v>0</v>
      </c>
      <c r="K151" s="86" t="b">
        <v>0</v>
      </c>
      <c r="L151" s="86" t="b">
        <v>0</v>
      </c>
    </row>
    <row r="152" spans="1:12" ht="15">
      <c r="A152" s="86" t="s">
        <v>2037</v>
      </c>
      <c r="B152" s="86" t="s">
        <v>2038</v>
      </c>
      <c r="C152" s="86">
        <v>2</v>
      </c>
      <c r="D152" s="121">
        <v>0.002266847217483222</v>
      </c>
      <c r="E152" s="121">
        <v>2.848189116991399</v>
      </c>
      <c r="F152" s="86" t="s">
        <v>2152</v>
      </c>
      <c r="G152" s="86" t="b">
        <v>0</v>
      </c>
      <c r="H152" s="86" t="b">
        <v>0</v>
      </c>
      <c r="I152" s="86" t="b">
        <v>0</v>
      </c>
      <c r="J152" s="86" t="b">
        <v>0</v>
      </c>
      <c r="K152" s="86" t="b">
        <v>0</v>
      </c>
      <c r="L152" s="86" t="b">
        <v>0</v>
      </c>
    </row>
    <row r="153" spans="1:12" ht="15">
      <c r="A153" s="86" t="s">
        <v>2038</v>
      </c>
      <c r="B153" s="86" t="s">
        <v>2039</v>
      </c>
      <c r="C153" s="86">
        <v>2</v>
      </c>
      <c r="D153" s="121">
        <v>0.002266847217483222</v>
      </c>
      <c r="E153" s="121">
        <v>2.848189116991399</v>
      </c>
      <c r="F153" s="86" t="s">
        <v>2152</v>
      </c>
      <c r="G153" s="86" t="b">
        <v>0</v>
      </c>
      <c r="H153" s="86" t="b">
        <v>0</v>
      </c>
      <c r="I153" s="86" t="b">
        <v>0</v>
      </c>
      <c r="J153" s="86" t="b">
        <v>0</v>
      </c>
      <c r="K153" s="86" t="b">
        <v>0</v>
      </c>
      <c r="L153" s="86" t="b">
        <v>0</v>
      </c>
    </row>
    <row r="154" spans="1:12" ht="15">
      <c r="A154" s="86" t="s">
        <v>2039</v>
      </c>
      <c r="B154" s="86" t="s">
        <v>1636</v>
      </c>
      <c r="C154" s="86">
        <v>2</v>
      </c>
      <c r="D154" s="121">
        <v>0.002266847217483222</v>
      </c>
      <c r="E154" s="121">
        <v>2.1492191126553797</v>
      </c>
      <c r="F154" s="86" t="s">
        <v>2152</v>
      </c>
      <c r="G154" s="86" t="b">
        <v>0</v>
      </c>
      <c r="H154" s="86" t="b">
        <v>0</v>
      </c>
      <c r="I154" s="86" t="b">
        <v>0</v>
      </c>
      <c r="J154" s="86" t="b">
        <v>0</v>
      </c>
      <c r="K154" s="86" t="b">
        <v>0</v>
      </c>
      <c r="L154" s="86" t="b">
        <v>0</v>
      </c>
    </row>
    <row r="155" spans="1:12" ht="15">
      <c r="A155" s="86" t="s">
        <v>1636</v>
      </c>
      <c r="B155" s="86" t="s">
        <v>2040</v>
      </c>
      <c r="C155" s="86">
        <v>2</v>
      </c>
      <c r="D155" s="121">
        <v>0.002266847217483222</v>
      </c>
      <c r="E155" s="121">
        <v>2.1492191126553797</v>
      </c>
      <c r="F155" s="86" t="s">
        <v>2152</v>
      </c>
      <c r="G155" s="86" t="b">
        <v>0</v>
      </c>
      <c r="H155" s="86" t="b">
        <v>0</v>
      </c>
      <c r="I155" s="86" t="b">
        <v>0</v>
      </c>
      <c r="J155" s="86" t="b">
        <v>0</v>
      </c>
      <c r="K155" s="86" t="b">
        <v>0</v>
      </c>
      <c r="L155" s="86" t="b">
        <v>0</v>
      </c>
    </row>
    <row r="156" spans="1:12" ht="15">
      <c r="A156" s="86" t="s">
        <v>2040</v>
      </c>
      <c r="B156" s="86" t="s">
        <v>2041</v>
      </c>
      <c r="C156" s="86">
        <v>2</v>
      </c>
      <c r="D156" s="121">
        <v>0.002266847217483222</v>
      </c>
      <c r="E156" s="121">
        <v>2.848189116991399</v>
      </c>
      <c r="F156" s="86" t="s">
        <v>2152</v>
      </c>
      <c r="G156" s="86" t="b">
        <v>0</v>
      </c>
      <c r="H156" s="86" t="b">
        <v>0</v>
      </c>
      <c r="I156" s="86" t="b">
        <v>0</v>
      </c>
      <c r="J156" s="86" t="b">
        <v>0</v>
      </c>
      <c r="K156" s="86" t="b">
        <v>0</v>
      </c>
      <c r="L156" s="86" t="b">
        <v>0</v>
      </c>
    </row>
    <row r="157" spans="1:12" ht="15">
      <c r="A157" s="86" t="s">
        <v>2041</v>
      </c>
      <c r="B157" s="86" t="s">
        <v>2042</v>
      </c>
      <c r="C157" s="86">
        <v>2</v>
      </c>
      <c r="D157" s="121">
        <v>0.002266847217483222</v>
      </c>
      <c r="E157" s="121">
        <v>2.848189116991399</v>
      </c>
      <c r="F157" s="86" t="s">
        <v>2152</v>
      </c>
      <c r="G157" s="86" t="b">
        <v>0</v>
      </c>
      <c r="H157" s="86" t="b">
        <v>0</v>
      </c>
      <c r="I157" s="86" t="b">
        <v>0</v>
      </c>
      <c r="J157" s="86" t="b">
        <v>0</v>
      </c>
      <c r="K157" s="86" t="b">
        <v>0</v>
      </c>
      <c r="L157" s="86" t="b">
        <v>0</v>
      </c>
    </row>
    <row r="158" spans="1:12" ht="15">
      <c r="A158" s="86" t="s">
        <v>2042</v>
      </c>
      <c r="B158" s="86" t="s">
        <v>2043</v>
      </c>
      <c r="C158" s="86">
        <v>2</v>
      </c>
      <c r="D158" s="121">
        <v>0.002266847217483222</v>
      </c>
      <c r="E158" s="121">
        <v>2.848189116991399</v>
      </c>
      <c r="F158" s="86" t="s">
        <v>2152</v>
      </c>
      <c r="G158" s="86" t="b">
        <v>0</v>
      </c>
      <c r="H158" s="86" t="b">
        <v>0</v>
      </c>
      <c r="I158" s="86" t="b">
        <v>0</v>
      </c>
      <c r="J158" s="86" t="b">
        <v>0</v>
      </c>
      <c r="K158" s="86" t="b">
        <v>0</v>
      </c>
      <c r="L158" s="86" t="b">
        <v>0</v>
      </c>
    </row>
    <row r="159" spans="1:12" ht="15">
      <c r="A159" s="86" t="s">
        <v>2043</v>
      </c>
      <c r="B159" s="86" t="s">
        <v>1989</v>
      </c>
      <c r="C159" s="86">
        <v>2</v>
      </c>
      <c r="D159" s="121">
        <v>0.002266847217483222</v>
      </c>
      <c r="E159" s="121">
        <v>2.3710678622717363</v>
      </c>
      <c r="F159" s="86" t="s">
        <v>2152</v>
      </c>
      <c r="G159" s="86" t="b">
        <v>0</v>
      </c>
      <c r="H159" s="86" t="b">
        <v>0</v>
      </c>
      <c r="I159" s="86" t="b">
        <v>0</v>
      </c>
      <c r="J159" s="86" t="b">
        <v>0</v>
      </c>
      <c r="K159" s="86" t="b">
        <v>0</v>
      </c>
      <c r="L159" s="86" t="b">
        <v>0</v>
      </c>
    </row>
    <row r="160" spans="1:12" ht="15">
      <c r="A160" s="86" t="s">
        <v>1590</v>
      </c>
      <c r="B160" s="86" t="s">
        <v>2044</v>
      </c>
      <c r="C160" s="86">
        <v>2</v>
      </c>
      <c r="D160" s="121">
        <v>0.002266847217483222</v>
      </c>
      <c r="E160" s="121">
        <v>1.3103700219181245</v>
      </c>
      <c r="F160" s="86" t="s">
        <v>2152</v>
      </c>
      <c r="G160" s="86" t="b">
        <v>0</v>
      </c>
      <c r="H160" s="86" t="b">
        <v>0</v>
      </c>
      <c r="I160" s="86" t="b">
        <v>0</v>
      </c>
      <c r="J160" s="86" t="b">
        <v>0</v>
      </c>
      <c r="K160" s="86" t="b">
        <v>0</v>
      </c>
      <c r="L160" s="86" t="b">
        <v>0</v>
      </c>
    </row>
    <row r="161" spans="1:12" ht="15">
      <c r="A161" s="86" t="s">
        <v>2044</v>
      </c>
      <c r="B161" s="86" t="s">
        <v>2045</v>
      </c>
      <c r="C161" s="86">
        <v>2</v>
      </c>
      <c r="D161" s="121">
        <v>0.002266847217483222</v>
      </c>
      <c r="E161" s="121">
        <v>2.848189116991399</v>
      </c>
      <c r="F161" s="86" t="s">
        <v>2152</v>
      </c>
      <c r="G161" s="86" t="b">
        <v>0</v>
      </c>
      <c r="H161" s="86" t="b">
        <v>0</v>
      </c>
      <c r="I161" s="86" t="b">
        <v>0</v>
      </c>
      <c r="J161" s="86" t="b">
        <v>0</v>
      </c>
      <c r="K161" s="86" t="b">
        <v>0</v>
      </c>
      <c r="L161" s="86" t="b">
        <v>0</v>
      </c>
    </row>
    <row r="162" spans="1:12" ht="15">
      <c r="A162" s="86" t="s">
        <v>2045</v>
      </c>
      <c r="B162" s="86" t="s">
        <v>2046</v>
      </c>
      <c r="C162" s="86">
        <v>2</v>
      </c>
      <c r="D162" s="121">
        <v>0.002266847217483222</v>
      </c>
      <c r="E162" s="121">
        <v>2.848189116991399</v>
      </c>
      <c r="F162" s="86" t="s">
        <v>2152</v>
      </c>
      <c r="G162" s="86" t="b">
        <v>0</v>
      </c>
      <c r="H162" s="86" t="b">
        <v>0</v>
      </c>
      <c r="I162" s="86" t="b">
        <v>0</v>
      </c>
      <c r="J162" s="86" t="b">
        <v>0</v>
      </c>
      <c r="K162" s="86" t="b">
        <v>0</v>
      </c>
      <c r="L162" s="86" t="b">
        <v>0</v>
      </c>
    </row>
    <row r="163" spans="1:12" ht="15">
      <c r="A163" s="86" t="s">
        <v>2046</v>
      </c>
      <c r="B163" s="86" t="s">
        <v>2047</v>
      </c>
      <c r="C163" s="86">
        <v>2</v>
      </c>
      <c r="D163" s="121">
        <v>0.002266847217483222</v>
      </c>
      <c r="E163" s="121">
        <v>2.848189116991399</v>
      </c>
      <c r="F163" s="86" t="s">
        <v>2152</v>
      </c>
      <c r="G163" s="86" t="b">
        <v>0</v>
      </c>
      <c r="H163" s="86" t="b">
        <v>0</v>
      </c>
      <c r="I163" s="86" t="b">
        <v>0</v>
      </c>
      <c r="J163" s="86" t="b">
        <v>0</v>
      </c>
      <c r="K163" s="86" t="b">
        <v>0</v>
      </c>
      <c r="L163" s="86" t="b">
        <v>0</v>
      </c>
    </row>
    <row r="164" spans="1:12" ht="15">
      <c r="A164" s="86" t="s">
        <v>2047</v>
      </c>
      <c r="B164" s="86" t="s">
        <v>2048</v>
      </c>
      <c r="C164" s="86">
        <v>2</v>
      </c>
      <c r="D164" s="121">
        <v>0.002266847217483222</v>
      </c>
      <c r="E164" s="121">
        <v>2.848189116991399</v>
      </c>
      <c r="F164" s="86" t="s">
        <v>2152</v>
      </c>
      <c r="G164" s="86" t="b">
        <v>0</v>
      </c>
      <c r="H164" s="86" t="b">
        <v>0</v>
      </c>
      <c r="I164" s="86" t="b">
        <v>0</v>
      </c>
      <c r="J164" s="86" t="b">
        <v>0</v>
      </c>
      <c r="K164" s="86" t="b">
        <v>0</v>
      </c>
      <c r="L164" s="86" t="b">
        <v>0</v>
      </c>
    </row>
    <row r="165" spans="1:12" ht="15">
      <c r="A165" s="86" t="s">
        <v>2048</v>
      </c>
      <c r="B165" s="86" t="s">
        <v>2049</v>
      </c>
      <c r="C165" s="86">
        <v>2</v>
      </c>
      <c r="D165" s="121">
        <v>0.002266847217483222</v>
      </c>
      <c r="E165" s="121">
        <v>2.848189116991399</v>
      </c>
      <c r="F165" s="86" t="s">
        <v>2152</v>
      </c>
      <c r="G165" s="86" t="b">
        <v>0</v>
      </c>
      <c r="H165" s="86" t="b">
        <v>0</v>
      </c>
      <c r="I165" s="86" t="b">
        <v>0</v>
      </c>
      <c r="J165" s="86" t="b">
        <v>0</v>
      </c>
      <c r="K165" s="86" t="b">
        <v>0</v>
      </c>
      <c r="L165" s="86" t="b">
        <v>0</v>
      </c>
    </row>
    <row r="166" spans="1:12" ht="15">
      <c r="A166" s="86" t="s">
        <v>2049</v>
      </c>
      <c r="B166" s="86" t="s">
        <v>2050</v>
      </c>
      <c r="C166" s="86">
        <v>2</v>
      </c>
      <c r="D166" s="121">
        <v>0.002266847217483222</v>
      </c>
      <c r="E166" s="121">
        <v>2.848189116991399</v>
      </c>
      <c r="F166" s="86" t="s">
        <v>2152</v>
      </c>
      <c r="G166" s="86" t="b">
        <v>0</v>
      </c>
      <c r="H166" s="86" t="b">
        <v>0</v>
      </c>
      <c r="I166" s="86" t="b">
        <v>0</v>
      </c>
      <c r="J166" s="86" t="b">
        <v>0</v>
      </c>
      <c r="K166" s="86" t="b">
        <v>0</v>
      </c>
      <c r="L166" s="86" t="b">
        <v>0</v>
      </c>
    </row>
    <row r="167" spans="1:12" ht="15">
      <c r="A167" s="86" t="s">
        <v>2050</v>
      </c>
      <c r="B167" s="86" t="s">
        <v>2051</v>
      </c>
      <c r="C167" s="86">
        <v>2</v>
      </c>
      <c r="D167" s="121">
        <v>0.002266847217483222</v>
      </c>
      <c r="E167" s="121">
        <v>2.848189116991399</v>
      </c>
      <c r="F167" s="86" t="s">
        <v>2152</v>
      </c>
      <c r="G167" s="86" t="b">
        <v>0</v>
      </c>
      <c r="H167" s="86" t="b">
        <v>0</v>
      </c>
      <c r="I167" s="86" t="b">
        <v>0</v>
      </c>
      <c r="J167" s="86" t="b">
        <v>0</v>
      </c>
      <c r="K167" s="86" t="b">
        <v>0</v>
      </c>
      <c r="L167" s="86" t="b">
        <v>0</v>
      </c>
    </row>
    <row r="168" spans="1:12" ht="15">
      <c r="A168" s="86" t="s">
        <v>2051</v>
      </c>
      <c r="B168" s="86" t="s">
        <v>2052</v>
      </c>
      <c r="C168" s="86">
        <v>2</v>
      </c>
      <c r="D168" s="121">
        <v>0.002266847217483222</v>
      </c>
      <c r="E168" s="121">
        <v>2.848189116991399</v>
      </c>
      <c r="F168" s="86" t="s">
        <v>2152</v>
      </c>
      <c r="G168" s="86" t="b">
        <v>0</v>
      </c>
      <c r="H168" s="86" t="b">
        <v>0</v>
      </c>
      <c r="I168" s="86" t="b">
        <v>0</v>
      </c>
      <c r="J168" s="86" t="b">
        <v>0</v>
      </c>
      <c r="K168" s="86" t="b">
        <v>0</v>
      </c>
      <c r="L168" s="86" t="b">
        <v>0</v>
      </c>
    </row>
    <row r="169" spans="1:12" ht="15">
      <c r="A169" s="86" t="s">
        <v>2052</v>
      </c>
      <c r="B169" s="86" t="s">
        <v>2053</v>
      </c>
      <c r="C169" s="86">
        <v>2</v>
      </c>
      <c r="D169" s="121">
        <v>0.002266847217483222</v>
      </c>
      <c r="E169" s="121">
        <v>2.848189116991399</v>
      </c>
      <c r="F169" s="86" t="s">
        <v>2152</v>
      </c>
      <c r="G169" s="86" t="b">
        <v>0</v>
      </c>
      <c r="H169" s="86" t="b">
        <v>0</v>
      </c>
      <c r="I169" s="86" t="b">
        <v>0</v>
      </c>
      <c r="J169" s="86" t="b">
        <v>0</v>
      </c>
      <c r="K169" s="86" t="b">
        <v>0</v>
      </c>
      <c r="L169" s="86" t="b">
        <v>0</v>
      </c>
    </row>
    <row r="170" spans="1:12" ht="15">
      <c r="A170" s="86" t="s">
        <v>2053</v>
      </c>
      <c r="B170" s="86" t="s">
        <v>2054</v>
      </c>
      <c r="C170" s="86">
        <v>2</v>
      </c>
      <c r="D170" s="121">
        <v>0.002266847217483222</v>
      </c>
      <c r="E170" s="121">
        <v>2.848189116991399</v>
      </c>
      <c r="F170" s="86" t="s">
        <v>2152</v>
      </c>
      <c r="G170" s="86" t="b">
        <v>0</v>
      </c>
      <c r="H170" s="86" t="b">
        <v>0</v>
      </c>
      <c r="I170" s="86" t="b">
        <v>0</v>
      </c>
      <c r="J170" s="86" t="b">
        <v>0</v>
      </c>
      <c r="K170" s="86" t="b">
        <v>0</v>
      </c>
      <c r="L170" s="86" t="b">
        <v>0</v>
      </c>
    </row>
    <row r="171" spans="1:12" ht="15">
      <c r="A171" s="86" t="s">
        <v>2054</v>
      </c>
      <c r="B171" s="86" t="s">
        <v>2055</v>
      </c>
      <c r="C171" s="86">
        <v>2</v>
      </c>
      <c r="D171" s="121">
        <v>0.002266847217483222</v>
      </c>
      <c r="E171" s="121">
        <v>2.848189116991399</v>
      </c>
      <c r="F171" s="86" t="s">
        <v>2152</v>
      </c>
      <c r="G171" s="86" t="b">
        <v>0</v>
      </c>
      <c r="H171" s="86" t="b">
        <v>0</v>
      </c>
      <c r="I171" s="86" t="b">
        <v>0</v>
      </c>
      <c r="J171" s="86" t="b">
        <v>0</v>
      </c>
      <c r="K171" s="86" t="b">
        <v>0</v>
      </c>
      <c r="L171" s="86" t="b">
        <v>0</v>
      </c>
    </row>
    <row r="172" spans="1:12" ht="15">
      <c r="A172" s="86" t="s">
        <v>2055</v>
      </c>
      <c r="B172" s="86" t="s">
        <v>2056</v>
      </c>
      <c r="C172" s="86">
        <v>2</v>
      </c>
      <c r="D172" s="121">
        <v>0.002266847217483222</v>
      </c>
      <c r="E172" s="121">
        <v>2.848189116991399</v>
      </c>
      <c r="F172" s="86" t="s">
        <v>2152</v>
      </c>
      <c r="G172" s="86" t="b">
        <v>0</v>
      </c>
      <c r="H172" s="86" t="b">
        <v>0</v>
      </c>
      <c r="I172" s="86" t="b">
        <v>0</v>
      </c>
      <c r="J172" s="86" t="b">
        <v>0</v>
      </c>
      <c r="K172" s="86" t="b">
        <v>0</v>
      </c>
      <c r="L172" s="86" t="b">
        <v>0</v>
      </c>
    </row>
    <row r="173" spans="1:12" ht="15">
      <c r="A173" s="86" t="s">
        <v>2056</v>
      </c>
      <c r="B173" s="86" t="s">
        <v>2057</v>
      </c>
      <c r="C173" s="86">
        <v>2</v>
      </c>
      <c r="D173" s="121">
        <v>0.002266847217483222</v>
      </c>
      <c r="E173" s="121">
        <v>2.848189116991399</v>
      </c>
      <c r="F173" s="86" t="s">
        <v>2152</v>
      </c>
      <c r="G173" s="86" t="b">
        <v>0</v>
      </c>
      <c r="H173" s="86" t="b">
        <v>0</v>
      </c>
      <c r="I173" s="86" t="b">
        <v>0</v>
      </c>
      <c r="J173" s="86" t="b">
        <v>0</v>
      </c>
      <c r="K173" s="86" t="b">
        <v>0</v>
      </c>
      <c r="L173" s="86" t="b">
        <v>0</v>
      </c>
    </row>
    <row r="174" spans="1:12" ht="15">
      <c r="A174" s="86" t="s">
        <v>2058</v>
      </c>
      <c r="B174" s="86" t="s">
        <v>300</v>
      </c>
      <c r="C174" s="86">
        <v>2</v>
      </c>
      <c r="D174" s="121">
        <v>0.002266847217483222</v>
      </c>
      <c r="E174" s="121">
        <v>1.304121072641123</v>
      </c>
      <c r="F174" s="86" t="s">
        <v>2152</v>
      </c>
      <c r="G174" s="86" t="b">
        <v>0</v>
      </c>
      <c r="H174" s="86" t="b">
        <v>0</v>
      </c>
      <c r="I174" s="86" t="b">
        <v>0</v>
      </c>
      <c r="J174" s="86" t="b">
        <v>0</v>
      </c>
      <c r="K174" s="86" t="b">
        <v>0</v>
      </c>
      <c r="L174" s="86" t="b">
        <v>0</v>
      </c>
    </row>
    <row r="175" spans="1:12" ht="15">
      <c r="A175" s="86" t="s">
        <v>300</v>
      </c>
      <c r="B175" s="86" t="s">
        <v>2059</v>
      </c>
      <c r="C175" s="86">
        <v>2</v>
      </c>
      <c r="D175" s="121">
        <v>0.002266847217483222</v>
      </c>
      <c r="E175" s="121">
        <v>1.2515920213649385</v>
      </c>
      <c r="F175" s="86" t="s">
        <v>2152</v>
      </c>
      <c r="G175" s="86" t="b">
        <v>0</v>
      </c>
      <c r="H175" s="86" t="b">
        <v>0</v>
      </c>
      <c r="I175" s="86" t="b">
        <v>0</v>
      </c>
      <c r="J175" s="86" t="b">
        <v>0</v>
      </c>
      <c r="K175" s="86" t="b">
        <v>0</v>
      </c>
      <c r="L175" s="86" t="b">
        <v>0</v>
      </c>
    </row>
    <row r="176" spans="1:12" ht="15">
      <c r="A176" s="86" t="s">
        <v>2059</v>
      </c>
      <c r="B176" s="86" t="s">
        <v>2060</v>
      </c>
      <c r="C176" s="86">
        <v>2</v>
      </c>
      <c r="D176" s="121">
        <v>0.002266847217483222</v>
      </c>
      <c r="E176" s="121">
        <v>2.848189116991399</v>
      </c>
      <c r="F176" s="86" t="s">
        <v>2152</v>
      </c>
      <c r="G176" s="86" t="b">
        <v>0</v>
      </c>
      <c r="H176" s="86" t="b">
        <v>0</v>
      </c>
      <c r="I176" s="86" t="b">
        <v>0</v>
      </c>
      <c r="J176" s="86" t="b">
        <v>0</v>
      </c>
      <c r="K176" s="86" t="b">
        <v>0</v>
      </c>
      <c r="L176" s="86" t="b">
        <v>0</v>
      </c>
    </row>
    <row r="177" spans="1:12" ht="15">
      <c r="A177" s="86" t="s">
        <v>2060</v>
      </c>
      <c r="B177" s="86" t="s">
        <v>1597</v>
      </c>
      <c r="C177" s="86">
        <v>2</v>
      </c>
      <c r="D177" s="121">
        <v>0.002266847217483222</v>
      </c>
      <c r="E177" s="121">
        <v>2.848189116991399</v>
      </c>
      <c r="F177" s="86" t="s">
        <v>2152</v>
      </c>
      <c r="G177" s="86" t="b">
        <v>0</v>
      </c>
      <c r="H177" s="86" t="b">
        <v>0</v>
      </c>
      <c r="I177" s="86" t="b">
        <v>0</v>
      </c>
      <c r="J177" s="86" t="b">
        <v>0</v>
      </c>
      <c r="K177" s="86" t="b">
        <v>0</v>
      </c>
      <c r="L177" s="86" t="b">
        <v>0</v>
      </c>
    </row>
    <row r="178" spans="1:12" ht="15">
      <c r="A178" s="86" t="s">
        <v>1597</v>
      </c>
      <c r="B178" s="86" t="s">
        <v>300</v>
      </c>
      <c r="C178" s="86">
        <v>2</v>
      </c>
      <c r="D178" s="121">
        <v>0.002266847217483222</v>
      </c>
      <c r="E178" s="121">
        <v>1.304121072641123</v>
      </c>
      <c r="F178" s="86" t="s">
        <v>2152</v>
      </c>
      <c r="G178" s="86" t="b">
        <v>0</v>
      </c>
      <c r="H178" s="86" t="b">
        <v>0</v>
      </c>
      <c r="I178" s="86" t="b">
        <v>0</v>
      </c>
      <c r="J178" s="86" t="b">
        <v>0</v>
      </c>
      <c r="K178" s="86" t="b">
        <v>0</v>
      </c>
      <c r="L178" s="86" t="b">
        <v>0</v>
      </c>
    </row>
    <row r="179" spans="1:12" ht="15">
      <c r="A179" s="86" t="s">
        <v>1618</v>
      </c>
      <c r="B179" s="86" t="s">
        <v>2005</v>
      </c>
      <c r="C179" s="86">
        <v>2</v>
      </c>
      <c r="D179" s="121">
        <v>0.002266847217483222</v>
      </c>
      <c r="E179" s="121">
        <v>1.2461291256634364</v>
      </c>
      <c r="F179" s="86" t="s">
        <v>2152</v>
      </c>
      <c r="G179" s="86" t="b">
        <v>0</v>
      </c>
      <c r="H179" s="86" t="b">
        <v>0</v>
      </c>
      <c r="I179" s="86" t="b">
        <v>0</v>
      </c>
      <c r="J179" s="86" t="b">
        <v>0</v>
      </c>
      <c r="K179" s="86" t="b">
        <v>0</v>
      </c>
      <c r="L179" s="86" t="b">
        <v>0</v>
      </c>
    </row>
    <row r="180" spans="1:12" ht="15">
      <c r="A180" s="86" t="s">
        <v>2005</v>
      </c>
      <c r="B180" s="86" t="s">
        <v>2061</v>
      </c>
      <c r="C180" s="86">
        <v>2</v>
      </c>
      <c r="D180" s="121">
        <v>0.002266847217483222</v>
      </c>
      <c r="E180" s="121">
        <v>2.5471591213274176</v>
      </c>
      <c r="F180" s="86" t="s">
        <v>2152</v>
      </c>
      <c r="G180" s="86" t="b">
        <v>0</v>
      </c>
      <c r="H180" s="86" t="b">
        <v>0</v>
      </c>
      <c r="I180" s="86" t="b">
        <v>0</v>
      </c>
      <c r="J180" s="86" t="b">
        <v>0</v>
      </c>
      <c r="K180" s="86" t="b">
        <v>0</v>
      </c>
      <c r="L180" s="86" t="b">
        <v>0</v>
      </c>
    </row>
    <row r="181" spans="1:12" ht="15">
      <c r="A181" s="86" t="s">
        <v>2061</v>
      </c>
      <c r="B181" s="86" t="s">
        <v>1649</v>
      </c>
      <c r="C181" s="86">
        <v>2</v>
      </c>
      <c r="D181" s="121">
        <v>0.002266847217483222</v>
      </c>
      <c r="E181" s="121">
        <v>2.1078264274971548</v>
      </c>
      <c r="F181" s="86" t="s">
        <v>2152</v>
      </c>
      <c r="G181" s="86" t="b">
        <v>0</v>
      </c>
      <c r="H181" s="86" t="b">
        <v>0</v>
      </c>
      <c r="I181" s="86" t="b">
        <v>0</v>
      </c>
      <c r="J181" s="86" t="b">
        <v>0</v>
      </c>
      <c r="K181" s="86" t="b">
        <v>0</v>
      </c>
      <c r="L181" s="86" t="b">
        <v>0</v>
      </c>
    </row>
    <row r="182" spans="1:12" ht="15">
      <c r="A182" s="86" t="s">
        <v>1649</v>
      </c>
      <c r="B182" s="86" t="s">
        <v>2062</v>
      </c>
      <c r="C182" s="86">
        <v>2</v>
      </c>
      <c r="D182" s="121">
        <v>0.002266847217483222</v>
      </c>
      <c r="E182" s="121">
        <v>2.1078264274971548</v>
      </c>
      <c r="F182" s="86" t="s">
        <v>2152</v>
      </c>
      <c r="G182" s="86" t="b">
        <v>0</v>
      </c>
      <c r="H182" s="86" t="b">
        <v>0</v>
      </c>
      <c r="I182" s="86" t="b">
        <v>0</v>
      </c>
      <c r="J182" s="86" t="b">
        <v>0</v>
      </c>
      <c r="K182" s="86" t="b">
        <v>0</v>
      </c>
      <c r="L182" s="86" t="b">
        <v>0</v>
      </c>
    </row>
    <row r="183" spans="1:12" ht="15">
      <c r="A183" s="86" t="s">
        <v>2062</v>
      </c>
      <c r="B183" s="86" t="s">
        <v>2063</v>
      </c>
      <c r="C183" s="86">
        <v>2</v>
      </c>
      <c r="D183" s="121">
        <v>0.002266847217483222</v>
      </c>
      <c r="E183" s="121">
        <v>2.848189116991399</v>
      </c>
      <c r="F183" s="86" t="s">
        <v>2152</v>
      </c>
      <c r="G183" s="86" t="b">
        <v>0</v>
      </c>
      <c r="H183" s="86" t="b">
        <v>0</v>
      </c>
      <c r="I183" s="86" t="b">
        <v>0</v>
      </c>
      <c r="J183" s="86" t="b">
        <v>0</v>
      </c>
      <c r="K183" s="86" t="b">
        <v>0</v>
      </c>
      <c r="L183" s="86" t="b">
        <v>0</v>
      </c>
    </row>
    <row r="184" spans="1:12" ht="15">
      <c r="A184" s="86" t="s">
        <v>2063</v>
      </c>
      <c r="B184" s="86" t="s">
        <v>303</v>
      </c>
      <c r="C184" s="86">
        <v>2</v>
      </c>
      <c r="D184" s="121">
        <v>0.002266847217483222</v>
      </c>
      <c r="E184" s="121">
        <v>2.848189116991399</v>
      </c>
      <c r="F184" s="86" t="s">
        <v>2152</v>
      </c>
      <c r="G184" s="86" t="b">
        <v>0</v>
      </c>
      <c r="H184" s="86" t="b">
        <v>0</v>
      </c>
      <c r="I184" s="86" t="b">
        <v>0</v>
      </c>
      <c r="J184" s="86" t="b">
        <v>0</v>
      </c>
      <c r="K184" s="86" t="b">
        <v>0</v>
      </c>
      <c r="L184" s="86" t="b">
        <v>0</v>
      </c>
    </row>
    <row r="185" spans="1:12" ht="15">
      <c r="A185" s="86" t="s">
        <v>303</v>
      </c>
      <c r="B185" s="86" t="s">
        <v>280</v>
      </c>
      <c r="C185" s="86">
        <v>2</v>
      </c>
      <c r="D185" s="121">
        <v>0.002266847217483222</v>
      </c>
      <c r="E185" s="121">
        <v>2.304121072641123</v>
      </c>
      <c r="F185" s="86" t="s">
        <v>2152</v>
      </c>
      <c r="G185" s="86" t="b">
        <v>0</v>
      </c>
      <c r="H185" s="86" t="b">
        <v>0</v>
      </c>
      <c r="I185" s="86" t="b">
        <v>0</v>
      </c>
      <c r="J185" s="86" t="b">
        <v>0</v>
      </c>
      <c r="K185" s="86" t="b">
        <v>0</v>
      </c>
      <c r="L185" s="86" t="b">
        <v>0</v>
      </c>
    </row>
    <row r="186" spans="1:12" ht="15">
      <c r="A186" s="86" t="s">
        <v>280</v>
      </c>
      <c r="B186" s="86" t="s">
        <v>302</v>
      </c>
      <c r="C186" s="86">
        <v>2</v>
      </c>
      <c r="D186" s="121">
        <v>0.002266847217483222</v>
      </c>
      <c r="E186" s="121">
        <v>2.304121072641123</v>
      </c>
      <c r="F186" s="86" t="s">
        <v>2152</v>
      </c>
      <c r="G186" s="86" t="b">
        <v>0</v>
      </c>
      <c r="H186" s="86" t="b">
        <v>0</v>
      </c>
      <c r="I186" s="86" t="b">
        <v>0</v>
      </c>
      <c r="J186" s="86" t="b">
        <v>0</v>
      </c>
      <c r="K186" s="86" t="b">
        <v>0</v>
      </c>
      <c r="L186" s="86" t="b">
        <v>0</v>
      </c>
    </row>
    <row r="187" spans="1:12" ht="15">
      <c r="A187" s="86" t="s">
        <v>302</v>
      </c>
      <c r="B187" s="86" t="s">
        <v>294</v>
      </c>
      <c r="C187" s="86">
        <v>2</v>
      </c>
      <c r="D187" s="121">
        <v>0.002266847217483222</v>
      </c>
      <c r="E187" s="121">
        <v>2.3710678622717363</v>
      </c>
      <c r="F187" s="86" t="s">
        <v>2152</v>
      </c>
      <c r="G187" s="86" t="b">
        <v>0</v>
      </c>
      <c r="H187" s="86" t="b">
        <v>0</v>
      </c>
      <c r="I187" s="86" t="b">
        <v>0</v>
      </c>
      <c r="J187" s="86" t="b">
        <v>0</v>
      </c>
      <c r="K187" s="86" t="b">
        <v>0</v>
      </c>
      <c r="L187" s="86" t="b">
        <v>0</v>
      </c>
    </row>
    <row r="188" spans="1:12" ht="15">
      <c r="A188" s="86" t="s">
        <v>294</v>
      </c>
      <c r="B188" s="86" t="s">
        <v>297</v>
      </c>
      <c r="C188" s="86">
        <v>2</v>
      </c>
      <c r="D188" s="121">
        <v>0.002266847217483222</v>
      </c>
      <c r="E188" s="121">
        <v>2.450249108319361</v>
      </c>
      <c r="F188" s="86" t="s">
        <v>2152</v>
      </c>
      <c r="G188" s="86" t="b">
        <v>0</v>
      </c>
      <c r="H188" s="86" t="b">
        <v>0</v>
      </c>
      <c r="I188" s="86" t="b">
        <v>0</v>
      </c>
      <c r="J188" s="86" t="b">
        <v>0</v>
      </c>
      <c r="K188" s="86" t="b">
        <v>0</v>
      </c>
      <c r="L188" s="86" t="b">
        <v>0</v>
      </c>
    </row>
    <row r="189" spans="1:12" ht="15">
      <c r="A189" s="86" t="s">
        <v>297</v>
      </c>
      <c r="B189" s="86" t="s">
        <v>289</v>
      </c>
      <c r="C189" s="86">
        <v>2</v>
      </c>
      <c r="D189" s="121">
        <v>0.002266847217483222</v>
      </c>
      <c r="E189" s="121">
        <v>2.5471591213274176</v>
      </c>
      <c r="F189" s="86" t="s">
        <v>2152</v>
      </c>
      <c r="G189" s="86" t="b">
        <v>0</v>
      </c>
      <c r="H189" s="86" t="b">
        <v>0</v>
      </c>
      <c r="I189" s="86" t="b">
        <v>0</v>
      </c>
      <c r="J189" s="86" t="b">
        <v>0</v>
      </c>
      <c r="K189" s="86" t="b">
        <v>0</v>
      </c>
      <c r="L189" s="86" t="b">
        <v>0</v>
      </c>
    </row>
    <row r="190" spans="1:12" ht="15">
      <c r="A190" s="86" t="s">
        <v>289</v>
      </c>
      <c r="B190" s="86" t="s">
        <v>301</v>
      </c>
      <c r="C190" s="86">
        <v>2</v>
      </c>
      <c r="D190" s="121">
        <v>0.002266847217483222</v>
      </c>
      <c r="E190" s="121">
        <v>2.848189116991399</v>
      </c>
      <c r="F190" s="86" t="s">
        <v>2152</v>
      </c>
      <c r="G190" s="86" t="b">
        <v>0</v>
      </c>
      <c r="H190" s="86" t="b">
        <v>0</v>
      </c>
      <c r="I190" s="86" t="b">
        <v>0</v>
      </c>
      <c r="J190" s="86" t="b">
        <v>0</v>
      </c>
      <c r="K190" s="86" t="b">
        <v>0</v>
      </c>
      <c r="L190" s="86" t="b">
        <v>0</v>
      </c>
    </row>
    <row r="191" spans="1:12" ht="15">
      <c r="A191" s="86" t="s">
        <v>2064</v>
      </c>
      <c r="B191" s="86" t="s">
        <v>2065</v>
      </c>
      <c r="C191" s="86">
        <v>2</v>
      </c>
      <c r="D191" s="121">
        <v>0.002266847217483222</v>
      </c>
      <c r="E191" s="121">
        <v>2.848189116991399</v>
      </c>
      <c r="F191" s="86" t="s">
        <v>2152</v>
      </c>
      <c r="G191" s="86" t="b">
        <v>0</v>
      </c>
      <c r="H191" s="86" t="b">
        <v>0</v>
      </c>
      <c r="I191" s="86" t="b">
        <v>0</v>
      </c>
      <c r="J191" s="86" t="b">
        <v>0</v>
      </c>
      <c r="K191" s="86" t="b">
        <v>0</v>
      </c>
      <c r="L191" s="86" t="b">
        <v>0</v>
      </c>
    </row>
    <row r="192" spans="1:12" ht="15">
      <c r="A192" s="86" t="s">
        <v>2065</v>
      </c>
      <c r="B192" s="86" t="s">
        <v>2066</v>
      </c>
      <c r="C192" s="86">
        <v>2</v>
      </c>
      <c r="D192" s="121">
        <v>0.002266847217483222</v>
      </c>
      <c r="E192" s="121">
        <v>2.848189116991399</v>
      </c>
      <c r="F192" s="86" t="s">
        <v>2152</v>
      </c>
      <c r="G192" s="86" t="b">
        <v>0</v>
      </c>
      <c r="H192" s="86" t="b">
        <v>0</v>
      </c>
      <c r="I192" s="86" t="b">
        <v>0</v>
      </c>
      <c r="J192" s="86" t="b">
        <v>0</v>
      </c>
      <c r="K192" s="86" t="b">
        <v>0</v>
      </c>
      <c r="L192" s="86" t="b">
        <v>0</v>
      </c>
    </row>
    <row r="193" spans="1:12" ht="15">
      <c r="A193" s="86" t="s">
        <v>2066</v>
      </c>
      <c r="B193" s="86" t="s">
        <v>2067</v>
      </c>
      <c r="C193" s="86">
        <v>2</v>
      </c>
      <c r="D193" s="121">
        <v>0.002266847217483222</v>
      </c>
      <c r="E193" s="121">
        <v>2.848189116991399</v>
      </c>
      <c r="F193" s="86" t="s">
        <v>2152</v>
      </c>
      <c r="G193" s="86" t="b">
        <v>0</v>
      </c>
      <c r="H193" s="86" t="b">
        <v>0</v>
      </c>
      <c r="I193" s="86" t="b">
        <v>0</v>
      </c>
      <c r="J193" s="86" t="b">
        <v>0</v>
      </c>
      <c r="K193" s="86" t="b">
        <v>0</v>
      </c>
      <c r="L193" s="86" t="b">
        <v>0</v>
      </c>
    </row>
    <row r="194" spans="1:12" ht="15">
      <c r="A194" s="86" t="s">
        <v>2067</v>
      </c>
      <c r="B194" s="86" t="s">
        <v>1994</v>
      </c>
      <c r="C194" s="86">
        <v>2</v>
      </c>
      <c r="D194" s="121">
        <v>0.002266847217483222</v>
      </c>
      <c r="E194" s="121">
        <v>2.450249108319361</v>
      </c>
      <c r="F194" s="86" t="s">
        <v>2152</v>
      </c>
      <c r="G194" s="86" t="b">
        <v>0</v>
      </c>
      <c r="H194" s="86" t="b">
        <v>0</v>
      </c>
      <c r="I194" s="86" t="b">
        <v>0</v>
      </c>
      <c r="J194" s="86" t="b">
        <v>0</v>
      </c>
      <c r="K194" s="86" t="b">
        <v>0</v>
      </c>
      <c r="L194" s="86" t="b">
        <v>0</v>
      </c>
    </row>
    <row r="195" spans="1:12" ht="15">
      <c r="A195" s="86" t="s">
        <v>1994</v>
      </c>
      <c r="B195" s="86" t="s">
        <v>1619</v>
      </c>
      <c r="C195" s="86">
        <v>2</v>
      </c>
      <c r="D195" s="121">
        <v>0.002266847217483222</v>
      </c>
      <c r="E195" s="121">
        <v>1.0700378666077552</v>
      </c>
      <c r="F195" s="86" t="s">
        <v>2152</v>
      </c>
      <c r="G195" s="86" t="b">
        <v>0</v>
      </c>
      <c r="H195" s="86" t="b">
        <v>0</v>
      </c>
      <c r="I195" s="86" t="b">
        <v>0</v>
      </c>
      <c r="J195" s="86" t="b">
        <v>0</v>
      </c>
      <c r="K195" s="86" t="b">
        <v>0</v>
      </c>
      <c r="L195" s="86" t="b">
        <v>0</v>
      </c>
    </row>
    <row r="196" spans="1:12" ht="15">
      <c r="A196" s="86" t="s">
        <v>1619</v>
      </c>
      <c r="B196" s="86" t="s">
        <v>2005</v>
      </c>
      <c r="C196" s="86">
        <v>2</v>
      </c>
      <c r="D196" s="121">
        <v>0.002266847217483222</v>
      </c>
      <c r="E196" s="121">
        <v>1.2684055203745885</v>
      </c>
      <c r="F196" s="86" t="s">
        <v>2152</v>
      </c>
      <c r="G196" s="86" t="b">
        <v>0</v>
      </c>
      <c r="H196" s="86" t="b">
        <v>0</v>
      </c>
      <c r="I196" s="86" t="b">
        <v>0</v>
      </c>
      <c r="J196" s="86" t="b">
        <v>0</v>
      </c>
      <c r="K196" s="86" t="b">
        <v>0</v>
      </c>
      <c r="L196" s="86" t="b">
        <v>0</v>
      </c>
    </row>
    <row r="197" spans="1:12" ht="15">
      <c r="A197" s="86" t="s">
        <v>2005</v>
      </c>
      <c r="B197" s="86" t="s">
        <v>1965</v>
      </c>
      <c r="C197" s="86">
        <v>2</v>
      </c>
      <c r="D197" s="121">
        <v>0.002266847217483222</v>
      </c>
      <c r="E197" s="121">
        <v>1.8481891169913987</v>
      </c>
      <c r="F197" s="86" t="s">
        <v>2152</v>
      </c>
      <c r="G197" s="86" t="b">
        <v>0</v>
      </c>
      <c r="H197" s="86" t="b">
        <v>0</v>
      </c>
      <c r="I197" s="86" t="b">
        <v>0</v>
      </c>
      <c r="J197" s="86" t="b">
        <v>0</v>
      </c>
      <c r="K197" s="86" t="b">
        <v>0</v>
      </c>
      <c r="L197" s="86" t="b">
        <v>0</v>
      </c>
    </row>
    <row r="198" spans="1:12" ht="15">
      <c r="A198" s="86" t="s">
        <v>1965</v>
      </c>
      <c r="B198" s="86" t="s">
        <v>2068</v>
      </c>
      <c r="C198" s="86">
        <v>2</v>
      </c>
      <c r="D198" s="121">
        <v>0.002266847217483222</v>
      </c>
      <c r="E198" s="121">
        <v>2.1492191126553797</v>
      </c>
      <c r="F198" s="86" t="s">
        <v>2152</v>
      </c>
      <c r="G198" s="86" t="b">
        <v>0</v>
      </c>
      <c r="H198" s="86" t="b">
        <v>0</v>
      </c>
      <c r="I198" s="86" t="b">
        <v>0</v>
      </c>
      <c r="J198" s="86" t="b">
        <v>0</v>
      </c>
      <c r="K198" s="86" t="b">
        <v>0</v>
      </c>
      <c r="L198" s="86" t="b">
        <v>0</v>
      </c>
    </row>
    <row r="199" spans="1:12" ht="15">
      <c r="A199" s="86" t="s">
        <v>2068</v>
      </c>
      <c r="B199" s="86" t="s">
        <v>2069</v>
      </c>
      <c r="C199" s="86">
        <v>2</v>
      </c>
      <c r="D199" s="121">
        <v>0.002266847217483222</v>
      </c>
      <c r="E199" s="121">
        <v>2.848189116991399</v>
      </c>
      <c r="F199" s="86" t="s">
        <v>2152</v>
      </c>
      <c r="G199" s="86" t="b">
        <v>0</v>
      </c>
      <c r="H199" s="86" t="b">
        <v>0</v>
      </c>
      <c r="I199" s="86" t="b">
        <v>0</v>
      </c>
      <c r="J199" s="86" t="b">
        <v>0</v>
      </c>
      <c r="K199" s="86" t="b">
        <v>0</v>
      </c>
      <c r="L199" s="86" t="b">
        <v>0</v>
      </c>
    </row>
    <row r="200" spans="1:12" ht="15">
      <c r="A200" s="86" t="s">
        <v>2069</v>
      </c>
      <c r="B200" s="86" t="s">
        <v>291</v>
      </c>
      <c r="C200" s="86">
        <v>2</v>
      </c>
      <c r="D200" s="121">
        <v>0.002266847217483222</v>
      </c>
      <c r="E200" s="121">
        <v>2.070037866607755</v>
      </c>
      <c r="F200" s="86" t="s">
        <v>2152</v>
      </c>
      <c r="G200" s="86" t="b">
        <v>0</v>
      </c>
      <c r="H200" s="86" t="b">
        <v>0</v>
      </c>
      <c r="I200" s="86" t="b">
        <v>0</v>
      </c>
      <c r="J200" s="86" t="b">
        <v>0</v>
      </c>
      <c r="K200" s="86" t="b">
        <v>0</v>
      </c>
      <c r="L200" s="86" t="b">
        <v>0</v>
      </c>
    </row>
    <row r="201" spans="1:12" ht="15">
      <c r="A201" s="86" t="s">
        <v>1576</v>
      </c>
      <c r="B201" s="86" t="s">
        <v>1675</v>
      </c>
      <c r="C201" s="86">
        <v>2</v>
      </c>
      <c r="D201" s="121">
        <v>0.002266847217483222</v>
      </c>
      <c r="E201" s="121">
        <v>1.0980665902079987</v>
      </c>
      <c r="F201" s="86" t="s">
        <v>2152</v>
      </c>
      <c r="G201" s="86" t="b">
        <v>0</v>
      </c>
      <c r="H201" s="86" t="b">
        <v>0</v>
      </c>
      <c r="I201" s="86" t="b">
        <v>0</v>
      </c>
      <c r="J201" s="86" t="b">
        <v>1</v>
      </c>
      <c r="K201" s="86" t="b">
        <v>0</v>
      </c>
      <c r="L201" s="86" t="b">
        <v>0</v>
      </c>
    </row>
    <row r="202" spans="1:12" ht="15">
      <c r="A202" s="86" t="s">
        <v>1675</v>
      </c>
      <c r="B202" s="86" t="s">
        <v>1676</v>
      </c>
      <c r="C202" s="86">
        <v>2</v>
      </c>
      <c r="D202" s="121">
        <v>0.002266847217483222</v>
      </c>
      <c r="E202" s="121">
        <v>2.194976603216055</v>
      </c>
      <c r="F202" s="86" t="s">
        <v>2152</v>
      </c>
      <c r="G202" s="86" t="b">
        <v>1</v>
      </c>
      <c r="H202" s="86" t="b">
        <v>0</v>
      </c>
      <c r="I202" s="86" t="b">
        <v>0</v>
      </c>
      <c r="J202" s="86" t="b">
        <v>0</v>
      </c>
      <c r="K202" s="86" t="b">
        <v>0</v>
      </c>
      <c r="L202" s="86" t="b">
        <v>0</v>
      </c>
    </row>
    <row r="203" spans="1:12" ht="15">
      <c r="A203" s="86" t="s">
        <v>1676</v>
      </c>
      <c r="B203" s="86" t="s">
        <v>1623</v>
      </c>
      <c r="C203" s="86">
        <v>2</v>
      </c>
      <c r="D203" s="121">
        <v>0.002266847217483222</v>
      </c>
      <c r="E203" s="121">
        <v>1.918770191277106</v>
      </c>
      <c r="F203" s="86" t="s">
        <v>2152</v>
      </c>
      <c r="G203" s="86" t="b">
        <v>0</v>
      </c>
      <c r="H203" s="86" t="b">
        <v>0</v>
      </c>
      <c r="I203" s="86" t="b">
        <v>0</v>
      </c>
      <c r="J203" s="86" t="b">
        <v>0</v>
      </c>
      <c r="K203" s="86" t="b">
        <v>0</v>
      </c>
      <c r="L203" s="86" t="b">
        <v>0</v>
      </c>
    </row>
    <row r="204" spans="1:12" ht="15">
      <c r="A204" s="86" t="s">
        <v>1623</v>
      </c>
      <c r="B204" s="86" t="s">
        <v>2070</v>
      </c>
      <c r="C204" s="86">
        <v>2</v>
      </c>
      <c r="D204" s="121">
        <v>0.002266847217483222</v>
      </c>
      <c r="E204" s="121">
        <v>1.918770191277106</v>
      </c>
      <c r="F204" s="86" t="s">
        <v>2152</v>
      </c>
      <c r="G204" s="86" t="b">
        <v>0</v>
      </c>
      <c r="H204" s="86" t="b">
        <v>0</v>
      </c>
      <c r="I204" s="86" t="b">
        <v>0</v>
      </c>
      <c r="J204" s="86" t="b">
        <v>0</v>
      </c>
      <c r="K204" s="86" t="b">
        <v>0</v>
      </c>
      <c r="L204" s="86" t="b">
        <v>0</v>
      </c>
    </row>
    <row r="205" spans="1:12" ht="15">
      <c r="A205" s="86" t="s">
        <v>2070</v>
      </c>
      <c r="B205" s="86" t="s">
        <v>1644</v>
      </c>
      <c r="C205" s="86">
        <v>2</v>
      </c>
      <c r="D205" s="121">
        <v>0.002266847217483222</v>
      </c>
      <c r="E205" s="121">
        <v>2.1492191126553797</v>
      </c>
      <c r="F205" s="86" t="s">
        <v>2152</v>
      </c>
      <c r="G205" s="86" t="b">
        <v>0</v>
      </c>
      <c r="H205" s="86" t="b">
        <v>0</v>
      </c>
      <c r="I205" s="86" t="b">
        <v>0</v>
      </c>
      <c r="J205" s="86" t="b">
        <v>0</v>
      </c>
      <c r="K205" s="86" t="b">
        <v>0</v>
      </c>
      <c r="L205" s="86" t="b">
        <v>0</v>
      </c>
    </row>
    <row r="206" spans="1:12" ht="15">
      <c r="A206" s="86" t="s">
        <v>1644</v>
      </c>
      <c r="B206" s="86" t="s">
        <v>2071</v>
      </c>
      <c r="C206" s="86">
        <v>2</v>
      </c>
      <c r="D206" s="121">
        <v>0.002266847217483222</v>
      </c>
      <c r="E206" s="121">
        <v>2.1492191126553797</v>
      </c>
      <c r="F206" s="86" t="s">
        <v>2152</v>
      </c>
      <c r="G206" s="86" t="b">
        <v>0</v>
      </c>
      <c r="H206" s="86" t="b">
        <v>0</v>
      </c>
      <c r="I206" s="86" t="b">
        <v>0</v>
      </c>
      <c r="J206" s="86" t="b">
        <v>0</v>
      </c>
      <c r="K206" s="86" t="b">
        <v>0</v>
      </c>
      <c r="L206" s="86" t="b">
        <v>0</v>
      </c>
    </row>
    <row r="207" spans="1:12" ht="15">
      <c r="A207" s="86" t="s">
        <v>2071</v>
      </c>
      <c r="B207" s="86" t="s">
        <v>1671</v>
      </c>
      <c r="C207" s="86">
        <v>2</v>
      </c>
      <c r="D207" s="121">
        <v>0.002266847217483222</v>
      </c>
      <c r="E207" s="121">
        <v>2.6720978579357175</v>
      </c>
      <c r="F207" s="86" t="s">
        <v>2152</v>
      </c>
      <c r="G207" s="86" t="b">
        <v>0</v>
      </c>
      <c r="H207" s="86" t="b">
        <v>0</v>
      </c>
      <c r="I207" s="86" t="b">
        <v>0</v>
      </c>
      <c r="J207" s="86" t="b">
        <v>0</v>
      </c>
      <c r="K207" s="86" t="b">
        <v>0</v>
      </c>
      <c r="L207" s="86" t="b">
        <v>0</v>
      </c>
    </row>
    <row r="208" spans="1:12" ht="15">
      <c r="A208" s="86" t="s">
        <v>1591</v>
      </c>
      <c r="B208" s="86" t="s">
        <v>2072</v>
      </c>
      <c r="C208" s="86">
        <v>2</v>
      </c>
      <c r="D208" s="121">
        <v>0.002266847217483222</v>
      </c>
      <c r="E208" s="121">
        <v>2.848189116991399</v>
      </c>
      <c r="F208" s="86" t="s">
        <v>2152</v>
      </c>
      <c r="G208" s="86" t="b">
        <v>0</v>
      </c>
      <c r="H208" s="86" t="b">
        <v>0</v>
      </c>
      <c r="I208" s="86" t="b">
        <v>0</v>
      </c>
      <c r="J208" s="86" t="b">
        <v>0</v>
      </c>
      <c r="K208" s="86" t="b">
        <v>0</v>
      </c>
      <c r="L208" s="86" t="b">
        <v>0</v>
      </c>
    </row>
    <row r="209" spans="1:12" ht="15">
      <c r="A209" s="86" t="s">
        <v>2072</v>
      </c>
      <c r="B209" s="86" t="s">
        <v>1627</v>
      </c>
      <c r="C209" s="86">
        <v>2</v>
      </c>
      <c r="D209" s="121">
        <v>0.002266847217483222</v>
      </c>
      <c r="E209" s="121">
        <v>2.035275760348543</v>
      </c>
      <c r="F209" s="86" t="s">
        <v>2152</v>
      </c>
      <c r="G209" s="86" t="b">
        <v>0</v>
      </c>
      <c r="H209" s="86" t="b">
        <v>0</v>
      </c>
      <c r="I209" s="86" t="b">
        <v>0</v>
      </c>
      <c r="J209" s="86" t="b">
        <v>0</v>
      </c>
      <c r="K209" s="86" t="b">
        <v>0</v>
      </c>
      <c r="L209" s="86" t="b">
        <v>0</v>
      </c>
    </row>
    <row r="210" spans="1:12" ht="15">
      <c r="A210" s="86" t="s">
        <v>1627</v>
      </c>
      <c r="B210" s="86" t="s">
        <v>1590</v>
      </c>
      <c r="C210" s="86">
        <v>2</v>
      </c>
      <c r="D210" s="121">
        <v>0.002266847217483222</v>
      </c>
      <c r="E210" s="121">
        <v>0.4974566652752691</v>
      </c>
      <c r="F210" s="86" t="s">
        <v>2152</v>
      </c>
      <c r="G210" s="86" t="b">
        <v>0</v>
      </c>
      <c r="H210" s="86" t="b">
        <v>0</v>
      </c>
      <c r="I210" s="86" t="b">
        <v>0</v>
      </c>
      <c r="J210" s="86" t="b">
        <v>0</v>
      </c>
      <c r="K210" s="86" t="b">
        <v>0</v>
      </c>
      <c r="L210" s="86" t="b">
        <v>0</v>
      </c>
    </row>
    <row r="211" spans="1:12" ht="15">
      <c r="A211" s="86" t="s">
        <v>1590</v>
      </c>
      <c r="B211" s="86" t="s">
        <v>2008</v>
      </c>
      <c r="C211" s="86">
        <v>2</v>
      </c>
      <c r="D211" s="121">
        <v>0.002266847217483222</v>
      </c>
      <c r="E211" s="121">
        <v>1.0093400262541432</v>
      </c>
      <c r="F211" s="86" t="s">
        <v>2152</v>
      </c>
      <c r="G211" s="86" t="b">
        <v>0</v>
      </c>
      <c r="H211" s="86" t="b">
        <v>0</v>
      </c>
      <c r="I211" s="86" t="b">
        <v>0</v>
      </c>
      <c r="J211" s="86" t="b">
        <v>0</v>
      </c>
      <c r="K211" s="86" t="b">
        <v>0</v>
      </c>
      <c r="L211" s="86" t="b">
        <v>0</v>
      </c>
    </row>
    <row r="212" spans="1:12" ht="15">
      <c r="A212" s="86" t="s">
        <v>1983</v>
      </c>
      <c r="B212" s="86" t="s">
        <v>1577</v>
      </c>
      <c r="C212" s="86">
        <v>2</v>
      </c>
      <c r="D212" s="121">
        <v>0.002266847217483222</v>
      </c>
      <c r="E212" s="121">
        <v>2.128029813585442</v>
      </c>
      <c r="F212" s="86" t="s">
        <v>2152</v>
      </c>
      <c r="G212" s="86" t="b">
        <v>0</v>
      </c>
      <c r="H212" s="86" t="b">
        <v>0</v>
      </c>
      <c r="I212" s="86" t="b">
        <v>0</v>
      </c>
      <c r="J212" s="86" t="b">
        <v>0</v>
      </c>
      <c r="K212" s="86" t="b">
        <v>0</v>
      </c>
      <c r="L212" s="86" t="b">
        <v>0</v>
      </c>
    </row>
    <row r="213" spans="1:12" ht="15">
      <c r="A213" s="86" t="s">
        <v>1577</v>
      </c>
      <c r="B213" s="86" t="s">
        <v>299</v>
      </c>
      <c r="C213" s="86">
        <v>2</v>
      </c>
      <c r="D213" s="121">
        <v>0.002266847217483222</v>
      </c>
      <c r="E213" s="121">
        <v>2.194976603216055</v>
      </c>
      <c r="F213" s="86" t="s">
        <v>2152</v>
      </c>
      <c r="G213" s="86" t="b">
        <v>0</v>
      </c>
      <c r="H213" s="86" t="b">
        <v>0</v>
      </c>
      <c r="I213" s="86" t="b">
        <v>0</v>
      </c>
      <c r="J213" s="86" t="b">
        <v>0</v>
      </c>
      <c r="K213" s="86" t="b">
        <v>0</v>
      </c>
      <c r="L213" s="86" t="b">
        <v>0</v>
      </c>
    </row>
    <row r="214" spans="1:12" ht="15">
      <c r="A214" s="86" t="s">
        <v>299</v>
      </c>
      <c r="B214" s="86" t="s">
        <v>2073</v>
      </c>
      <c r="C214" s="86">
        <v>2</v>
      </c>
      <c r="D214" s="121">
        <v>0.002266847217483222</v>
      </c>
      <c r="E214" s="121">
        <v>2.3710678622717363</v>
      </c>
      <c r="F214" s="86" t="s">
        <v>2152</v>
      </c>
      <c r="G214" s="86" t="b">
        <v>0</v>
      </c>
      <c r="H214" s="86" t="b">
        <v>0</v>
      </c>
      <c r="I214" s="86" t="b">
        <v>0</v>
      </c>
      <c r="J214" s="86" t="b">
        <v>0</v>
      </c>
      <c r="K214" s="86" t="b">
        <v>0</v>
      </c>
      <c r="L214" s="86" t="b">
        <v>0</v>
      </c>
    </row>
    <row r="215" spans="1:12" ht="15">
      <c r="A215" s="86" t="s">
        <v>2073</v>
      </c>
      <c r="B215" s="86" t="s">
        <v>2074</v>
      </c>
      <c r="C215" s="86">
        <v>2</v>
      </c>
      <c r="D215" s="121">
        <v>0.002266847217483222</v>
      </c>
      <c r="E215" s="121">
        <v>2.848189116991399</v>
      </c>
      <c r="F215" s="86" t="s">
        <v>2152</v>
      </c>
      <c r="G215" s="86" t="b">
        <v>0</v>
      </c>
      <c r="H215" s="86" t="b">
        <v>0</v>
      </c>
      <c r="I215" s="86" t="b">
        <v>0</v>
      </c>
      <c r="J215" s="86" t="b">
        <v>0</v>
      </c>
      <c r="K215" s="86" t="b">
        <v>0</v>
      </c>
      <c r="L215" s="86" t="b">
        <v>0</v>
      </c>
    </row>
    <row r="216" spans="1:12" ht="15">
      <c r="A216" s="86" t="s">
        <v>1632</v>
      </c>
      <c r="B216" s="86" t="s">
        <v>1965</v>
      </c>
      <c r="C216" s="86">
        <v>2</v>
      </c>
      <c r="D216" s="121">
        <v>0.002266847217483222</v>
      </c>
      <c r="E216" s="121">
        <v>1.4502491083193612</v>
      </c>
      <c r="F216" s="86" t="s">
        <v>2152</v>
      </c>
      <c r="G216" s="86" t="b">
        <v>0</v>
      </c>
      <c r="H216" s="86" t="b">
        <v>0</v>
      </c>
      <c r="I216" s="86" t="b">
        <v>0</v>
      </c>
      <c r="J216" s="86" t="b">
        <v>0</v>
      </c>
      <c r="K216" s="86" t="b">
        <v>0</v>
      </c>
      <c r="L216" s="86" t="b">
        <v>0</v>
      </c>
    </row>
    <row r="217" spans="1:12" ht="15">
      <c r="A217" s="86" t="s">
        <v>1630</v>
      </c>
      <c r="B217" s="86" t="s">
        <v>1590</v>
      </c>
      <c r="C217" s="86">
        <v>2</v>
      </c>
      <c r="D217" s="121">
        <v>0.002266847217483222</v>
      </c>
      <c r="E217" s="121">
        <v>0.31037002191812463</v>
      </c>
      <c r="F217" s="86" t="s">
        <v>2152</v>
      </c>
      <c r="G217" s="86" t="b">
        <v>0</v>
      </c>
      <c r="H217" s="86" t="b">
        <v>0</v>
      </c>
      <c r="I217" s="86" t="b">
        <v>0</v>
      </c>
      <c r="J217" s="86" t="b">
        <v>0</v>
      </c>
      <c r="K217" s="86" t="b">
        <v>0</v>
      </c>
      <c r="L217" s="86" t="b">
        <v>0</v>
      </c>
    </row>
    <row r="218" spans="1:12" ht="15">
      <c r="A218" s="86" t="s">
        <v>2075</v>
      </c>
      <c r="B218" s="86" t="s">
        <v>2076</v>
      </c>
      <c r="C218" s="86">
        <v>2</v>
      </c>
      <c r="D218" s="121">
        <v>0.002664509034740793</v>
      </c>
      <c r="E218" s="121">
        <v>2.848189116991399</v>
      </c>
      <c r="F218" s="86" t="s">
        <v>2152</v>
      </c>
      <c r="G218" s="86" t="b">
        <v>0</v>
      </c>
      <c r="H218" s="86" t="b">
        <v>0</v>
      </c>
      <c r="I218" s="86" t="b">
        <v>0</v>
      </c>
      <c r="J218" s="86" t="b">
        <v>0</v>
      </c>
      <c r="K218" s="86" t="b">
        <v>0</v>
      </c>
      <c r="L218" s="86" t="b">
        <v>0</v>
      </c>
    </row>
    <row r="219" spans="1:12" ht="15">
      <c r="A219" s="86" t="s">
        <v>297</v>
      </c>
      <c r="B219" s="86" t="s">
        <v>1656</v>
      </c>
      <c r="C219" s="86">
        <v>2</v>
      </c>
      <c r="D219" s="121">
        <v>0.002266847217483222</v>
      </c>
      <c r="E219" s="121">
        <v>1.5929166118880926</v>
      </c>
      <c r="F219" s="86" t="s">
        <v>2152</v>
      </c>
      <c r="G219" s="86" t="b">
        <v>0</v>
      </c>
      <c r="H219" s="86" t="b">
        <v>0</v>
      </c>
      <c r="I219" s="86" t="b">
        <v>0</v>
      </c>
      <c r="J219" s="86" t="b">
        <v>0</v>
      </c>
      <c r="K219" s="86" t="b">
        <v>0</v>
      </c>
      <c r="L219" s="86" t="b">
        <v>0</v>
      </c>
    </row>
    <row r="220" spans="1:12" ht="15">
      <c r="A220" s="86" t="s">
        <v>1576</v>
      </c>
      <c r="B220" s="86" t="s">
        <v>1982</v>
      </c>
      <c r="C220" s="86">
        <v>2</v>
      </c>
      <c r="D220" s="121">
        <v>0.002266847217483222</v>
      </c>
      <c r="E220" s="121">
        <v>1.2072110596330667</v>
      </c>
      <c r="F220" s="86" t="s">
        <v>2152</v>
      </c>
      <c r="G220" s="86" t="b">
        <v>0</v>
      </c>
      <c r="H220" s="86" t="b">
        <v>0</v>
      </c>
      <c r="I220" s="86" t="b">
        <v>0</v>
      </c>
      <c r="J220" s="86" t="b">
        <v>0</v>
      </c>
      <c r="K220" s="86" t="b">
        <v>0</v>
      </c>
      <c r="L220" s="86" t="b">
        <v>0</v>
      </c>
    </row>
    <row r="221" spans="1:12" ht="15">
      <c r="A221" s="86" t="s">
        <v>1667</v>
      </c>
      <c r="B221" s="86" t="s">
        <v>2017</v>
      </c>
      <c r="C221" s="86">
        <v>2</v>
      </c>
      <c r="D221" s="121">
        <v>0.002266847217483222</v>
      </c>
      <c r="E221" s="121">
        <v>1.7970365945440174</v>
      </c>
      <c r="F221" s="86" t="s">
        <v>2152</v>
      </c>
      <c r="G221" s="86" t="b">
        <v>0</v>
      </c>
      <c r="H221" s="86" t="b">
        <v>0</v>
      </c>
      <c r="I221" s="86" t="b">
        <v>0</v>
      </c>
      <c r="J221" s="86" t="b">
        <v>0</v>
      </c>
      <c r="K221" s="86" t="b">
        <v>0</v>
      </c>
      <c r="L221" s="86" t="b">
        <v>0</v>
      </c>
    </row>
    <row r="222" spans="1:12" ht="15">
      <c r="A222" s="86" t="s">
        <v>2017</v>
      </c>
      <c r="B222" s="86" t="s">
        <v>2032</v>
      </c>
      <c r="C222" s="86">
        <v>2</v>
      </c>
      <c r="D222" s="121">
        <v>0.002266847217483222</v>
      </c>
      <c r="E222" s="121">
        <v>2.496006598880036</v>
      </c>
      <c r="F222" s="86" t="s">
        <v>2152</v>
      </c>
      <c r="G222" s="86" t="b">
        <v>0</v>
      </c>
      <c r="H222" s="86" t="b">
        <v>0</v>
      </c>
      <c r="I222" s="86" t="b">
        <v>0</v>
      </c>
      <c r="J222" s="86" t="b">
        <v>0</v>
      </c>
      <c r="K222" s="86" t="b">
        <v>0</v>
      </c>
      <c r="L222" s="86" t="b">
        <v>0</v>
      </c>
    </row>
    <row r="223" spans="1:12" ht="15">
      <c r="A223" s="86" t="s">
        <v>2032</v>
      </c>
      <c r="B223" s="86" t="s">
        <v>2077</v>
      </c>
      <c r="C223" s="86">
        <v>2</v>
      </c>
      <c r="D223" s="121">
        <v>0.002266847217483222</v>
      </c>
      <c r="E223" s="121">
        <v>2.6720978579357175</v>
      </c>
      <c r="F223" s="86" t="s">
        <v>2152</v>
      </c>
      <c r="G223" s="86" t="b">
        <v>0</v>
      </c>
      <c r="H223" s="86" t="b">
        <v>0</v>
      </c>
      <c r="I223" s="86" t="b">
        <v>0</v>
      </c>
      <c r="J223" s="86" t="b">
        <v>0</v>
      </c>
      <c r="K223" s="86" t="b">
        <v>0</v>
      </c>
      <c r="L223" s="86" t="b">
        <v>0</v>
      </c>
    </row>
    <row r="224" spans="1:12" ht="15">
      <c r="A224" s="86" t="s">
        <v>2077</v>
      </c>
      <c r="B224" s="86" t="s">
        <v>2078</v>
      </c>
      <c r="C224" s="86">
        <v>2</v>
      </c>
      <c r="D224" s="121">
        <v>0.002266847217483222</v>
      </c>
      <c r="E224" s="121">
        <v>2.848189116991399</v>
      </c>
      <c r="F224" s="86" t="s">
        <v>2152</v>
      </c>
      <c r="G224" s="86" t="b">
        <v>0</v>
      </c>
      <c r="H224" s="86" t="b">
        <v>0</v>
      </c>
      <c r="I224" s="86" t="b">
        <v>0</v>
      </c>
      <c r="J224" s="86" t="b">
        <v>0</v>
      </c>
      <c r="K224" s="86" t="b">
        <v>0</v>
      </c>
      <c r="L224" s="86" t="b">
        <v>0</v>
      </c>
    </row>
    <row r="225" spans="1:12" ht="15">
      <c r="A225" s="86" t="s">
        <v>2078</v>
      </c>
      <c r="B225" s="86" t="s">
        <v>2008</v>
      </c>
      <c r="C225" s="86">
        <v>2</v>
      </c>
      <c r="D225" s="121">
        <v>0.002266847217483222</v>
      </c>
      <c r="E225" s="121">
        <v>2.5471591213274176</v>
      </c>
      <c r="F225" s="86" t="s">
        <v>2152</v>
      </c>
      <c r="G225" s="86" t="b">
        <v>0</v>
      </c>
      <c r="H225" s="86" t="b">
        <v>0</v>
      </c>
      <c r="I225" s="86" t="b">
        <v>0</v>
      </c>
      <c r="J225" s="86" t="b">
        <v>0</v>
      </c>
      <c r="K225" s="86" t="b">
        <v>0</v>
      </c>
      <c r="L225" s="86" t="b">
        <v>0</v>
      </c>
    </row>
    <row r="226" spans="1:12" ht="15">
      <c r="A226" s="86" t="s">
        <v>2008</v>
      </c>
      <c r="B226" s="86" t="s">
        <v>2079</v>
      </c>
      <c r="C226" s="86">
        <v>2</v>
      </c>
      <c r="D226" s="121">
        <v>0.002266847217483222</v>
      </c>
      <c r="E226" s="121">
        <v>2.848189116991399</v>
      </c>
      <c r="F226" s="86" t="s">
        <v>2152</v>
      </c>
      <c r="G226" s="86" t="b">
        <v>0</v>
      </c>
      <c r="H226" s="86" t="b">
        <v>0</v>
      </c>
      <c r="I226" s="86" t="b">
        <v>0</v>
      </c>
      <c r="J226" s="86" t="b">
        <v>0</v>
      </c>
      <c r="K226" s="86" t="b">
        <v>0</v>
      </c>
      <c r="L226" s="86" t="b">
        <v>0</v>
      </c>
    </row>
    <row r="227" spans="1:12" ht="15">
      <c r="A227" s="86" t="s">
        <v>2079</v>
      </c>
      <c r="B227" s="86" t="s">
        <v>2080</v>
      </c>
      <c r="C227" s="86">
        <v>2</v>
      </c>
      <c r="D227" s="121">
        <v>0.002266847217483222</v>
      </c>
      <c r="E227" s="121">
        <v>2.848189116991399</v>
      </c>
      <c r="F227" s="86" t="s">
        <v>2152</v>
      </c>
      <c r="G227" s="86" t="b">
        <v>0</v>
      </c>
      <c r="H227" s="86" t="b">
        <v>0</v>
      </c>
      <c r="I227" s="86" t="b">
        <v>0</v>
      </c>
      <c r="J227" s="86" t="b">
        <v>0</v>
      </c>
      <c r="K227" s="86" t="b">
        <v>0</v>
      </c>
      <c r="L227" s="86" t="b">
        <v>0</v>
      </c>
    </row>
    <row r="228" spans="1:12" ht="15">
      <c r="A228" s="86" t="s">
        <v>2080</v>
      </c>
      <c r="B228" s="86" t="s">
        <v>2081</v>
      </c>
      <c r="C228" s="86">
        <v>2</v>
      </c>
      <c r="D228" s="121">
        <v>0.002266847217483222</v>
      </c>
      <c r="E228" s="121">
        <v>2.848189116991399</v>
      </c>
      <c r="F228" s="86" t="s">
        <v>2152</v>
      </c>
      <c r="G228" s="86" t="b">
        <v>0</v>
      </c>
      <c r="H228" s="86" t="b">
        <v>0</v>
      </c>
      <c r="I228" s="86" t="b">
        <v>0</v>
      </c>
      <c r="J228" s="86" t="b">
        <v>0</v>
      </c>
      <c r="K228" s="86" t="b">
        <v>0</v>
      </c>
      <c r="L228" s="86" t="b">
        <v>0</v>
      </c>
    </row>
    <row r="229" spans="1:12" ht="15">
      <c r="A229" s="86" t="s">
        <v>2081</v>
      </c>
      <c r="B229" s="86" t="s">
        <v>2082</v>
      </c>
      <c r="C229" s="86">
        <v>2</v>
      </c>
      <c r="D229" s="121">
        <v>0.002266847217483222</v>
      </c>
      <c r="E229" s="121">
        <v>2.848189116991399</v>
      </c>
      <c r="F229" s="86" t="s">
        <v>2152</v>
      </c>
      <c r="G229" s="86" t="b">
        <v>0</v>
      </c>
      <c r="H229" s="86" t="b">
        <v>0</v>
      </c>
      <c r="I229" s="86" t="b">
        <v>0</v>
      </c>
      <c r="J229" s="86" t="b">
        <v>0</v>
      </c>
      <c r="K229" s="86" t="b">
        <v>0</v>
      </c>
      <c r="L229" s="86" t="b">
        <v>0</v>
      </c>
    </row>
    <row r="230" spans="1:12" ht="15">
      <c r="A230" s="86" t="s">
        <v>2082</v>
      </c>
      <c r="B230" s="86" t="s">
        <v>2009</v>
      </c>
      <c r="C230" s="86">
        <v>2</v>
      </c>
      <c r="D230" s="121">
        <v>0.002266847217483222</v>
      </c>
      <c r="E230" s="121">
        <v>2.5471591213274176</v>
      </c>
      <c r="F230" s="86" t="s">
        <v>2152</v>
      </c>
      <c r="G230" s="86" t="b">
        <v>0</v>
      </c>
      <c r="H230" s="86" t="b">
        <v>0</v>
      </c>
      <c r="I230" s="86" t="b">
        <v>0</v>
      </c>
      <c r="J230" s="86" t="b">
        <v>0</v>
      </c>
      <c r="K230" s="86" t="b">
        <v>0</v>
      </c>
      <c r="L230" s="86" t="b">
        <v>0</v>
      </c>
    </row>
    <row r="231" spans="1:12" ht="15">
      <c r="A231" s="86" t="s">
        <v>2009</v>
      </c>
      <c r="B231" s="86" t="s">
        <v>2009</v>
      </c>
      <c r="C231" s="86">
        <v>2</v>
      </c>
      <c r="D231" s="121">
        <v>0.002266847217483222</v>
      </c>
      <c r="E231" s="121">
        <v>2.2461291256634364</v>
      </c>
      <c r="F231" s="86" t="s">
        <v>2152</v>
      </c>
      <c r="G231" s="86" t="b">
        <v>0</v>
      </c>
      <c r="H231" s="86" t="b">
        <v>0</v>
      </c>
      <c r="I231" s="86" t="b">
        <v>0</v>
      </c>
      <c r="J231" s="86" t="b">
        <v>0</v>
      </c>
      <c r="K231" s="86" t="b">
        <v>0</v>
      </c>
      <c r="L231" s="86" t="b">
        <v>0</v>
      </c>
    </row>
    <row r="232" spans="1:12" ht="15">
      <c r="A232" s="86" t="s">
        <v>2009</v>
      </c>
      <c r="B232" s="86" t="s">
        <v>2083</v>
      </c>
      <c r="C232" s="86">
        <v>2</v>
      </c>
      <c r="D232" s="121">
        <v>0.002266847217483222</v>
      </c>
      <c r="E232" s="121">
        <v>2.5471591213274176</v>
      </c>
      <c r="F232" s="86" t="s">
        <v>2152</v>
      </c>
      <c r="G232" s="86" t="b">
        <v>0</v>
      </c>
      <c r="H232" s="86" t="b">
        <v>0</v>
      </c>
      <c r="I232" s="86" t="b">
        <v>0</v>
      </c>
      <c r="J232" s="86" t="b">
        <v>0</v>
      </c>
      <c r="K232" s="86" t="b">
        <v>0</v>
      </c>
      <c r="L232" s="86" t="b">
        <v>0</v>
      </c>
    </row>
    <row r="233" spans="1:12" ht="15">
      <c r="A233" s="86" t="s">
        <v>2083</v>
      </c>
      <c r="B233" s="86" t="s">
        <v>2084</v>
      </c>
      <c r="C233" s="86">
        <v>2</v>
      </c>
      <c r="D233" s="121">
        <v>0.002266847217483222</v>
      </c>
      <c r="E233" s="121">
        <v>2.848189116991399</v>
      </c>
      <c r="F233" s="86" t="s">
        <v>2152</v>
      </c>
      <c r="G233" s="86" t="b">
        <v>0</v>
      </c>
      <c r="H233" s="86" t="b">
        <v>0</v>
      </c>
      <c r="I233" s="86" t="b">
        <v>0</v>
      </c>
      <c r="J233" s="86" t="b">
        <v>0</v>
      </c>
      <c r="K233" s="86" t="b">
        <v>0</v>
      </c>
      <c r="L233" s="86" t="b">
        <v>0</v>
      </c>
    </row>
    <row r="234" spans="1:12" ht="15">
      <c r="A234" s="86" t="s">
        <v>1619</v>
      </c>
      <c r="B234" s="86" t="s">
        <v>2086</v>
      </c>
      <c r="C234" s="86">
        <v>2</v>
      </c>
      <c r="D234" s="121">
        <v>0.002266847217483222</v>
      </c>
      <c r="E234" s="121">
        <v>1.5694355160385698</v>
      </c>
      <c r="F234" s="86" t="s">
        <v>2152</v>
      </c>
      <c r="G234" s="86" t="b">
        <v>0</v>
      </c>
      <c r="H234" s="86" t="b">
        <v>0</v>
      </c>
      <c r="I234" s="86" t="b">
        <v>0</v>
      </c>
      <c r="J234" s="86" t="b">
        <v>0</v>
      </c>
      <c r="K234" s="86" t="b">
        <v>0</v>
      </c>
      <c r="L234" s="86" t="b">
        <v>0</v>
      </c>
    </row>
    <row r="235" spans="1:12" ht="15">
      <c r="A235" s="86" t="s">
        <v>2086</v>
      </c>
      <c r="B235" s="86" t="s">
        <v>2087</v>
      </c>
      <c r="C235" s="86">
        <v>2</v>
      </c>
      <c r="D235" s="121">
        <v>0.002266847217483222</v>
      </c>
      <c r="E235" s="121">
        <v>2.848189116991399</v>
      </c>
      <c r="F235" s="86" t="s">
        <v>2152</v>
      </c>
      <c r="G235" s="86" t="b">
        <v>0</v>
      </c>
      <c r="H235" s="86" t="b">
        <v>0</v>
      </c>
      <c r="I235" s="86" t="b">
        <v>0</v>
      </c>
      <c r="J235" s="86" t="b">
        <v>0</v>
      </c>
      <c r="K235" s="86" t="b">
        <v>0</v>
      </c>
      <c r="L235" s="86" t="b">
        <v>0</v>
      </c>
    </row>
    <row r="236" spans="1:12" ht="15">
      <c r="A236" s="86" t="s">
        <v>2087</v>
      </c>
      <c r="B236" s="86" t="s">
        <v>2088</v>
      </c>
      <c r="C236" s="86">
        <v>2</v>
      </c>
      <c r="D236" s="121">
        <v>0.002266847217483222</v>
      </c>
      <c r="E236" s="121">
        <v>2.848189116991399</v>
      </c>
      <c r="F236" s="86" t="s">
        <v>2152</v>
      </c>
      <c r="G236" s="86" t="b">
        <v>0</v>
      </c>
      <c r="H236" s="86" t="b">
        <v>0</v>
      </c>
      <c r="I236" s="86" t="b">
        <v>0</v>
      </c>
      <c r="J236" s="86" t="b">
        <v>0</v>
      </c>
      <c r="K236" s="86" t="b">
        <v>0</v>
      </c>
      <c r="L236" s="86" t="b">
        <v>0</v>
      </c>
    </row>
    <row r="237" spans="1:12" ht="15">
      <c r="A237" s="86" t="s">
        <v>2088</v>
      </c>
      <c r="B237" s="86" t="s">
        <v>2089</v>
      </c>
      <c r="C237" s="86">
        <v>2</v>
      </c>
      <c r="D237" s="121">
        <v>0.002266847217483222</v>
      </c>
      <c r="E237" s="121">
        <v>2.848189116991399</v>
      </c>
      <c r="F237" s="86" t="s">
        <v>2152</v>
      </c>
      <c r="G237" s="86" t="b">
        <v>0</v>
      </c>
      <c r="H237" s="86" t="b">
        <v>0</v>
      </c>
      <c r="I237" s="86" t="b">
        <v>0</v>
      </c>
      <c r="J237" s="86" t="b">
        <v>0</v>
      </c>
      <c r="K237" s="86" t="b">
        <v>0</v>
      </c>
      <c r="L237" s="86" t="b">
        <v>0</v>
      </c>
    </row>
    <row r="238" spans="1:12" ht="15">
      <c r="A238" s="86" t="s">
        <v>2089</v>
      </c>
      <c r="B238" s="86" t="s">
        <v>2090</v>
      </c>
      <c r="C238" s="86">
        <v>2</v>
      </c>
      <c r="D238" s="121">
        <v>0.002266847217483222</v>
      </c>
      <c r="E238" s="121">
        <v>2.848189116991399</v>
      </c>
      <c r="F238" s="86" t="s">
        <v>2152</v>
      </c>
      <c r="G238" s="86" t="b">
        <v>0</v>
      </c>
      <c r="H238" s="86" t="b">
        <v>0</v>
      </c>
      <c r="I238" s="86" t="b">
        <v>0</v>
      </c>
      <c r="J238" s="86" t="b">
        <v>0</v>
      </c>
      <c r="K238" s="86" t="b">
        <v>0</v>
      </c>
      <c r="L238" s="86" t="b">
        <v>0</v>
      </c>
    </row>
    <row r="239" spans="1:12" ht="15">
      <c r="A239" s="86" t="s">
        <v>2090</v>
      </c>
      <c r="B239" s="86" t="s">
        <v>1632</v>
      </c>
      <c r="C239" s="86">
        <v>2</v>
      </c>
      <c r="D239" s="121">
        <v>0.002266847217483222</v>
      </c>
      <c r="E239" s="121">
        <v>2.1492191126553797</v>
      </c>
      <c r="F239" s="86" t="s">
        <v>2152</v>
      </c>
      <c r="G239" s="86" t="b">
        <v>0</v>
      </c>
      <c r="H239" s="86" t="b">
        <v>0</v>
      </c>
      <c r="I239" s="86" t="b">
        <v>0</v>
      </c>
      <c r="J239" s="86" t="b">
        <v>0</v>
      </c>
      <c r="K239" s="86" t="b">
        <v>0</v>
      </c>
      <c r="L239" s="86" t="b">
        <v>0</v>
      </c>
    </row>
    <row r="240" spans="1:12" ht="15">
      <c r="A240" s="86" t="s">
        <v>1632</v>
      </c>
      <c r="B240" s="86" t="s">
        <v>2091</v>
      </c>
      <c r="C240" s="86">
        <v>2</v>
      </c>
      <c r="D240" s="121">
        <v>0.002266847217483222</v>
      </c>
      <c r="E240" s="121">
        <v>2.1492191126553797</v>
      </c>
      <c r="F240" s="86" t="s">
        <v>2152</v>
      </c>
      <c r="G240" s="86" t="b">
        <v>0</v>
      </c>
      <c r="H240" s="86" t="b">
        <v>0</v>
      </c>
      <c r="I240" s="86" t="b">
        <v>0</v>
      </c>
      <c r="J240" s="86" t="b">
        <v>0</v>
      </c>
      <c r="K240" s="86" t="b">
        <v>0</v>
      </c>
      <c r="L240" s="86" t="b">
        <v>0</v>
      </c>
    </row>
    <row r="241" spans="1:12" ht="15">
      <c r="A241" s="86" t="s">
        <v>2091</v>
      </c>
      <c r="B241" s="86" t="s">
        <v>2092</v>
      </c>
      <c r="C241" s="86">
        <v>2</v>
      </c>
      <c r="D241" s="121">
        <v>0.002266847217483222</v>
      </c>
      <c r="E241" s="121">
        <v>2.848189116991399</v>
      </c>
      <c r="F241" s="86" t="s">
        <v>2152</v>
      </c>
      <c r="G241" s="86" t="b">
        <v>0</v>
      </c>
      <c r="H241" s="86" t="b">
        <v>0</v>
      </c>
      <c r="I241" s="86" t="b">
        <v>0</v>
      </c>
      <c r="J241" s="86" t="b">
        <v>0</v>
      </c>
      <c r="K241" s="86" t="b">
        <v>0</v>
      </c>
      <c r="L241" s="86" t="b">
        <v>0</v>
      </c>
    </row>
    <row r="242" spans="1:12" ht="15">
      <c r="A242" s="86" t="s">
        <v>2092</v>
      </c>
      <c r="B242" s="86" t="s">
        <v>2093</v>
      </c>
      <c r="C242" s="86">
        <v>2</v>
      </c>
      <c r="D242" s="121">
        <v>0.002266847217483222</v>
      </c>
      <c r="E242" s="121">
        <v>2.848189116991399</v>
      </c>
      <c r="F242" s="86" t="s">
        <v>2152</v>
      </c>
      <c r="G242" s="86" t="b">
        <v>0</v>
      </c>
      <c r="H242" s="86" t="b">
        <v>0</v>
      </c>
      <c r="I242" s="86" t="b">
        <v>0</v>
      </c>
      <c r="J242" s="86" t="b">
        <v>0</v>
      </c>
      <c r="K242" s="86" t="b">
        <v>0</v>
      </c>
      <c r="L242" s="86" t="b">
        <v>0</v>
      </c>
    </row>
    <row r="243" spans="1:12" ht="15">
      <c r="A243" s="86" t="s">
        <v>2093</v>
      </c>
      <c r="B243" s="86" t="s">
        <v>2094</v>
      </c>
      <c r="C243" s="86">
        <v>2</v>
      </c>
      <c r="D243" s="121">
        <v>0.002266847217483222</v>
      </c>
      <c r="E243" s="121">
        <v>2.848189116991399</v>
      </c>
      <c r="F243" s="86" t="s">
        <v>2152</v>
      </c>
      <c r="G243" s="86" t="b">
        <v>0</v>
      </c>
      <c r="H243" s="86" t="b">
        <v>0</v>
      </c>
      <c r="I243" s="86" t="b">
        <v>0</v>
      </c>
      <c r="J243" s="86" t="b">
        <v>0</v>
      </c>
      <c r="K243" s="86" t="b">
        <v>0</v>
      </c>
      <c r="L243" s="86" t="b">
        <v>0</v>
      </c>
    </row>
    <row r="244" spans="1:12" ht="15">
      <c r="A244" s="86" t="s">
        <v>2094</v>
      </c>
      <c r="B244" s="86" t="s">
        <v>2095</v>
      </c>
      <c r="C244" s="86">
        <v>2</v>
      </c>
      <c r="D244" s="121">
        <v>0.002266847217483222</v>
      </c>
      <c r="E244" s="121">
        <v>2.848189116991399</v>
      </c>
      <c r="F244" s="86" t="s">
        <v>2152</v>
      </c>
      <c r="G244" s="86" t="b">
        <v>0</v>
      </c>
      <c r="H244" s="86" t="b">
        <v>0</v>
      </c>
      <c r="I244" s="86" t="b">
        <v>0</v>
      </c>
      <c r="J244" s="86" t="b">
        <v>0</v>
      </c>
      <c r="K244" s="86" t="b">
        <v>0</v>
      </c>
      <c r="L244" s="86" t="b">
        <v>0</v>
      </c>
    </row>
    <row r="245" spans="1:12" ht="15">
      <c r="A245" s="86" t="s">
        <v>2095</v>
      </c>
      <c r="B245" s="86" t="s">
        <v>294</v>
      </c>
      <c r="C245" s="86">
        <v>2</v>
      </c>
      <c r="D245" s="121">
        <v>0.002266847217483222</v>
      </c>
      <c r="E245" s="121">
        <v>2.3710678622717363</v>
      </c>
      <c r="F245" s="86" t="s">
        <v>2152</v>
      </c>
      <c r="G245" s="86" t="b">
        <v>0</v>
      </c>
      <c r="H245" s="86" t="b">
        <v>0</v>
      </c>
      <c r="I245" s="86" t="b">
        <v>0</v>
      </c>
      <c r="J245" s="86" t="b">
        <v>0</v>
      </c>
      <c r="K245" s="86" t="b">
        <v>0</v>
      </c>
      <c r="L245" s="86" t="b">
        <v>0</v>
      </c>
    </row>
    <row r="246" spans="1:12" ht="15">
      <c r="A246" s="86" t="s">
        <v>294</v>
      </c>
      <c r="B246" s="86" t="s">
        <v>2096</v>
      </c>
      <c r="C246" s="86">
        <v>2</v>
      </c>
      <c r="D246" s="121">
        <v>0.002266847217483222</v>
      </c>
      <c r="E246" s="121">
        <v>2.450249108319361</v>
      </c>
      <c r="F246" s="86" t="s">
        <v>2152</v>
      </c>
      <c r="G246" s="86" t="b">
        <v>0</v>
      </c>
      <c r="H246" s="86" t="b">
        <v>0</v>
      </c>
      <c r="I246" s="86" t="b">
        <v>0</v>
      </c>
      <c r="J246" s="86" t="b">
        <v>0</v>
      </c>
      <c r="K246" s="86" t="b">
        <v>0</v>
      </c>
      <c r="L246" s="86" t="b">
        <v>0</v>
      </c>
    </row>
    <row r="247" spans="1:12" ht="15">
      <c r="A247" s="86" t="s">
        <v>2096</v>
      </c>
      <c r="B247" s="86" t="s">
        <v>2010</v>
      </c>
      <c r="C247" s="86">
        <v>2</v>
      </c>
      <c r="D247" s="121">
        <v>0.002266847217483222</v>
      </c>
      <c r="E247" s="121">
        <v>2.848189116991399</v>
      </c>
      <c r="F247" s="86" t="s">
        <v>2152</v>
      </c>
      <c r="G247" s="86" t="b">
        <v>0</v>
      </c>
      <c r="H247" s="86" t="b">
        <v>0</v>
      </c>
      <c r="I247" s="86" t="b">
        <v>0</v>
      </c>
      <c r="J247" s="86" t="b">
        <v>0</v>
      </c>
      <c r="K247" s="86" t="b">
        <v>0</v>
      </c>
      <c r="L247" s="86" t="b">
        <v>0</v>
      </c>
    </row>
    <row r="248" spans="1:12" ht="15">
      <c r="A248" s="86" t="s">
        <v>2010</v>
      </c>
      <c r="B248" s="86" t="s">
        <v>1619</v>
      </c>
      <c r="C248" s="86">
        <v>2</v>
      </c>
      <c r="D248" s="121">
        <v>0.002266847217483222</v>
      </c>
      <c r="E248" s="121">
        <v>1.1669478796158115</v>
      </c>
      <c r="F248" s="86" t="s">
        <v>2152</v>
      </c>
      <c r="G248" s="86" t="b">
        <v>0</v>
      </c>
      <c r="H248" s="86" t="b">
        <v>0</v>
      </c>
      <c r="I248" s="86" t="b">
        <v>0</v>
      </c>
      <c r="J248" s="86" t="b">
        <v>0</v>
      </c>
      <c r="K248" s="86" t="b">
        <v>0</v>
      </c>
      <c r="L248" s="86" t="b">
        <v>0</v>
      </c>
    </row>
    <row r="249" spans="1:12" ht="15">
      <c r="A249" s="86" t="s">
        <v>1618</v>
      </c>
      <c r="B249" s="86" t="s">
        <v>2097</v>
      </c>
      <c r="C249" s="86">
        <v>2</v>
      </c>
      <c r="D249" s="121">
        <v>0.002266847217483222</v>
      </c>
      <c r="E249" s="121">
        <v>1.5471591213274176</v>
      </c>
      <c r="F249" s="86" t="s">
        <v>2152</v>
      </c>
      <c r="G249" s="86" t="b">
        <v>0</v>
      </c>
      <c r="H249" s="86" t="b">
        <v>0</v>
      </c>
      <c r="I249" s="86" t="b">
        <v>0</v>
      </c>
      <c r="J249" s="86" t="b">
        <v>0</v>
      </c>
      <c r="K249" s="86" t="b">
        <v>0</v>
      </c>
      <c r="L249" s="86" t="b">
        <v>0</v>
      </c>
    </row>
    <row r="250" spans="1:12" ht="15">
      <c r="A250" s="86" t="s">
        <v>2097</v>
      </c>
      <c r="B250" s="86" t="s">
        <v>2098</v>
      </c>
      <c r="C250" s="86">
        <v>2</v>
      </c>
      <c r="D250" s="121">
        <v>0.002266847217483222</v>
      </c>
      <c r="E250" s="121">
        <v>2.848189116991399</v>
      </c>
      <c r="F250" s="86" t="s">
        <v>2152</v>
      </c>
      <c r="G250" s="86" t="b">
        <v>0</v>
      </c>
      <c r="H250" s="86" t="b">
        <v>0</v>
      </c>
      <c r="I250" s="86" t="b">
        <v>0</v>
      </c>
      <c r="J250" s="86" t="b">
        <v>0</v>
      </c>
      <c r="K250" s="86" t="b">
        <v>0</v>
      </c>
      <c r="L250" s="86" t="b">
        <v>0</v>
      </c>
    </row>
    <row r="251" spans="1:12" ht="15">
      <c r="A251" s="86" t="s">
        <v>2098</v>
      </c>
      <c r="B251" s="86" t="s">
        <v>1997</v>
      </c>
      <c r="C251" s="86">
        <v>2</v>
      </c>
      <c r="D251" s="121">
        <v>0.002266847217483222</v>
      </c>
      <c r="E251" s="121">
        <v>2.450249108319361</v>
      </c>
      <c r="F251" s="86" t="s">
        <v>2152</v>
      </c>
      <c r="G251" s="86" t="b">
        <v>0</v>
      </c>
      <c r="H251" s="86" t="b">
        <v>0</v>
      </c>
      <c r="I251" s="86" t="b">
        <v>0</v>
      </c>
      <c r="J251" s="86" t="b">
        <v>0</v>
      </c>
      <c r="K251" s="86" t="b">
        <v>0</v>
      </c>
      <c r="L251" s="86" t="b">
        <v>0</v>
      </c>
    </row>
    <row r="252" spans="1:12" ht="15">
      <c r="A252" s="86" t="s">
        <v>1997</v>
      </c>
      <c r="B252" s="86" t="s">
        <v>2099</v>
      </c>
      <c r="C252" s="86">
        <v>2</v>
      </c>
      <c r="D252" s="121">
        <v>0.002266847217483222</v>
      </c>
      <c r="E252" s="121">
        <v>2.450249108319361</v>
      </c>
      <c r="F252" s="86" t="s">
        <v>2152</v>
      </c>
      <c r="G252" s="86" t="b">
        <v>0</v>
      </c>
      <c r="H252" s="86" t="b">
        <v>0</v>
      </c>
      <c r="I252" s="86" t="b">
        <v>0</v>
      </c>
      <c r="J252" s="86" t="b">
        <v>0</v>
      </c>
      <c r="K252" s="86" t="b">
        <v>0</v>
      </c>
      <c r="L252" s="86" t="b">
        <v>0</v>
      </c>
    </row>
    <row r="253" spans="1:12" ht="15">
      <c r="A253" s="86" t="s">
        <v>2099</v>
      </c>
      <c r="B253" s="86" t="s">
        <v>1657</v>
      </c>
      <c r="C253" s="86">
        <v>2</v>
      </c>
      <c r="D253" s="121">
        <v>0.002266847217483222</v>
      </c>
      <c r="E253" s="121">
        <v>2.3710678622717363</v>
      </c>
      <c r="F253" s="86" t="s">
        <v>2152</v>
      </c>
      <c r="G253" s="86" t="b">
        <v>0</v>
      </c>
      <c r="H253" s="86" t="b">
        <v>0</v>
      </c>
      <c r="I253" s="86" t="b">
        <v>0</v>
      </c>
      <c r="J253" s="86" t="b">
        <v>0</v>
      </c>
      <c r="K253" s="86" t="b">
        <v>0</v>
      </c>
      <c r="L253" s="86" t="b">
        <v>0</v>
      </c>
    </row>
    <row r="254" spans="1:12" ht="15">
      <c r="A254" s="86" t="s">
        <v>1657</v>
      </c>
      <c r="B254" s="86" t="s">
        <v>2100</v>
      </c>
      <c r="C254" s="86">
        <v>2</v>
      </c>
      <c r="D254" s="121">
        <v>0.002266847217483222</v>
      </c>
      <c r="E254" s="121">
        <v>2.194976603216055</v>
      </c>
      <c r="F254" s="86" t="s">
        <v>2152</v>
      </c>
      <c r="G254" s="86" t="b">
        <v>0</v>
      </c>
      <c r="H254" s="86" t="b">
        <v>0</v>
      </c>
      <c r="I254" s="86" t="b">
        <v>0</v>
      </c>
      <c r="J254" s="86" t="b">
        <v>0</v>
      </c>
      <c r="K254" s="86" t="b">
        <v>0</v>
      </c>
      <c r="L254" s="86" t="b">
        <v>0</v>
      </c>
    </row>
    <row r="255" spans="1:12" ht="15">
      <c r="A255" s="86" t="s">
        <v>2100</v>
      </c>
      <c r="B255" s="86" t="s">
        <v>2101</v>
      </c>
      <c r="C255" s="86">
        <v>2</v>
      </c>
      <c r="D255" s="121">
        <v>0.002266847217483222</v>
      </c>
      <c r="E255" s="121">
        <v>2.848189116991399</v>
      </c>
      <c r="F255" s="86" t="s">
        <v>2152</v>
      </c>
      <c r="G255" s="86" t="b">
        <v>0</v>
      </c>
      <c r="H255" s="86" t="b">
        <v>0</v>
      </c>
      <c r="I255" s="86" t="b">
        <v>0</v>
      </c>
      <c r="J255" s="86" t="b">
        <v>0</v>
      </c>
      <c r="K255" s="86" t="b">
        <v>0</v>
      </c>
      <c r="L255" s="86" t="b">
        <v>0</v>
      </c>
    </row>
    <row r="256" spans="1:12" ht="15">
      <c r="A256" s="86" t="s">
        <v>2101</v>
      </c>
      <c r="B256" s="86" t="s">
        <v>1996</v>
      </c>
      <c r="C256" s="86">
        <v>2</v>
      </c>
      <c r="D256" s="121">
        <v>0.002266847217483222</v>
      </c>
      <c r="E256" s="121">
        <v>2.450249108319361</v>
      </c>
      <c r="F256" s="86" t="s">
        <v>2152</v>
      </c>
      <c r="G256" s="86" t="b">
        <v>0</v>
      </c>
      <c r="H256" s="86" t="b">
        <v>0</v>
      </c>
      <c r="I256" s="86" t="b">
        <v>0</v>
      </c>
      <c r="J256" s="86" t="b">
        <v>0</v>
      </c>
      <c r="K256" s="86" t="b">
        <v>0</v>
      </c>
      <c r="L256" s="86" t="b">
        <v>0</v>
      </c>
    </row>
    <row r="257" spans="1:12" ht="15">
      <c r="A257" s="86" t="s">
        <v>1996</v>
      </c>
      <c r="B257" s="86" t="s">
        <v>2102</v>
      </c>
      <c r="C257" s="86">
        <v>2</v>
      </c>
      <c r="D257" s="121">
        <v>0.002266847217483222</v>
      </c>
      <c r="E257" s="121">
        <v>2.450249108319361</v>
      </c>
      <c r="F257" s="86" t="s">
        <v>2152</v>
      </c>
      <c r="G257" s="86" t="b">
        <v>0</v>
      </c>
      <c r="H257" s="86" t="b">
        <v>0</v>
      </c>
      <c r="I257" s="86" t="b">
        <v>0</v>
      </c>
      <c r="J257" s="86" t="b">
        <v>0</v>
      </c>
      <c r="K257" s="86" t="b">
        <v>0</v>
      </c>
      <c r="L257" s="86" t="b">
        <v>0</v>
      </c>
    </row>
    <row r="258" spans="1:12" ht="15">
      <c r="A258" s="86" t="s">
        <v>2102</v>
      </c>
      <c r="B258" s="86" t="s">
        <v>300</v>
      </c>
      <c r="C258" s="86">
        <v>2</v>
      </c>
      <c r="D258" s="121">
        <v>0.002266847217483222</v>
      </c>
      <c r="E258" s="121">
        <v>1.304121072641123</v>
      </c>
      <c r="F258" s="86" t="s">
        <v>2152</v>
      </c>
      <c r="G258" s="86" t="b">
        <v>0</v>
      </c>
      <c r="H258" s="86" t="b">
        <v>0</v>
      </c>
      <c r="I258" s="86" t="b">
        <v>0</v>
      </c>
      <c r="J258" s="86" t="b">
        <v>0</v>
      </c>
      <c r="K258" s="86" t="b">
        <v>0</v>
      </c>
      <c r="L258" s="86" t="b">
        <v>0</v>
      </c>
    </row>
    <row r="259" spans="1:12" ht="15">
      <c r="A259" s="86" t="s">
        <v>1995</v>
      </c>
      <c r="B259" s="86" t="s">
        <v>2103</v>
      </c>
      <c r="C259" s="86">
        <v>2</v>
      </c>
      <c r="D259" s="121">
        <v>0.002266847217483222</v>
      </c>
      <c r="E259" s="121">
        <v>2.450249108319361</v>
      </c>
      <c r="F259" s="86" t="s">
        <v>2152</v>
      </c>
      <c r="G259" s="86" t="b">
        <v>0</v>
      </c>
      <c r="H259" s="86" t="b">
        <v>0</v>
      </c>
      <c r="I259" s="86" t="b">
        <v>0</v>
      </c>
      <c r="J259" s="86" t="b">
        <v>0</v>
      </c>
      <c r="K259" s="86" t="b">
        <v>0</v>
      </c>
      <c r="L259" s="86" t="b">
        <v>0</v>
      </c>
    </row>
    <row r="260" spans="1:12" ht="15">
      <c r="A260" s="86" t="s">
        <v>2103</v>
      </c>
      <c r="B260" s="86" t="s">
        <v>1981</v>
      </c>
      <c r="C260" s="86">
        <v>2</v>
      </c>
      <c r="D260" s="121">
        <v>0.002266847217483222</v>
      </c>
      <c r="E260" s="121">
        <v>2.304121072641123</v>
      </c>
      <c r="F260" s="86" t="s">
        <v>2152</v>
      </c>
      <c r="G260" s="86" t="b">
        <v>0</v>
      </c>
      <c r="H260" s="86" t="b">
        <v>0</v>
      </c>
      <c r="I260" s="86" t="b">
        <v>0</v>
      </c>
      <c r="J260" s="86" t="b">
        <v>0</v>
      </c>
      <c r="K260" s="86" t="b">
        <v>0</v>
      </c>
      <c r="L260" s="86" t="b">
        <v>0</v>
      </c>
    </row>
    <row r="261" spans="1:12" ht="15">
      <c r="A261" s="86" t="s">
        <v>1981</v>
      </c>
      <c r="B261" s="86" t="s">
        <v>2012</v>
      </c>
      <c r="C261" s="86">
        <v>2</v>
      </c>
      <c r="D261" s="121">
        <v>0.002266847217483222</v>
      </c>
      <c r="E261" s="121">
        <v>2.003091076977142</v>
      </c>
      <c r="F261" s="86" t="s">
        <v>2152</v>
      </c>
      <c r="G261" s="86" t="b">
        <v>0</v>
      </c>
      <c r="H261" s="86" t="b">
        <v>0</v>
      </c>
      <c r="I261" s="86" t="b">
        <v>0</v>
      </c>
      <c r="J261" s="86" t="b">
        <v>0</v>
      </c>
      <c r="K261" s="86" t="b">
        <v>0</v>
      </c>
      <c r="L261" s="86" t="b">
        <v>0</v>
      </c>
    </row>
    <row r="262" spans="1:12" ht="15">
      <c r="A262" s="86" t="s">
        <v>1618</v>
      </c>
      <c r="B262" s="86" t="s">
        <v>1991</v>
      </c>
      <c r="C262" s="86">
        <v>2</v>
      </c>
      <c r="D262" s="121">
        <v>0.002266847217483222</v>
      </c>
      <c r="E262" s="121">
        <v>1.0700378666077552</v>
      </c>
      <c r="F262" s="86" t="s">
        <v>2152</v>
      </c>
      <c r="G262" s="86" t="b">
        <v>0</v>
      </c>
      <c r="H262" s="86" t="b">
        <v>0</v>
      </c>
      <c r="I262" s="86" t="b">
        <v>0</v>
      </c>
      <c r="J262" s="86" t="b">
        <v>0</v>
      </c>
      <c r="K262" s="86" t="b">
        <v>0</v>
      </c>
      <c r="L262" s="86" t="b">
        <v>0</v>
      </c>
    </row>
    <row r="263" spans="1:12" ht="15">
      <c r="A263" s="86" t="s">
        <v>1991</v>
      </c>
      <c r="B263" s="86" t="s">
        <v>1619</v>
      </c>
      <c r="C263" s="86">
        <v>2</v>
      </c>
      <c r="D263" s="121">
        <v>0.002266847217483222</v>
      </c>
      <c r="E263" s="121">
        <v>0.9908566205601304</v>
      </c>
      <c r="F263" s="86" t="s">
        <v>2152</v>
      </c>
      <c r="G263" s="86" t="b">
        <v>0</v>
      </c>
      <c r="H263" s="86" t="b">
        <v>0</v>
      </c>
      <c r="I263" s="86" t="b">
        <v>0</v>
      </c>
      <c r="J263" s="86" t="b">
        <v>0</v>
      </c>
      <c r="K263" s="86" t="b">
        <v>0</v>
      </c>
      <c r="L263" s="86" t="b">
        <v>0</v>
      </c>
    </row>
    <row r="264" spans="1:12" ht="15">
      <c r="A264" s="86" t="s">
        <v>2104</v>
      </c>
      <c r="B264" s="86" t="s">
        <v>2105</v>
      </c>
      <c r="C264" s="86">
        <v>2</v>
      </c>
      <c r="D264" s="121">
        <v>0.002266847217483222</v>
      </c>
      <c r="E264" s="121">
        <v>2.848189116991399</v>
      </c>
      <c r="F264" s="86" t="s">
        <v>2152</v>
      </c>
      <c r="G264" s="86" t="b">
        <v>1</v>
      </c>
      <c r="H264" s="86" t="b">
        <v>0</v>
      </c>
      <c r="I264" s="86" t="b">
        <v>0</v>
      </c>
      <c r="J264" s="86" t="b">
        <v>0</v>
      </c>
      <c r="K264" s="86" t="b">
        <v>0</v>
      </c>
      <c r="L264" s="86" t="b">
        <v>0</v>
      </c>
    </row>
    <row r="265" spans="1:12" ht="15">
      <c r="A265" s="86" t="s">
        <v>2105</v>
      </c>
      <c r="B265" s="86" t="s">
        <v>2106</v>
      </c>
      <c r="C265" s="86">
        <v>2</v>
      </c>
      <c r="D265" s="121">
        <v>0.002266847217483222</v>
      </c>
      <c r="E265" s="121">
        <v>2.848189116991399</v>
      </c>
      <c r="F265" s="86" t="s">
        <v>2152</v>
      </c>
      <c r="G265" s="86" t="b">
        <v>0</v>
      </c>
      <c r="H265" s="86" t="b">
        <v>0</v>
      </c>
      <c r="I265" s="86" t="b">
        <v>0</v>
      </c>
      <c r="J265" s="86" t="b">
        <v>0</v>
      </c>
      <c r="K265" s="86" t="b">
        <v>0</v>
      </c>
      <c r="L265" s="86" t="b">
        <v>0</v>
      </c>
    </row>
    <row r="266" spans="1:12" ht="15">
      <c r="A266" s="86" t="s">
        <v>2106</v>
      </c>
      <c r="B266" s="86" t="s">
        <v>2107</v>
      </c>
      <c r="C266" s="86">
        <v>2</v>
      </c>
      <c r="D266" s="121">
        <v>0.002266847217483222</v>
      </c>
      <c r="E266" s="121">
        <v>2.848189116991399</v>
      </c>
      <c r="F266" s="86" t="s">
        <v>2152</v>
      </c>
      <c r="G266" s="86" t="b">
        <v>0</v>
      </c>
      <c r="H266" s="86" t="b">
        <v>0</v>
      </c>
      <c r="I266" s="86" t="b">
        <v>0</v>
      </c>
      <c r="J266" s="86" t="b">
        <v>1</v>
      </c>
      <c r="K266" s="86" t="b">
        <v>0</v>
      </c>
      <c r="L266" s="86" t="b">
        <v>0</v>
      </c>
    </row>
    <row r="267" spans="1:12" ht="15">
      <c r="A267" s="86" t="s">
        <v>2107</v>
      </c>
      <c r="B267" s="86" t="s">
        <v>2108</v>
      </c>
      <c r="C267" s="86">
        <v>2</v>
      </c>
      <c r="D267" s="121">
        <v>0.002266847217483222</v>
      </c>
      <c r="E267" s="121">
        <v>2.848189116991399</v>
      </c>
      <c r="F267" s="86" t="s">
        <v>2152</v>
      </c>
      <c r="G267" s="86" t="b">
        <v>1</v>
      </c>
      <c r="H267" s="86" t="b">
        <v>0</v>
      </c>
      <c r="I267" s="86" t="b">
        <v>0</v>
      </c>
      <c r="J267" s="86" t="b">
        <v>0</v>
      </c>
      <c r="K267" s="86" t="b">
        <v>1</v>
      </c>
      <c r="L267" s="86" t="b">
        <v>0</v>
      </c>
    </row>
    <row r="268" spans="1:12" ht="15">
      <c r="A268" s="86" t="s">
        <v>2108</v>
      </c>
      <c r="B268" s="86" t="s">
        <v>2109</v>
      </c>
      <c r="C268" s="86">
        <v>2</v>
      </c>
      <c r="D268" s="121">
        <v>0.002266847217483222</v>
      </c>
      <c r="E268" s="121">
        <v>2.848189116991399</v>
      </c>
      <c r="F268" s="86" t="s">
        <v>2152</v>
      </c>
      <c r="G268" s="86" t="b">
        <v>0</v>
      </c>
      <c r="H268" s="86" t="b">
        <v>1</v>
      </c>
      <c r="I268" s="86" t="b">
        <v>0</v>
      </c>
      <c r="J268" s="86" t="b">
        <v>0</v>
      </c>
      <c r="K268" s="86" t="b">
        <v>0</v>
      </c>
      <c r="L268" s="86" t="b">
        <v>0</v>
      </c>
    </row>
    <row r="269" spans="1:12" ht="15">
      <c r="A269" s="86" t="s">
        <v>2109</v>
      </c>
      <c r="B269" s="86" t="s">
        <v>2110</v>
      </c>
      <c r="C269" s="86">
        <v>2</v>
      </c>
      <c r="D269" s="121">
        <v>0.002266847217483222</v>
      </c>
      <c r="E269" s="121">
        <v>2.848189116991399</v>
      </c>
      <c r="F269" s="86" t="s">
        <v>2152</v>
      </c>
      <c r="G269" s="86" t="b">
        <v>0</v>
      </c>
      <c r="H269" s="86" t="b">
        <v>0</v>
      </c>
      <c r="I269" s="86" t="b">
        <v>0</v>
      </c>
      <c r="J269" s="86" t="b">
        <v>0</v>
      </c>
      <c r="K269" s="86" t="b">
        <v>0</v>
      </c>
      <c r="L269" s="86" t="b">
        <v>0</v>
      </c>
    </row>
    <row r="270" spans="1:12" ht="15">
      <c r="A270" s="86" t="s">
        <v>2110</v>
      </c>
      <c r="B270" s="86" t="s">
        <v>2111</v>
      </c>
      <c r="C270" s="86">
        <v>2</v>
      </c>
      <c r="D270" s="121">
        <v>0.002266847217483222</v>
      </c>
      <c r="E270" s="121">
        <v>2.848189116991399</v>
      </c>
      <c r="F270" s="86" t="s">
        <v>2152</v>
      </c>
      <c r="G270" s="86" t="b">
        <v>0</v>
      </c>
      <c r="H270" s="86" t="b">
        <v>0</v>
      </c>
      <c r="I270" s="86" t="b">
        <v>0</v>
      </c>
      <c r="J270" s="86" t="b">
        <v>0</v>
      </c>
      <c r="K270" s="86" t="b">
        <v>0</v>
      </c>
      <c r="L270" s="86" t="b">
        <v>0</v>
      </c>
    </row>
    <row r="271" spans="1:12" ht="15">
      <c r="A271" s="86" t="s">
        <v>2111</v>
      </c>
      <c r="B271" s="86" t="s">
        <v>2112</v>
      </c>
      <c r="C271" s="86">
        <v>2</v>
      </c>
      <c r="D271" s="121">
        <v>0.002266847217483222</v>
      </c>
      <c r="E271" s="121">
        <v>2.848189116991399</v>
      </c>
      <c r="F271" s="86" t="s">
        <v>2152</v>
      </c>
      <c r="G271" s="86" t="b">
        <v>0</v>
      </c>
      <c r="H271" s="86" t="b">
        <v>0</v>
      </c>
      <c r="I271" s="86" t="b">
        <v>0</v>
      </c>
      <c r="J271" s="86" t="b">
        <v>0</v>
      </c>
      <c r="K271" s="86" t="b">
        <v>0</v>
      </c>
      <c r="L271" s="86" t="b">
        <v>0</v>
      </c>
    </row>
    <row r="272" spans="1:12" ht="15">
      <c r="A272" s="86" t="s">
        <v>2112</v>
      </c>
      <c r="B272" s="86" t="s">
        <v>2113</v>
      </c>
      <c r="C272" s="86">
        <v>2</v>
      </c>
      <c r="D272" s="121">
        <v>0.002266847217483222</v>
      </c>
      <c r="E272" s="121">
        <v>2.848189116991399</v>
      </c>
      <c r="F272" s="86" t="s">
        <v>2152</v>
      </c>
      <c r="G272" s="86" t="b">
        <v>0</v>
      </c>
      <c r="H272" s="86" t="b">
        <v>0</v>
      </c>
      <c r="I272" s="86" t="b">
        <v>0</v>
      </c>
      <c r="J272" s="86" t="b">
        <v>0</v>
      </c>
      <c r="K272" s="86" t="b">
        <v>0</v>
      </c>
      <c r="L272" s="86" t="b">
        <v>0</v>
      </c>
    </row>
    <row r="273" spans="1:12" ht="15">
      <c r="A273" s="86" t="s">
        <v>2113</v>
      </c>
      <c r="B273" s="86" t="s">
        <v>2114</v>
      </c>
      <c r="C273" s="86">
        <v>2</v>
      </c>
      <c r="D273" s="121">
        <v>0.002266847217483222</v>
      </c>
      <c r="E273" s="121">
        <v>2.848189116991399</v>
      </c>
      <c r="F273" s="86" t="s">
        <v>2152</v>
      </c>
      <c r="G273" s="86" t="b">
        <v>0</v>
      </c>
      <c r="H273" s="86" t="b">
        <v>0</v>
      </c>
      <c r="I273" s="86" t="b">
        <v>0</v>
      </c>
      <c r="J273" s="86" t="b">
        <v>0</v>
      </c>
      <c r="K273" s="86" t="b">
        <v>0</v>
      </c>
      <c r="L273" s="86" t="b">
        <v>0</v>
      </c>
    </row>
    <row r="274" spans="1:12" ht="15">
      <c r="A274" s="86" t="s">
        <v>2114</v>
      </c>
      <c r="B274" s="86" t="s">
        <v>2115</v>
      </c>
      <c r="C274" s="86">
        <v>2</v>
      </c>
      <c r="D274" s="121">
        <v>0.002266847217483222</v>
      </c>
      <c r="E274" s="121">
        <v>2.848189116991399</v>
      </c>
      <c r="F274" s="86" t="s">
        <v>2152</v>
      </c>
      <c r="G274" s="86" t="b">
        <v>0</v>
      </c>
      <c r="H274" s="86" t="b">
        <v>0</v>
      </c>
      <c r="I274" s="86" t="b">
        <v>0</v>
      </c>
      <c r="J274" s="86" t="b">
        <v>0</v>
      </c>
      <c r="K274" s="86" t="b">
        <v>0</v>
      </c>
      <c r="L274" s="86" t="b">
        <v>0</v>
      </c>
    </row>
    <row r="275" spans="1:12" ht="15">
      <c r="A275" s="86" t="s">
        <v>2115</v>
      </c>
      <c r="B275" s="86" t="s">
        <v>300</v>
      </c>
      <c r="C275" s="86">
        <v>2</v>
      </c>
      <c r="D275" s="121">
        <v>0.002266847217483222</v>
      </c>
      <c r="E275" s="121">
        <v>1.304121072641123</v>
      </c>
      <c r="F275" s="86" t="s">
        <v>2152</v>
      </c>
      <c r="G275" s="86" t="b">
        <v>0</v>
      </c>
      <c r="H275" s="86" t="b">
        <v>0</v>
      </c>
      <c r="I275" s="86" t="b">
        <v>0</v>
      </c>
      <c r="J275" s="86" t="b">
        <v>0</v>
      </c>
      <c r="K275" s="86" t="b">
        <v>0</v>
      </c>
      <c r="L275" s="86" t="b">
        <v>0</v>
      </c>
    </row>
    <row r="276" spans="1:12" ht="15">
      <c r="A276" s="86" t="s">
        <v>1590</v>
      </c>
      <c r="B276" s="86" t="s">
        <v>2116</v>
      </c>
      <c r="C276" s="86">
        <v>2</v>
      </c>
      <c r="D276" s="121">
        <v>0.002266847217483222</v>
      </c>
      <c r="E276" s="121">
        <v>1.3103700219181245</v>
      </c>
      <c r="F276" s="86" t="s">
        <v>2152</v>
      </c>
      <c r="G276" s="86" t="b">
        <v>0</v>
      </c>
      <c r="H276" s="86" t="b">
        <v>0</v>
      </c>
      <c r="I276" s="86" t="b">
        <v>0</v>
      </c>
      <c r="J276" s="86" t="b">
        <v>0</v>
      </c>
      <c r="K276" s="86" t="b">
        <v>0</v>
      </c>
      <c r="L276" s="86" t="b">
        <v>0</v>
      </c>
    </row>
    <row r="277" spans="1:12" ht="15">
      <c r="A277" s="86" t="s">
        <v>2116</v>
      </c>
      <c r="B277" s="86" t="s">
        <v>1576</v>
      </c>
      <c r="C277" s="86">
        <v>2</v>
      </c>
      <c r="D277" s="121">
        <v>0.002266847217483222</v>
      </c>
      <c r="E277" s="121">
        <v>1.734245764684562</v>
      </c>
      <c r="F277" s="86" t="s">
        <v>2152</v>
      </c>
      <c r="G277" s="86" t="b">
        <v>0</v>
      </c>
      <c r="H277" s="86" t="b">
        <v>0</v>
      </c>
      <c r="I277" s="86" t="b">
        <v>0</v>
      </c>
      <c r="J277" s="86" t="b">
        <v>0</v>
      </c>
      <c r="K277" s="86" t="b">
        <v>0</v>
      </c>
      <c r="L277" s="86" t="b">
        <v>0</v>
      </c>
    </row>
    <row r="278" spans="1:12" ht="15">
      <c r="A278" s="86" t="s">
        <v>1576</v>
      </c>
      <c r="B278" s="86" t="s">
        <v>2117</v>
      </c>
      <c r="C278" s="86">
        <v>2</v>
      </c>
      <c r="D278" s="121">
        <v>0.002266847217483222</v>
      </c>
      <c r="E278" s="121">
        <v>1.7512791039833422</v>
      </c>
      <c r="F278" s="86" t="s">
        <v>2152</v>
      </c>
      <c r="G278" s="86" t="b">
        <v>0</v>
      </c>
      <c r="H278" s="86" t="b">
        <v>0</v>
      </c>
      <c r="I278" s="86" t="b">
        <v>0</v>
      </c>
      <c r="J278" s="86" t="b">
        <v>0</v>
      </c>
      <c r="K278" s="86" t="b">
        <v>0</v>
      </c>
      <c r="L278" s="86" t="b">
        <v>0</v>
      </c>
    </row>
    <row r="279" spans="1:12" ht="15">
      <c r="A279" s="86" t="s">
        <v>2117</v>
      </c>
      <c r="B279" s="86" t="s">
        <v>2118</v>
      </c>
      <c r="C279" s="86">
        <v>2</v>
      </c>
      <c r="D279" s="121">
        <v>0.002266847217483222</v>
      </c>
      <c r="E279" s="121">
        <v>2.848189116991399</v>
      </c>
      <c r="F279" s="86" t="s">
        <v>2152</v>
      </c>
      <c r="G279" s="86" t="b">
        <v>0</v>
      </c>
      <c r="H279" s="86" t="b">
        <v>0</v>
      </c>
      <c r="I279" s="86" t="b">
        <v>0</v>
      </c>
      <c r="J279" s="86" t="b">
        <v>0</v>
      </c>
      <c r="K279" s="86" t="b">
        <v>0</v>
      </c>
      <c r="L279" s="86" t="b">
        <v>0</v>
      </c>
    </row>
    <row r="280" spans="1:12" ht="15">
      <c r="A280" s="86" t="s">
        <v>2010</v>
      </c>
      <c r="B280" s="86" t="s">
        <v>300</v>
      </c>
      <c r="C280" s="86">
        <v>2</v>
      </c>
      <c r="D280" s="121">
        <v>0.002266847217483222</v>
      </c>
      <c r="E280" s="121">
        <v>1.003091076977142</v>
      </c>
      <c r="F280" s="86" t="s">
        <v>2152</v>
      </c>
      <c r="G280" s="86" t="b">
        <v>0</v>
      </c>
      <c r="H280" s="86" t="b">
        <v>0</v>
      </c>
      <c r="I280" s="86" t="b">
        <v>0</v>
      </c>
      <c r="J280" s="86" t="b">
        <v>0</v>
      </c>
      <c r="K280" s="86" t="b">
        <v>0</v>
      </c>
      <c r="L280" s="86" t="b">
        <v>0</v>
      </c>
    </row>
    <row r="281" spans="1:12" ht="15">
      <c r="A281" s="86" t="s">
        <v>2011</v>
      </c>
      <c r="B281" s="86" t="s">
        <v>1987</v>
      </c>
      <c r="C281" s="86">
        <v>2</v>
      </c>
      <c r="D281" s="121">
        <v>0.002266847217483222</v>
      </c>
      <c r="E281" s="121">
        <v>2.304121072641123</v>
      </c>
      <c r="F281" s="86" t="s">
        <v>2152</v>
      </c>
      <c r="G281" s="86" t="b">
        <v>0</v>
      </c>
      <c r="H281" s="86" t="b">
        <v>0</v>
      </c>
      <c r="I281" s="86" t="b">
        <v>0</v>
      </c>
      <c r="J281" s="86" t="b">
        <v>0</v>
      </c>
      <c r="K281" s="86" t="b">
        <v>0</v>
      </c>
      <c r="L281" s="86" t="b">
        <v>0</v>
      </c>
    </row>
    <row r="282" spans="1:12" ht="15">
      <c r="A282" s="86" t="s">
        <v>1988</v>
      </c>
      <c r="B282" s="86" t="s">
        <v>1981</v>
      </c>
      <c r="C282" s="86">
        <v>2</v>
      </c>
      <c r="D282" s="121">
        <v>0.002266847217483222</v>
      </c>
      <c r="E282" s="121">
        <v>1.7600530282908475</v>
      </c>
      <c r="F282" s="86" t="s">
        <v>2152</v>
      </c>
      <c r="G282" s="86" t="b">
        <v>0</v>
      </c>
      <c r="H282" s="86" t="b">
        <v>0</v>
      </c>
      <c r="I282" s="86" t="b">
        <v>0</v>
      </c>
      <c r="J282" s="86" t="b">
        <v>0</v>
      </c>
      <c r="K282" s="86" t="b">
        <v>0</v>
      </c>
      <c r="L282" s="86" t="b">
        <v>0</v>
      </c>
    </row>
    <row r="283" spans="1:12" ht="15">
      <c r="A283" s="86" t="s">
        <v>1981</v>
      </c>
      <c r="B283" s="86" t="s">
        <v>2119</v>
      </c>
      <c r="C283" s="86">
        <v>2</v>
      </c>
      <c r="D283" s="121">
        <v>0.002266847217483222</v>
      </c>
      <c r="E283" s="121">
        <v>2.304121072641123</v>
      </c>
      <c r="F283" s="86" t="s">
        <v>2152</v>
      </c>
      <c r="G283" s="86" t="b">
        <v>0</v>
      </c>
      <c r="H283" s="86" t="b">
        <v>0</v>
      </c>
      <c r="I283" s="86" t="b">
        <v>0</v>
      </c>
      <c r="J283" s="86" t="b">
        <v>0</v>
      </c>
      <c r="K283" s="86" t="b">
        <v>0</v>
      </c>
      <c r="L283" s="86" t="b">
        <v>0</v>
      </c>
    </row>
    <row r="284" spans="1:12" ht="15">
      <c r="A284" s="86" t="s">
        <v>2119</v>
      </c>
      <c r="B284" s="86" t="s">
        <v>1619</v>
      </c>
      <c r="C284" s="86">
        <v>2</v>
      </c>
      <c r="D284" s="121">
        <v>0.002266847217483222</v>
      </c>
      <c r="E284" s="121">
        <v>1.4679778752797927</v>
      </c>
      <c r="F284" s="86" t="s">
        <v>2152</v>
      </c>
      <c r="G284" s="86" t="b">
        <v>0</v>
      </c>
      <c r="H284" s="86" t="b">
        <v>0</v>
      </c>
      <c r="I284" s="86" t="b">
        <v>0</v>
      </c>
      <c r="J284" s="86" t="b">
        <v>0</v>
      </c>
      <c r="K284" s="86" t="b">
        <v>0</v>
      </c>
      <c r="L284" s="86" t="b">
        <v>0</v>
      </c>
    </row>
    <row r="285" spans="1:12" ht="15">
      <c r="A285" s="86" t="s">
        <v>2120</v>
      </c>
      <c r="B285" s="86" t="s">
        <v>2012</v>
      </c>
      <c r="C285" s="86">
        <v>2</v>
      </c>
      <c r="D285" s="121">
        <v>0.002266847217483222</v>
      </c>
      <c r="E285" s="121">
        <v>2.5471591213274176</v>
      </c>
      <c r="F285" s="86" t="s">
        <v>2152</v>
      </c>
      <c r="G285" s="86" t="b">
        <v>0</v>
      </c>
      <c r="H285" s="86" t="b">
        <v>0</v>
      </c>
      <c r="I285" s="86" t="b">
        <v>0</v>
      </c>
      <c r="J285" s="86" t="b">
        <v>0</v>
      </c>
      <c r="K285" s="86" t="b">
        <v>0</v>
      </c>
      <c r="L285" s="86" t="b">
        <v>0</v>
      </c>
    </row>
    <row r="286" spans="1:12" ht="15">
      <c r="A286" s="86" t="s">
        <v>2012</v>
      </c>
      <c r="B286" s="86" t="s">
        <v>2121</v>
      </c>
      <c r="C286" s="86">
        <v>2</v>
      </c>
      <c r="D286" s="121">
        <v>0.002266847217483222</v>
      </c>
      <c r="E286" s="121">
        <v>2.848189116991399</v>
      </c>
      <c r="F286" s="86" t="s">
        <v>2152</v>
      </c>
      <c r="G286" s="86" t="b">
        <v>0</v>
      </c>
      <c r="H286" s="86" t="b">
        <v>0</v>
      </c>
      <c r="I286" s="86" t="b">
        <v>0</v>
      </c>
      <c r="J286" s="86" t="b">
        <v>0</v>
      </c>
      <c r="K286" s="86" t="b">
        <v>0</v>
      </c>
      <c r="L286" s="86" t="b">
        <v>0</v>
      </c>
    </row>
    <row r="287" spans="1:12" ht="15">
      <c r="A287" s="86" t="s">
        <v>2121</v>
      </c>
      <c r="B287" s="86" t="s">
        <v>2015</v>
      </c>
      <c r="C287" s="86">
        <v>2</v>
      </c>
      <c r="D287" s="121">
        <v>0.002266847217483222</v>
      </c>
      <c r="E287" s="121">
        <v>2.5471591213274176</v>
      </c>
      <c r="F287" s="86" t="s">
        <v>2152</v>
      </c>
      <c r="G287" s="86" t="b">
        <v>0</v>
      </c>
      <c r="H287" s="86" t="b">
        <v>0</v>
      </c>
      <c r="I287" s="86" t="b">
        <v>0</v>
      </c>
      <c r="J287" s="86" t="b">
        <v>0</v>
      </c>
      <c r="K287" s="86" t="b">
        <v>0</v>
      </c>
      <c r="L287" s="86" t="b">
        <v>0</v>
      </c>
    </row>
    <row r="288" spans="1:12" ht="15">
      <c r="A288" s="86" t="s">
        <v>2015</v>
      </c>
      <c r="B288" s="86" t="s">
        <v>300</v>
      </c>
      <c r="C288" s="86">
        <v>2</v>
      </c>
      <c r="D288" s="121">
        <v>0.002266847217483222</v>
      </c>
      <c r="E288" s="121">
        <v>1.003091076977142</v>
      </c>
      <c r="F288" s="86" t="s">
        <v>2152</v>
      </c>
      <c r="G288" s="86" t="b">
        <v>0</v>
      </c>
      <c r="H288" s="86" t="b">
        <v>0</v>
      </c>
      <c r="I288" s="86" t="b">
        <v>0</v>
      </c>
      <c r="J288" s="86" t="b">
        <v>0</v>
      </c>
      <c r="K288" s="86" t="b">
        <v>0</v>
      </c>
      <c r="L288" s="86" t="b">
        <v>0</v>
      </c>
    </row>
    <row r="289" spans="1:12" ht="15">
      <c r="A289" s="86" t="s">
        <v>1656</v>
      </c>
      <c r="B289" s="86" t="s">
        <v>1618</v>
      </c>
      <c r="C289" s="86">
        <v>2</v>
      </c>
      <c r="D289" s="121">
        <v>0.002266847217483222</v>
      </c>
      <c r="E289" s="121">
        <v>0.579845203040334</v>
      </c>
      <c r="F289" s="86" t="s">
        <v>2152</v>
      </c>
      <c r="G289" s="86" t="b">
        <v>0</v>
      </c>
      <c r="H289" s="86" t="b">
        <v>0</v>
      </c>
      <c r="I289" s="86" t="b">
        <v>0</v>
      </c>
      <c r="J289" s="86" t="b">
        <v>0</v>
      </c>
      <c r="K289" s="86" t="b">
        <v>0</v>
      </c>
      <c r="L289" s="86" t="b">
        <v>0</v>
      </c>
    </row>
    <row r="290" spans="1:12" ht="15">
      <c r="A290" s="86" t="s">
        <v>1618</v>
      </c>
      <c r="B290" s="86" t="s">
        <v>2122</v>
      </c>
      <c r="C290" s="86">
        <v>2</v>
      </c>
      <c r="D290" s="121">
        <v>0.002266847217483222</v>
      </c>
      <c r="E290" s="121">
        <v>1.5471591213274176</v>
      </c>
      <c r="F290" s="86" t="s">
        <v>2152</v>
      </c>
      <c r="G290" s="86" t="b">
        <v>0</v>
      </c>
      <c r="H290" s="86" t="b">
        <v>0</v>
      </c>
      <c r="I290" s="86" t="b">
        <v>0</v>
      </c>
      <c r="J290" s="86" t="b">
        <v>0</v>
      </c>
      <c r="K290" s="86" t="b">
        <v>0</v>
      </c>
      <c r="L290" s="86" t="b">
        <v>0</v>
      </c>
    </row>
    <row r="291" spans="1:12" ht="15">
      <c r="A291" s="86" t="s">
        <v>2122</v>
      </c>
      <c r="B291" s="86" t="s">
        <v>2123</v>
      </c>
      <c r="C291" s="86">
        <v>2</v>
      </c>
      <c r="D291" s="121">
        <v>0.002266847217483222</v>
      </c>
      <c r="E291" s="121">
        <v>2.848189116991399</v>
      </c>
      <c r="F291" s="86" t="s">
        <v>2152</v>
      </c>
      <c r="G291" s="86" t="b">
        <v>0</v>
      </c>
      <c r="H291" s="86" t="b">
        <v>0</v>
      </c>
      <c r="I291" s="86" t="b">
        <v>0</v>
      </c>
      <c r="J291" s="86" t="b">
        <v>0</v>
      </c>
      <c r="K291" s="86" t="b">
        <v>0</v>
      </c>
      <c r="L291" s="86" t="b">
        <v>0</v>
      </c>
    </row>
    <row r="292" spans="1:12" ht="15">
      <c r="A292" s="86" t="s">
        <v>2123</v>
      </c>
      <c r="B292" s="86" t="s">
        <v>2124</v>
      </c>
      <c r="C292" s="86">
        <v>2</v>
      </c>
      <c r="D292" s="121">
        <v>0.002266847217483222</v>
      </c>
      <c r="E292" s="121">
        <v>2.848189116991399</v>
      </c>
      <c r="F292" s="86" t="s">
        <v>2152</v>
      </c>
      <c r="G292" s="86" t="b">
        <v>0</v>
      </c>
      <c r="H292" s="86" t="b">
        <v>0</v>
      </c>
      <c r="I292" s="86" t="b">
        <v>0</v>
      </c>
      <c r="J292" s="86" t="b">
        <v>0</v>
      </c>
      <c r="K292" s="86" t="b">
        <v>0</v>
      </c>
      <c r="L292" s="86" t="b">
        <v>0</v>
      </c>
    </row>
    <row r="293" spans="1:12" ht="15">
      <c r="A293" s="86" t="s">
        <v>2124</v>
      </c>
      <c r="B293" s="86" t="s">
        <v>2125</v>
      </c>
      <c r="C293" s="86">
        <v>2</v>
      </c>
      <c r="D293" s="121">
        <v>0.002266847217483222</v>
      </c>
      <c r="E293" s="121">
        <v>2.848189116991399</v>
      </c>
      <c r="F293" s="86" t="s">
        <v>2152</v>
      </c>
      <c r="G293" s="86" t="b">
        <v>0</v>
      </c>
      <c r="H293" s="86" t="b">
        <v>0</v>
      </c>
      <c r="I293" s="86" t="b">
        <v>0</v>
      </c>
      <c r="J293" s="86" t="b">
        <v>0</v>
      </c>
      <c r="K293" s="86" t="b">
        <v>0</v>
      </c>
      <c r="L293" s="86" t="b">
        <v>0</v>
      </c>
    </row>
    <row r="294" spans="1:12" ht="15">
      <c r="A294" s="86" t="s">
        <v>2125</v>
      </c>
      <c r="B294" s="86" t="s">
        <v>2126</v>
      </c>
      <c r="C294" s="86">
        <v>2</v>
      </c>
      <c r="D294" s="121">
        <v>0.002266847217483222</v>
      </c>
      <c r="E294" s="121">
        <v>2.848189116991399</v>
      </c>
      <c r="F294" s="86" t="s">
        <v>2152</v>
      </c>
      <c r="G294" s="86" t="b">
        <v>0</v>
      </c>
      <c r="H294" s="86" t="b">
        <v>0</v>
      </c>
      <c r="I294" s="86" t="b">
        <v>0</v>
      </c>
      <c r="J294" s="86" t="b">
        <v>0</v>
      </c>
      <c r="K294" s="86" t="b">
        <v>0</v>
      </c>
      <c r="L294" s="86" t="b">
        <v>0</v>
      </c>
    </row>
    <row r="295" spans="1:12" ht="15">
      <c r="A295" s="86" t="s">
        <v>2126</v>
      </c>
      <c r="B295" s="86" t="s">
        <v>2127</v>
      </c>
      <c r="C295" s="86">
        <v>2</v>
      </c>
      <c r="D295" s="121">
        <v>0.002266847217483222</v>
      </c>
      <c r="E295" s="121">
        <v>2.848189116991399</v>
      </c>
      <c r="F295" s="86" t="s">
        <v>2152</v>
      </c>
      <c r="G295" s="86" t="b">
        <v>0</v>
      </c>
      <c r="H295" s="86" t="b">
        <v>0</v>
      </c>
      <c r="I295" s="86" t="b">
        <v>0</v>
      </c>
      <c r="J295" s="86" t="b">
        <v>0</v>
      </c>
      <c r="K295" s="86" t="b">
        <v>0</v>
      </c>
      <c r="L295" s="86" t="b">
        <v>0</v>
      </c>
    </row>
    <row r="296" spans="1:12" ht="15">
      <c r="A296" s="86" t="s">
        <v>2127</v>
      </c>
      <c r="B296" s="86" t="s">
        <v>2128</v>
      </c>
      <c r="C296" s="86">
        <v>2</v>
      </c>
      <c r="D296" s="121">
        <v>0.002266847217483222</v>
      </c>
      <c r="E296" s="121">
        <v>2.848189116991399</v>
      </c>
      <c r="F296" s="86" t="s">
        <v>2152</v>
      </c>
      <c r="G296" s="86" t="b">
        <v>0</v>
      </c>
      <c r="H296" s="86" t="b">
        <v>0</v>
      </c>
      <c r="I296" s="86" t="b">
        <v>0</v>
      </c>
      <c r="J296" s="86" t="b">
        <v>0</v>
      </c>
      <c r="K296" s="86" t="b">
        <v>0</v>
      </c>
      <c r="L296" s="86" t="b">
        <v>0</v>
      </c>
    </row>
    <row r="297" spans="1:12" ht="15">
      <c r="A297" s="86" t="s">
        <v>2128</v>
      </c>
      <c r="B297" s="86" t="s">
        <v>2129</v>
      </c>
      <c r="C297" s="86">
        <v>2</v>
      </c>
      <c r="D297" s="121">
        <v>0.002266847217483222</v>
      </c>
      <c r="E297" s="121">
        <v>2.848189116991399</v>
      </c>
      <c r="F297" s="86" t="s">
        <v>2152</v>
      </c>
      <c r="G297" s="86" t="b">
        <v>0</v>
      </c>
      <c r="H297" s="86" t="b">
        <v>0</v>
      </c>
      <c r="I297" s="86" t="b">
        <v>0</v>
      </c>
      <c r="J297" s="86" t="b">
        <v>0</v>
      </c>
      <c r="K297" s="86" t="b">
        <v>0</v>
      </c>
      <c r="L297" s="86" t="b">
        <v>0</v>
      </c>
    </row>
    <row r="298" spans="1:12" ht="15">
      <c r="A298" s="86" t="s">
        <v>2129</v>
      </c>
      <c r="B298" s="86" t="s">
        <v>1637</v>
      </c>
      <c r="C298" s="86">
        <v>2</v>
      </c>
      <c r="D298" s="121">
        <v>0.002266847217483222</v>
      </c>
      <c r="E298" s="121">
        <v>1.9450991299994551</v>
      </c>
      <c r="F298" s="86" t="s">
        <v>2152</v>
      </c>
      <c r="G298" s="86" t="b">
        <v>0</v>
      </c>
      <c r="H298" s="86" t="b">
        <v>0</v>
      </c>
      <c r="I298" s="86" t="b">
        <v>0</v>
      </c>
      <c r="J298" s="86" t="b">
        <v>0</v>
      </c>
      <c r="K298" s="86" t="b">
        <v>0</v>
      </c>
      <c r="L298" s="86" t="b">
        <v>0</v>
      </c>
    </row>
    <row r="299" spans="1:12" ht="15">
      <c r="A299" s="86" t="s">
        <v>1637</v>
      </c>
      <c r="B299" s="86" t="s">
        <v>2130</v>
      </c>
      <c r="C299" s="86">
        <v>2</v>
      </c>
      <c r="D299" s="121">
        <v>0.002266847217483222</v>
      </c>
      <c r="E299" s="121">
        <v>1.9450991299994551</v>
      </c>
      <c r="F299" s="86" t="s">
        <v>2152</v>
      </c>
      <c r="G299" s="86" t="b">
        <v>0</v>
      </c>
      <c r="H299" s="86" t="b">
        <v>0</v>
      </c>
      <c r="I299" s="86" t="b">
        <v>0</v>
      </c>
      <c r="J299" s="86" t="b">
        <v>0</v>
      </c>
      <c r="K299" s="86" t="b">
        <v>0</v>
      </c>
      <c r="L299" s="86" t="b">
        <v>0</v>
      </c>
    </row>
    <row r="300" spans="1:12" ht="15">
      <c r="A300" s="86" t="s">
        <v>2130</v>
      </c>
      <c r="B300" s="86" t="s">
        <v>2131</v>
      </c>
      <c r="C300" s="86">
        <v>2</v>
      </c>
      <c r="D300" s="121">
        <v>0.002266847217483222</v>
      </c>
      <c r="E300" s="121">
        <v>2.848189116991399</v>
      </c>
      <c r="F300" s="86" t="s">
        <v>2152</v>
      </c>
      <c r="G300" s="86" t="b">
        <v>0</v>
      </c>
      <c r="H300" s="86" t="b">
        <v>0</v>
      </c>
      <c r="I300" s="86" t="b">
        <v>0</v>
      </c>
      <c r="J300" s="86" t="b">
        <v>0</v>
      </c>
      <c r="K300" s="86" t="b">
        <v>0</v>
      </c>
      <c r="L300" s="86" t="b">
        <v>0</v>
      </c>
    </row>
    <row r="301" spans="1:12" ht="15">
      <c r="A301" s="86" t="s">
        <v>2131</v>
      </c>
      <c r="B301" s="86" t="s">
        <v>2132</v>
      </c>
      <c r="C301" s="86">
        <v>2</v>
      </c>
      <c r="D301" s="121">
        <v>0.002266847217483222</v>
      </c>
      <c r="E301" s="121">
        <v>2.848189116991399</v>
      </c>
      <c r="F301" s="86" t="s">
        <v>2152</v>
      </c>
      <c r="G301" s="86" t="b">
        <v>0</v>
      </c>
      <c r="H301" s="86" t="b">
        <v>0</v>
      </c>
      <c r="I301" s="86" t="b">
        <v>0</v>
      </c>
      <c r="J301" s="86" t="b">
        <v>0</v>
      </c>
      <c r="K301" s="86" t="b">
        <v>0</v>
      </c>
      <c r="L301" s="86" t="b">
        <v>0</v>
      </c>
    </row>
    <row r="302" spans="1:12" ht="15">
      <c r="A302" s="86" t="s">
        <v>2132</v>
      </c>
      <c r="B302" s="86" t="s">
        <v>2133</v>
      </c>
      <c r="C302" s="86">
        <v>2</v>
      </c>
      <c r="D302" s="121">
        <v>0.002266847217483222</v>
      </c>
      <c r="E302" s="121">
        <v>2.848189116991399</v>
      </c>
      <c r="F302" s="86" t="s">
        <v>2152</v>
      </c>
      <c r="G302" s="86" t="b">
        <v>0</v>
      </c>
      <c r="H302" s="86" t="b">
        <v>0</v>
      </c>
      <c r="I302" s="86" t="b">
        <v>0</v>
      </c>
      <c r="J302" s="86" t="b">
        <v>0</v>
      </c>
      <c r="K302" s="86" t="b">
        <v>0</v>
      </c>
      <c r="L302" s="86" t="b">
        <v>0</v>
      </c>
    </row>
    <row r="303" spans="1:12" ht="15">
      <c r="A303" s="86" t="s">
        <v>2133</v>
      </c>
      <c r="B303" s="86" t="s">
        <v>2134</v>
      </c>
      <c r="C303" s="86">
        <v>2</v>
      </c>
      <c r="D303" s="121">
        <v>0.002266847217483222</v>
      </c>
      <c r="E303" s="121">
        <v>2.848189116991399</v>
      </c>
      <c r="F303" s="86" t="s">
        <v>2152</v>
      </c>
      <c r="G303" s="86" t="b">
        <v>0</v>
      </c>
      <c r="H303" s="86" t="b">
        <v>0</v>
      </c>
      <c r="I303" s="86" t="b">
        <v>0</v>
      </c>
      <c r="J303" s="86" t="b">
        <v>0</v>
      </c>
      <c r="K303" s="86" t="b">
        <v>0</v>
      </c>
      <c r="L303" s="86" t="b">
        <v>0</v>
      </c>
    </row>
    <row r="304" spans="1:12" ht="15">
      <c r="A304" s="86" t="s">
        <v>2134</v>
      </c>
      <c r="B304" s="86" t="s">
        <v>1665</v>
      </c>
      <c r="C304" s="86">
        <v>2</v>
      </c>
      <c r="D304" s="121">
        <v>0.002266847217483222</v>
      </c>
      <c r="E304" s="121">
        <v>1.918770191277106</v>
      </c>
      <c r="F304" s="86" t="s">
        <v>2152</v>
      </c>
      <c r="G304" s="86" t="b">
        <v>0</v>
      </c>
      <c r="H304" s="86" t="b">
        <v>0</v>
      </c>
      <c r="I304" s="86" t="b">
        <v>0</v>
      </c>
      <c r="J304" s="86" t="b">
        <v>0</v>
      </c>
      <c r="K304" s="86" t="b">
        <v>0</v>
      </c>
      <c r="L304" s="86" t="b">
        <v>0</v>
      </c>
    </row>
    <row r="305" spans="1:12" ht="15">
      <c r="A305" s="86" t="s">
        <v>1668</v>
      </c>
      <c r="B305" s="86" t="s">
        <v>2034</v>
      </c>
      <c r="C305" s="86">
        <v>2</v>
      </c>
      <c r="D305" s="121">
        <v>0.002266847217483222</v>
      </c>
      <c r="E305" s="121">
        <v>1.9731278535996988</v>
      </c>
      <c r="F305" s="86" t="s">
        <v>2152</v>
      </c>
      <c r="G305" s="86" t="b">
        <v>0</v>
      </c>
      <c r="H305" s="86" t="b">
        <v>0</v>
      </c>
      <c r="I305" s="86" t="b">
        <v>0</v>
      </c>
      <c r="J305" s="86" t="b">
        <v>0</v>
      </c>
      <c r="K305" s="86" t="b">
        <v>0</v>
      </c>
      <c r="L305" s="86" t="b">
        <v>0</v>
      </c>
    </row>
    <row r="306" spans="1:12" ht="15">
      <c r="A306" s="86" t="s">
        <v>2135</v>
      </c>
      <c r="B306" s="86" t="s">
        <v>2136</v>
      </c>
      <c r="C306" s="86">
        <v>2</v>
      </c>
      <c r="D306" s="121">
        <v>0.002266847217483222</v>
      </c>
      <c r="E306" s="121">
        <v>2.848189116991399</v>
      </c>
      <c r="F306" s="86" t="s">
        <v>2152</v>
      </c>
      <c r="G306" s="86" t="b">
        <v>1</v>
      </c>
      <c r="H306" s="86" t="b">
        <v>0</v>
      </c>
      <c r="I306" s="86" t="b">
        <v>0</v>
      </c>
      <c r="J306" s="86" t="b">
        <v>0</v>
      </c>
      <c r="K306" s="86" t="b">
        <v>0</v>
      </c>
      <c r="L306" s="86" t="b">
        <v>0</v>
      </c>
    </row>
    <row r="307" spans="1:12" ht="15">
      <c r="A307" s="86" t="s">
        <v>2136</v>
      </c>
      <c r="B307" s="86" t="s">
        <v>1590</v>
      </c>
      <c r="C307" s="86">
        <v>2</v>
      </c>
      <c r="D307" s="121">
        <v>0.002266847217483222</v>
      </c>
      <c r="E307" s="121">
        <v>1.3103700219181245</v>
      </c>
      <c r="F307" s="86" t="s">
        <v>2152</v>
      </c>
      <c r="G307" s="86" t="b">
        <v>0</v>
      </c>
      <c r="H307" s="86" t="b">
        <v>0</v>
      </c>
      <c r="I307" s="86" t="b">
        <v>0</v>
      </c>
      <c r="J307" s="86" t="b">
        <v>0</v>
      </c>
      <c r="K307" s="86" t="b">
        <v>0</v>
      </c>
      <c r="L307" s="86" t="b">
        <v>0</v>
      </c>
    </row>
    <row r="308" spans="1:12" ht="15">
      <c r="A308" s="86" t="s">
        <v>2137</v>
      </c>
      <c r="B308" s="86" t="s">
        <v>2138</v>
      </c>
      <c r="C308" s="86">
        <v>2</v>
      </c>
      <c r="D308" s="121">
        <v>0.002266847217483222</v>
      </c>
      <c r="E308" s="121">
        <v>2.848189116991399</v>
      </c>
      <c r="F308" s="86" t="s">
        <v>2152</v>
      </c>
      <c r="G308" s="86" t="b">
        <v>0</v>
      </c>
      <c r="H308" s="86" t="b">
        <v>0</v>
      </c>
      <c r="I308" s="86" t="b">
        <v>0</v>
      </c>
      <c r="J308" s="86" t="b">
        <v>0</v>
      </c>
      <c r="K308" s="86" t="b">
        <v>0</v>
      </c>
      <c r="L308" s="86" t="b">
        <v>0</v>
      </c>
    </row>
    <row r="309" spans="1:12" ht="15">
      <c r="A309" s="86" t="s">
        <v>2138</v>
      </c>
      <c r="B309" s="86" t="s">
        <v>291</v>
      </c>
      <c r="C309" s="86">
        <v>2</v>
      </c>
      <c r="D309" s="121">
        <v>0.002266847217483222</v>
      </c>
      <c r="E309" s="121">
        <v>2.070037866607755</v>
      </c>
      <c r="F309" s="86" t="s">
        <v>2152</v>
      </c>
      <c r="G309" s="86" t="b">
        <v>0</v>
      </c>
      <c r="H309" s="86" t="b">
        <v>0</v>
      </c>
      <c r="I309" s="86" t="b">
        <v>0</v>
      </c>
      <c r="J309" s="86" t="b">
        <v>0</v>
      </c>
      <c r="K309" s="86" t="b">
        <v>0</v>
      </c>
      <c r="L309" s="86" t="b">
        <v>0</v>
      </c>
    </row>
    <row r="310" spans="1:12" ht="15">
      <c r="A310" s="86" t="s">
        <v>291</v>
      </c>
      <c r="B310" s="86" t="s">
        <v>2139</v>
      </c>
      <c r="C310" s="86">
        <v>2</v>
      </c>
      <c r="D310" s="121">
        <v>0.002266847217483222</v>
      </c>
      <c r="E310" s="121">
        <v>2.1492191126553797</v>
      </c>
      <c r="F310" s="86" t="s">
        <v>2152</v>
      </c>
      <c r="G310" s="86" t="b">
        <v>0</v>
      </c>
      <c r="H310" s="86" t="b">
        <v>0</v>
      </c>
      <c r="I310" s="86" t="b">
        <v>0</v>
      </c>
      <c r="J310" s="86" t="b">
        <v>0</v>
      </c>
      <c r="K310" s="86" t="b">
        <v>0</v>
      </c>
      <c r="L310" s="86" t="b">
        <v>0</v>
      </c>
    </row>
    <row r="311" spans="1:12" ht="15">
      <c r="A311" s="86" t="s">
        <v>2139</v>
      </c>
      <c r="B311" s="86" t="s">
        <v>2140</v>
      </c>
      <c r="C311" s="86">
        <v>2</v>
      </c>
      <c r="D311" s="121">
        <v>0.002266847217483222</v>
      </c>
      <c r="E311" s="121">
        <v>2.848189116991399</v>
      </c>
      <c r="F311" s="86" t="s">
        <v>2152</v>
      </c>
      <c r="G311" s="86" t="b">
        <v>0</v>
      </c>
      <c r="H311" s="86" t="b">
        <v>0</v>
      </c>
      <c r="I311" s="86" t="b">
        <v>0</v>
      </c>
      <c r="J311" s="86" t="b">
        <v>0</v>
      </c>
      <c r="K311" s="86" t="b">
        <v>0</v>
      </c>
      <c r="L311" s="86" t="b">
        <v>0</v>
      </c>
    </row>
    <row r="312" spans="1:12" ht="15">
      <c r="A312" s="86" t="s">
        <v>2140</v>
      </c>
      <c r="B312" s="86" t="s">
        <v>2015</v>
      </c>
      <c r="C312" s="86">
        <v>2</v>
      </c>
      <c r="D312" s="121">
        <v>0.002266847217483222</v>
      </c>
      <c r="E312" s="121">
        <v>2.5471591213274176</v>
      </c>
      <c r="F312" s="86" t="s">
        <v>2152</v>
      </c>
      <c r="G312" s="86" t="b">
        <v>0</v>
      </c>
      <c r="H312" s="86" t="b">
        <v>0</v>
      </c>
      <c r="I312" s="86" t="b">
        <v>0</v>
      </c>
      <c r="J312" s="86" t="b">
        <v>0</v>
      </c>
      <c r="K312" s="86" t="b">
        <v>0</v>
      </c>
      <c r="L312" s="86" t="b">
        <v>0</v>
      </c>
    </row>
    <row r="313" spans="1:12" ht="15">
      <c r="A313" s="86" t="s">
        <v>2015</v>
      </c>
      <c r="B313" s="86" t="s">
        <v>1619</v>
      </c>
      <c r="C313" s="86">
        <v>2</v>
      </c>
      <c r="D313" s="121">
        <v>0.002266847217483222</v>
      </c>
      <c r="E313" s="121">
        <v>1.1669478796158115</v>
      </c>
      <c r="F313" s="86" t="s">
        <v>2152</v>
      </c>
      <c r="G313" s="86" t="b">
        <v>0</v>
      </c>
      <c r="H313" s="86" t="b">
        <v>0</v>
      </c>
      <c r="I313" s="86" t="b">
        <v>0</v>
      </c>
      <c r="J313" s="86" t="b">
        <v>0</v>
      </c>
      <c r="K313" s="86" t="b">
        <v>0</v>
      </c>
      <c r="L313" s="86" t="b">
        <v>0</v>
      </c>
    </row>
    <row r="314" spans="1:12" ht="15">
      <c r="A314" s="86" t="s">
        <v>1618</v>
      </c>
      <c r="B314" s="86" t="s">
        <v>2141</v>
      </c>
      <c r="C314" s="86">
        <v>2</v>
      </c>
      <c r="D314" s="121">
        <v>0.002266847217483222</v>
      </c>
      <c r="E314" s="121">
        <v>1.5471591213274176</v>
      </c>
      <c r="F314" s="86" t="s">
        <v>2152</v>
      </c>
      <c r="G314" s="86" t="b">
        <v>0</v>
      </c>
      <c r="H314" s="86" t="b">
        <v>0</v>
      </c>
      <c r="I314" s="86" t="b">
        <v>0</v>
      </c>
      <c r="J314" s="86" t="b">
        <v>0</v>
      </c>
      <c r="K314" s="86" t="b">
        <v>0</v>
      </c>
      <c r="L314" s="86" t="b">
        <v>0</v>
      </c>
    </row>
    <row r="315" spans="1:12" ht="15">
      <c r="A315" s="86" t="s">
        <v>2141</v>
      </c>
      <c r="B315" s="86" t="s">
        <v>2142</v>
      </c>
      <c r="C315" s="86">
        <v>2</v>
      </c>
      <c r="D315" s="121">
        <v>0.002266847217483222</v>
      </c>
      <c r="E315" s="121">
        <v>2.848189116991399</v>
      </c>
      <c r="F315" s="86" t="s">
        <v>2152</v>
      </c>
      <c r="G315" s="86" t="b">
        <v>0</v>
      </c>
      <c r="H315" s="86" t="b">
        <v>0</v>
      </c>
      <c r="I315" s="86" t="b">
        <v>0</v>
      </c>
      <c r="J315" s="86" t="b">
        <v>0</v>
      </c>
      <c r="K315" s="86" t="b">
        <v>0</v>
      </c>
      <c r="L315" s="86" t="b">
        <v>0</v>
      </c>
    </row>
    <row r="316" spans="1:12" ht="15">
      <c r="A316" s="86" t="s">
        <v>2142</v>
      </c>
      <c r="B316" s="86" t="s">
        <v>2143</v>
      </c>
      <c r="C316" s="86">
        <v>2</v>
      </c>
      <c r="D316" s="121">
        <v>0.002266847217483222</v>
      </c>
      <c r="E316" s="121">
        <v>2.848189116991399</v>
      </c>
      <c r="F316" s="86" t="s">
        <v>2152</v>
      </c>
      <c r="G316" s="86" t="b">
        <v>0</v>
      </c>
      <c r="H316" s="86" t="b">
        <v>0</v>
      </c>
      <c r="I316" s="86" t="b">
        <v>0</v>
      </c>
      <c r="J316" s="86" t="b">
        <v>0</v>
      </c>
      <c r="K316" s="86" t="b">
        <v>0</v>
      </c>
      <c r="L316" s="86" t="b">
        <v>0</v>
      </c>
    </row>
    <row r="317" spans="1:12" ht="15">
      <c r="A317" s="86" t="s">
        <v>2143</v>
      </c>
      <c r="B317" s="86" t="s">
        <v>2144</v>
      </c>
      <c r="C317" s="86">
        <v>2</v>
      </c>
      <c r="D317" s="121">
        <v>0.002266847217483222</v>
      </c>
      <c r="E317" s="121">
        <v>2.848189116991399</v>
      </c>
      <c r="F317" s="86" t="s">
        <v>2152</v>
      </c>
      <c r="G317" s="86" t="b">
        <v>0</v>
      </c>
      <c r="H317" s="86" t="b">
        <v>0</v>
      </c>
      <c r="I317" s="86" t="b">
        <v>0</v>
      </c>
      <c r="J317" s="86" t="b">
        <v>0</v>
      </c>
      <c r="K317" s="86" t="b">
        <v>0</v>
      </c>
      <c r="L317" s="86" t="b">
        <v>0</v>
      </c>
    </row>
    <row r="318" spans="1:12" ht="15">
      <c r="A318" s="86" t="s">
        <v>2144</v>
      </c>
      <c r="B318" s="86" t="s">
        <v>2145</v>
      </c>
      <c r="C318" s="86">
        <v>2</v>
      </c>
      <c r="D318" s="121">
        <v>0.002266847217483222</v>
      </c>
      <c r="E318" s="121">
        <v>2.848189116991399</v>
      </c>
      <c r="F318" s="86" t="s">
        <v>2152</v>
      </c>
      <c r="G318" s="86" t="b">
        <v>0</v>
      </c>
      <c r="H318" s="86" t="b">
        <v>0</v>
      </c>
      <c r="I318" s="86" t="b">
        <v>0</v>
      </c>
      <c r="J318" s="86" t="b">
        <v>0</v>
      </c>
      <c r="K318" s="86" t="b">
        <v>0</v>
      </c>
      <c r="L318" s="86" t="b">
        <v>0</v>
      </c>
    </row>
    <row r="319" spans="1:12" ht="15">
      <c r="A319" s="86" t="s">
        <v>2145</v>
      </c>
      <c r="B319" s="86" t="s">
        <v>2146</v>
      </c>
      <c r="C319" s="86">
        <v>2</v>
      </c>
      <c r="D319" s="121">
        <v>0.002266847217483222</v>
      </c>
      <c r="E319" s="121">
        <v>2.848189116991399</v>
      </c>
      <c r="F319" s="86" t="s">
        <v>2152</v>
      </c>
      <c r="G319" s="86" t="b">
        <v>0</v>
      </c>
      <c r="H319" s="86" t="b">
        <v>0</v>
      </c>
      <c r="I319" s="86" t="b">
        <v>0</v>
      </c>
      <c r="J319" s="86" t="b">
        <v>0</v>
      </c>
      <c r="K319" s="86" t="b">
        <v>0</v>
      </c>
      <c r="L319" s="86" t="b">
        <v>0</v>
      </c>
    </row>
    <row r="320" spans="1:12" ht="15">
      <c r="A320" s="86" t="s">
        <v>2146</v>
      </c>
      <c r="B320" s="86" t="s">
        <v>2147</v>
      </c>
      <c r="C320" s="86">
        <v>2</v>
      </c>
      <c r="D320" s="121">
        <v>0.002266847217483222</v>
      </c>
      <c r="E320" s="121">
        <v>2.848189116991399</v>
      </c>
      <c r="F320" s="86" t="s">
        <v>2152</v>
      </c>
      <c r="G320" s="86" t="b">
        <v>0</v>
      </c>
      <c r="H320" s="86" t="b">
        <v>0</v>
      </c>
      <c r="I320" s="86" t="b">
        <v>0</v>
      </c>
      <c r="J320" s="86" t="b">
        <v>0</v>
      </c>
      <c r="K320" s="86" t="b">
        <v>0</v>
      </c>
      <c r="L320" s="86" t="b">
        <v>0</v>
      </c>
    </row>
    <row r="321" spans="1:12" ht="15">
      <c r="A321" s="86" t="s">
        <v>2147</v>
      </c>
      <c r="B321" s="86" t="s">
        <v>281</v>
      </c>
      <c r="C321" s="86">
        <v>2</v>
      </c>
      <c r="D321" s="121">
        <v>0.002266847217483222</v>
      </c>
      <c r="E321" s="121">
        <v>2.848189116991399</v>
      </c>
      <c r="F321" s="86" t="s">
        <v>2152</v>
      </c>
      <c r="G321" s="86" t="b">
        <v>0</v>
      </c>
      <c r="H321" s="86" t="b">
        <v>0</v>
      </c>
      <c r="I321" s="86" t="b">
        <v>0</v>
      </c>
      <c r="J321" s="86" t="b">
        <v>0</v>
      </c>
      <c r="K321" s="86" t="b">
        <v>0</v>
      </c>
      <c r="L321" s="86" t="b">
        <v>0</v>
      </c>
    </row>
    <row r="322" spans="1:12" ht="15">
      <c r="A322" s="86" t="s">
        <v>281</v>
      </c>
      <c r="B322" s="86" t="s">
        <v>2148</v>
      </c>
      <c r="C322" s="86">
        <v>2</v>
      </c>
      <c r="D322" s="121">
        <v>0.002266847217483222</v>
      </c>
      <c r="E322" s="121">
        <v>2.848189116991399</v>
      </c>
      <c r="F322" s="86" t="s">
        <v>2152</v>
      </c>
      <c r="G322" s="86" t="b">
        <v>0</v>
      </c>
      <c r="H322" s="86" t="b">
        <v>0</v>
      </c>
      <c r="I322" s="86" t="b">
        <v>0</v>
      </c>
      <c r="J322" s="86" t="b">
        <v>0</v>
      </c>
      <c r="K322" s="86" t="b">
        <v>0</v>
      </c>
      <c r="L322" s="86" t="b">
        <v>0</v>
      </c>
    </row>
    <row r="323" spans="1:12" ht="15">
      <c r="A323" s="86" t="s">
        <v>2148</v>
      </c>
      <c r="B323" s="86" t="s">
        <v>2149</v>
      </c>
      <c r="C323" s="86">
        <v>2</v>
      </c>
      <c r="D323" s="121">
        <v>0.002266847217483222</v>
      </c>
      <c r="E323" s="121">
        <v>2.848189116991399</v>
      </c>
      <c r="F323" s="86" t="s">
        <v>2152</v>
      </c>
      <c r="G323" s="86" t="b">
        <v>0</v>
      </c>
      <c r="H323" s="86" t="b">
        <v>0</v>
      </c>
      <c r="I323" s="86" t="b">
        <v>0</v>
      </c>
      <c r="J323" s="86" t="b">
        <v>0</v>
      </c>
      <c r="K323" s="86" t="b">
        <v>0</v>
      </c>
      <c r="L323" s="86" t="b">
        <v>0</v>
      </c>
    </row>
    <row r="324" spans="1:12" ht="15">
      <c r="A324" s="86" t="s">
        <v>2149</v>
      </c>
      <c r="B324" s="86" t="s">
        <v>1982</v>
      </c>
      <c r="C324" s="86">
        <v>2</v>
      </c>
      <c r="D324" s="121">
        <v>0.002266847217483222</v>
      </c>
      <c r="E324" s="121">
        <v>2.304121072641123</v>
      </c>
      <c r="F324" s="86" t="s">
        <v>2152</v>
      </c>
      <c r="G324" s="86" t="b">
        <v>0</v>
      </c>
      <c r="H324" s="86" t="b">
        <v>0</v>
      </c>
      <c r="I324" s="86" t="b">
        <v>0</v>
      </c>
      <c r="J324" s="86" t="b">
        <v>0</v>
      </c>
      <c r="K324" s="86" t="b">
        <v>0</v>
      </c>
      <c r="L324" s="86" t="b">
        <v>0</v>
      </c>
    </row>
    <row r="325" spans="1:12" ht="15">
      <c r="A325" s="86" t="s">
        <v>300</v>
      </c>
      <c r="B325" s="86" t="s">
        <v>1590</v>
      </c>
      <c r="C325" s="86">
        <v>10</v>
      </c>
      <c r="D325" s="121">
        <v>0.012279156865511018</v>
      </c>
      <c r="E325" s="121">
        <v>1.4313637641589874</v>
      </c>
      <c r="F325" s="86" t="s">
        <v>1493</v>
      </c>
      <c r="G325" s="86" t="b">
        <v>0</v>
      </c>
      <c r="H325" s="86" t="b">
        <v>0</v>
      </c>
      <c r="I325" s="86" t="b">
        <v>0</v>
      </c>
      <c r="J325" s="86" t="b">
        <v>0</v>
      </c>
      <c r="K325" s="86" t="b">
        <v>0</v>
      </c>
      <c r="L325" s="86" t="b">
        <v>0</v>
      </c>
    </row>
    <row r="326" spans="1:12" ht="15">
      <c r="A326" s="86" t="s">
        <v>1624</v>
      </c>
      <c r="B326" s="86" t="s">
        <v>1987</v>
      </c>
      <c r="C326" s="86">
        <v>5</v>
      </c>
      <c r="D326" s="121">
        <v>0.008672084421042418</v>
      </c>
      <c r="E326" s="121">
        <v>1.8785217955012066</v>
      </c>
      <c r="F326" s="86" t="s">
        <v>1493</v>
      </c>
      <c r="G326" s="86" t="b">
        <v>0</v>
      </c>
      <c r="H326" s="86" t="b">
        <v>0</v>
      </c>
      <c r="I326" s="86" t="b">
        <v>0</v>
      </c>
      <c r="J326" s="86" t="b">
        <v>0</v>
      </c>
      <c r="K326" s="86" t="b">
        <v>0</v>
      </c>
      <c r="L326" s="86" t="b">
        <v>0</v>
      </c>
    </row>
    <row r="327" spans="1:12" ht="15">
      <c r="A327" s="86" t="s">
        <v>1987</v>
      </c>
      <c r="B327" s="86" t="s">
        <v>1988</v>
      </c>
      <c r="C327" s="86">
        <v>5</v>
      </c>
      <c r="D327" s="121">
        <v>0.008672084421042418</v>
      </c>
      <c r="E327" s="121">
        <v>1.8785217955012066</v>
      </c>
      <c r="F327" s="86" t="s">
        <v>1493</v>
      </c>
      <c r="G327" s="86" t="b">
        <v>0</v>
      </c>
      <c r="H327" s="86" t="b">
        <v>0</v>
      </c>
      <c r="I327" s="86" t="b">
        <v>0</v>
      </c>
      <c r="J327" s="86" t="b">
        <v>0</v>
      </c>
      <c r="K327" s="86" t="b">
        <v>0</v>
      </c>
      <c r="L327" s="86" t="b">
        <v>0</v>
      </c>
    </row>
    <row r="328" spans="1:12" ht="15">
      <c r="A328" s="86" t="s">
        <v>1988</v>
      </c>
      <c r="B328" s="86" t="s">
        <v>1619</v>
      </c>
      <c r="C328" s="86">
        <v>5</v>
      </c>
      <c r="D328" s="121">
        <v>0.008672084421042418</v>
      </c>
      <c r="E328" s="121">
        <v>1.3733718171813005</v>
      </c>
      <c r="F328" s="86" t="s">
        <v>1493</v>
      </c>
      <c r="G328" s="86" t="b">
        <v>0</v>
      </c>
      <c r="H328" s="86" t="b">
        <v>0</v>
      </c>
      <c r="I328" s="86" t="b">
        <v>0</v>
      </c>
      <c r="J328" s="86" t="b">
        <v>0</v>
      </c>
      <c r="K328" s="86" t="b">
        <v>0</v>
      </c>
      <c r="L328" s="86" t="b">
        <v>0</v>
      </c>
    </row>
    <row r="329" spans="1:12" ht="15">
      <c r="A329" s="86" t="s">
        <v>1619</v>
      </c>
      <c r="B329" s="86" t="s">
        <v>1999</v>
      </c>
      <c r="C329" s="86">
        <v>5</v>
      </c>
      <c r="D329" s="121">
        <v>0.008672084421042418</v>
      </c>
      <c r="E329" s="121">
        <v>1.4014005407815442</v>
      </c>
      <c r="F329" s="86" t="s">
        <v>1493</v>
      </c>
      <c r="G329" s="86" t="b">
        <v>0</v>
      </c>
      <c r="H329" s="86" t="b">
        <v>0</v>
      </c>
      <c r="I329" s="86" t="b">
        <v>0</v>
      </c>
      <c r="J329" s="86" t="b">
        <v>0</v>
      </c>
      <c r="K329" s="86" t="b">
        <v>0</v>
      </c>
      <c r="L329" s="86" t="b">
        <v>0</v>
      </c>
    </row>
    <row r="330" spans="1:12" ht="15">
      <c r="A330" s="86" t="s">
        <v>1999</v>
      </c>
      <c r="B330" s="86" t="s">
        <v>2000</v>
      </c>
      <c r="C330" s="86">
        <v>5</v>
      </c>
      <c r="D330" s="121">
        <v>0.008672084421042418</v>
      </c>
      <c r="E330" s="121">
        <v>1.8785217955012066</v>
      </c>
      <c r="F330" s="86" t="s">
        <v>1493</v>
      </c>
      <c r="G330" s="86" t="b">
        <v>0</v>
      </c>
      <c r="H330" s="86" t="b">
        <v>0</v>
      </c>
      <c r="I330" s="86" t="b">
        <v>0</v>
      </c>
      <c r="J330" s="86" t="b">
        <v>0</v>
      </c>
      <c r="K330" s="86" t="b">
        <v>0</v>
      </c>
      <c r="L330" s="86" t="b">
        <v>0</v>
      </c>
    </row>
    <row r="331" spans="1:12" ht="15">
      <c r="A331" s="86" t="s">
        <v>2000</v>
      </c>
      <c r="B331" s="86" t="s">
        <v>2001</v>
      </c>
      <c r="C331" s="86">
        <v>5</v>
      </c>
      <c r="D331" s="121">
        <v>0.008672084421042418</v>
      </c>
      <c r="E331" s="121">
        <v>1.8785217955012066</v>
      </c>
      <c r="F331" s="86" t="s">
        <v>1493</v>
      </c>
      <c r="G331" s="86" t="b">
        <v>0</v>
      </c>
      <c r="H331" s="86" t="b">
        <v>0</v>
      </c>
      <c r="I331" s="86" t="b">
        <v>0</v>
      </c>
      <c r="J331" s="86" t="b">
        <v>0</v>
      </c>
      <c r="K331" s="86" t="b">
        <v>0</v>
      </c>
      <c r="L331" s="86" t="b">
        <v>0</v>
      </c>
    </row>
    <row r="332" spans="1:12" ht="15">
      <c r="A332" s="86" t="s">
        <v>2001</v>
      </c>
      <c r="B332" s="86" t="s">
        <v>2002</v>
      </c>
      <c r="C332" s="86">
        <v>5</v>
      </c>
      <c r="D332" s="121">
        <v>0.008672084421042418</v>
      </c>
      <c r="E332" s="121">
        <v>1.8785217955012066</v>
      </c>
      <c r="F332" s="86" t="s">
        <v>1493</v>
      </c>
      <c r="G332" s="86" t="b">
        <v>0</v>
      </c>
      <c r="H332" s="86" t="b">
        <v>0</v>
      </c>
      <c r="I332" s="86" t="b">
        <v>0</v>
      </c>
      <c r="J332" s="86" t="b">
        <v>0</v>
      </c>
      <c r="K332" s="86" t="b">
        <v>0</v>
      </c>
      <c r="L332" s="86" t="b">
        <v>0</v>
      </c>
    </row>
    <row r="333" spans="1:12" ht="15">
      <c r="A333" s="86" t="s">
        <v>2002</v>
      </c>
      <c r="B333" s="86" t="s">
        <v>2003</v>
      </c>
      <c r="C333" s="86">
        <v>5</v>
      </c>
      <c r="D333" s="121">
        <v>0.008672084421042418</v>
      </c>
      <c r="E333" s="121">
        <v>1.8785217955012066</v>
      </c>
      <c r="F333" s="86" t="s">
        <v>1493</v>
      </c>
      <c r="G333" s="86" t="b">
        <v>0</v>
      </c>
      <c r="H333" s="86" t="b">
        <v>0</v>
      </c>
      <c r="I333" s="86" t="b">
        <v>0</v>
      </c>
      <c r="J333" s="86" t="b">
        <v>0</v>
      </c>
      <c r="K333" s="86" t="b">
        <v>0</v>
      </c>
      <c r="L333" s="86" t="b">
        <v>0</v>
      </c>
    </row>
    <row r="334" spans="1:12" ht="15">
      <c r="A334" s="86" t="s">
        <v>1590</v>
      </c>
      <c r="B334" s="86" t="s">
        <v>1576</v>
      </c>
      <c r="C334" s="86">
        <v>4</v>
      </c>
      <c r="D334" s="121">
        <v>0.00789955352202556</v>
      </c>
      <c r="E334" s="121">
        <v>1.2764618041732443</v>
      </c>
      <c r="F334" s="86" t="s">
        <v>1493</v>
      </c>
      <c r="G334" s="86" t="b">
        <v>0</v>
      </c>
      <c r="H334" s="86" t="b">
        <v>0</v>
      </c>
      <c r="I334" s="86" t="b">
        <v>0</v>
      </c>
      <c r="J334" s="86" t="b">
        <v>0</v>
      </c>
      <c r="K334" s="86" t="b">
        <v>0</v>
      </c>
      <c r="L334" s="86" t="b">
        <v>0</v>
      </c>
    </row>
    <row r="335" spans="1:12" ht="15">
      <c r="A335" s="86" t="s">
        <v>1590</v>
      </c>
      <c r="B335" s="86" t="s">
        <v>1618</v>
      </c>
      <c r="C335" s="86">
        <v>4</v>
      </c>
      <c r="D335" s="121">
        <v>0.00789955352202556</v>
      </c>
      <c r="E335" s="121">
        <v>1.2764618041732443</v>
      </c>
      <c r="F335" s="86" t="s">
        <v>1493</v>
      </c>
      <c r="G335" s="86" t="b">
        <v>0</v>
      </c>
      <c r="H335" s="86" t="b">
        <v>0</v>
      </c>
      <c r="I335" s="86" t="b">
        <v>0</v>
      </c>
      <c r="J335" s="86" t="b">
        <v>0</v>
      </c>
      <c r="K335" s="86" t="b">
        <v>0</v>
      </c>
      <c r="L335" s="86" t="b">
        <v>0</v>
      </c>
    </row>
    <row r="336" spans="1:12" ht="15">
      <c r="A336" s="86" t="s">
        <v>1621</v>
      </c>
      <c r="B336" s="86" t="s">
        <v>1980</v>
      </c>
      <c r="C336" s="86">
        <v>4</v>
      </c>
      <c r="D336" s="121">
        <v>0.00789955352202556</v>
      </c>
      <c r="E336" s="121">
        <v>1.5774917998372253</v>
      </c>
      <c r="F336" s="86" t="s">
        <v>1493</v>
      </c>
      <c r="G336" s="86" t="b">
        <v>0</v>
      </c>
      <c r="H336" s="86" t="b">
        <v>0</v>
      </c>
      <c r="I336" s="86" t="b">
        <v>0</v>
      </c>
      <c r="J336" s="86" t="b">
        <v>0</v>
      </c>
      <c r="K336" s="86" t="b">
        <v>0</v>
      </c>
      <c r="L336" s="86" t="b">
        <v>0</v>
      </c>
    </row>
    <row r="337" spans="1:12" ht="15">
      <c r="A337" s="86" t="s">
        <v>1980</v>
      </c>
      <c r="B337" s="86" t="s">
        <v>1675</v>
      </c>
      <c r="C337" s="86">
        <v>4</v>
      </c>
      <c r="D337" s="121">
        <v>0.00789955352202556</v>
      </c>
      <c r="E337" s="121">
        <v>1.8785217955012066</v>
      </c>
      <c r="F337" s="86" t="s">
        <v>1493</v>
      </c>
      <c r="G337" s="86" t="b">
        <v>0</v>
      </c>
      <c r="H337" s="86" t="b">
        <v>0</v>
      </c>
      <c r="I337" s="86" t="b">
        <v>0</v>
      </c>
      <c r="J337" s="86" t="b">
        <v>1</v>
      </c>
      <c r="K337" s="86" t="b">
        <v>0</v>
      </c>
      <c r="L337" s="86" t="b">
        <v>0</v>
      </c>
    </row>
    <row r="338" spans="1:12" ht="15">
      <c r="A338" s="86" t="s">
        <v>1675</v>
      </c>
      <c r="B338" s="86" t="s">
        <v>1984</v>
      </c>
      <c r="C338" s="86">
        <v>4</v>
      </c>
      <c r="D338" s="121">
        <v>0.00789955352202556</v>
      </c>
      <c r="E338" s="121">
        <v>1.975431808509263</v>
      </c>
      <c r="F338" s="86" t="s">
        <v>1493</v>
      </c>
      <c r="G338" s="86" t="b">
        <v>1</v>
      </c>
      <c r="H338" s="86" t="b">
        <v>0</v>
      </c>
      <c r="I338" s="86" t="b">
        <v>0</v>
      </c>
      <c r="J338" s="86" t="b">
        <v>1</v>
      </c>
      <c r="K338" s="86" t="b">
        <v>0</v>
      </c>
      <c r="L338" s="86" t="b">
        <v>0</v>
      </c>
    </row>
    <row r="339" spans="1:12" ht="15">
      <c r="A339" s="86" t="s">
        <v>1984</v>
      </c>
      <c r="B339" s="86" t="s">
        <v>1985</v>
      </c>
      <c r="C339" s="86">
        <v>4</v>
      </c>
      <c r="D339" s="121">
        <v>0.00789955352202556</v>
      </c>
      <c r="E339" s="121">
        <v>1.975431808509263</v>
      </c>
      <c r="F339" s="86" t="s">
        <v>1493</v>
      </c>
      <c r="G339" s="86" t="b">
        <v>1</v>
      </c>
      <c r="H339" s="86" t="b">
        <v>0</v>
      </c>
      <c r="I339" s="86" t="b">
        <v>0</v>
      </c>
      <c r="J339" s="86" t="b">
        <v>0</v>
      </c>
      <c r="K339" s="86" t="b">
        <v>0</v>
      </c>
      <c r="L339" s="86" t="b">
        <v>0</v>
      </c>
    </row>
    <row r="340" spans="1:12" ht="15">
      <c r="A340" s="86" t="s">
        <v>1985</v>
      </c>
      <c r="B340" s="86" t="s">
        <v>1618</v>
      </c>
      <c r="C340" s="86">
        <v>4</v>
      </c>
      <c r="D340" s="121">
        <v>0.00789955352202556</v>
      </c>
      <c r="E340" s="121">
        <v>1.6744018128452818</v>
      </c>
      <c r="F340" s="86" t="s">
        <v>1493</v>
      </c>
      <c r="G340" s="86" t="b">
        <v>0</v>
      </c>
      <c r="H340" s="86" t="b">
        <v>0</v>
      </c>
      <c r="I340" s="86" t="b">
        <v>0</v>
      </c>
      <c r="J340" s="86" t="b">
        <v>0</v>
      </c>
      <c r="K340" s="86" t="b">
        <v>0</v>
      </c>
      <c r="L340" s="86" t="b">
        <v>0</v>
      </c>
    </row>
    <row r="341" spans="1:12" ht="15">
      <c r="A341" s="86" t="s">
        <v>1618</v>
      </c>
      <c r="B341" s="86" t="s">
        <v>1966</v>
      </c>
      <c r="C341" s="86">
        <v>4</v>
      </c>
      <c r="D341" s="121">
        <v>0.00789955352202556</v>
      </c>
      <c r="E341" s="121">
        <v>1.5774917998372253</v>
      </c>
      <c r="F341" s="86" t="s">
        <v>1493</v>
      </c>
      <c r="G341" s="86" t="b">
        <v>0</v>
      </c>
      <c r="H341" s="86" t="b">
        <v>0</v>
      </c>
      <c r="I341" s="86" t="b">
        <v>0</v>
      </c>
      <c r="J341" s="86" t="b">
        <v>0</v>
      </c>
      <c r="K341" s="86" t="b">
        <v>0</v>
      </c>
      <c r="L341" s="86" t="b">
        <v>0</v>
      </c>
    </row>
    <row r="342" spans="1:12" ht="15">
      <c r="A342" s="86" t="s">
        <v>1966</v>
      </c>
      <c r="B342" s="86" t="s">
        <v>1978</v>
      </c>
      <c r="C342" s="86">
        <v>4</v>
      </c>
      <c r="D342" s="121">
        <v>0.00789955352202556</v>
      </c>
      <c r="E342" s="121">
        <v>1.78161178249315</v>
      </c>
      <c r="F342" s="86" t="s">
        <v>1493</v>
      </c>
      <c r="G342" s="86" t="b">
        <v>0</v>
      </c>
      <c r="H342" s="86" t="b">
        <v>0</v>
      </c>
      <c r="I342" s="86" t="b">
        <v>0</v>
      </c>
      <c r="J342" s="86" t="b">
        <v>0</v>
      </c>
      <c r="K342" s="86" t="b">
        <v>0</v>
      </c>
      <c r="L342" s="86" t="b">
        <v>0</v>
      </c>
    </row>
    <row r="343" spans="1:12" ht="15">
      <c r="A343" s="86" t="s">
        <v>1978</v>
      </c>
      <c r="B343" s="86" t="s">
        <v>1619</v>
      </c>
      <c r="C343" s="86">
        <v>4</v>
      </c>
      <c r="D343" s="121">
        <v>0.00789955352202556</v>
      </c>
      <c r="E343" s="121">
        <v>1.2764618041732443</v>
      </c>
      <c r="F343" s="86" t="s">
        <v>1493</v>
      </c>
      <c r="G343" s="86" t="b">
        <v>0</v>
      </c>
      <c r="H343" s="86" t="b">
        <v>0</v>
      </c>
      <c r="I343" s="86" t="b">
        <v>0</v>
      </c>
      <c r="J343" s="86" t="b">
        <v>0</v>
      </c>
      <c r="K343" s="86" t="b">
        <v>0</v>
      </c>
      <c r="L343" s="86" t="b">
        <v>0</v>
      </c>
    </row>
    <row r="344" spans="1:12" ht="15">
      <c r="A344" s="86" t="s">
        <v>1619</v>
      </c>
      <c r="B344" s="86" t="s">
        <v>1986</v>
      </c>
      <c r="C344" s="86">
        <v>4</v>
      </c>
      <c r="D344" s="121">
        <v>0.00789955352202556</v>
      </c>
      <c r="E344" s="121">
        <v>1.4014005407815442</v>
      </c>
      <c r="F344" s="86" t="s">
        <v>1493</v>
      </c>
      <c r="G344" s="86" t="b">
        <v>0</v>
      </c>
      <c r="H344" s="86" t="b">
        <v>0</v>
      </c>
      <c r="I344" s="86" t="b">
        <v>0</v>
      </c>
      <c r="J344" s="86" t="b">
        <v>0</v>
      </c>
      <c r="K344" s="86" t="b">
        <v>0</v>
      </c>
      <c r="L344" s="86" t="b">
        <v>0</v>
      </c>
    </row>
    <row r="345" spans="1:12" ht="15">
      <c r="A345" s="86" t="s">
        <v>1986</v>
      </c>
      <c r="B345" s="86" t="s">
        <v>1622</v>
      </c>
      <c r="C345" s="86">
        <v>4</v>
      </c>
      <c r="D345" s="121">
        <v>0.00789955352202556</v>
      </c>
      <c r="E345" s="121">
        <v>1.975431808509263</v>
      </c>
      <c r="F345" s="86" t="s">
        <v>1493</v>
      </c>
      <c r="G345" s="86" t="b">
        <v>0</v>
      </c>
      <c r="H345" s="86" t="b">
        <v>0</v>
      </c>
      <c r="I345" s="86" t="b">
        <v>0</v>
      </c>
      <c r="J345" s="86" t="b">
        <v>0</v>
      </c>
      <c r="K345" s="86" t="b">
        <v>0</v>
      </c>
      <c r="L345" s="86" t="b">
        <v>0</v>
      </c>
    </row>
    <row r="346" spans="1:12" ht="15">
      <c r="A346" s="86" t="s">
        <v>1622</v>
      </c>
      <c r="B346" s="86" t="s">
        <v>2013</v>
      </c>
      <c r="C346" s="86">
        <v>4</v>
      </c>
      <c r="D346" s="121">
        <v>0.00789955352202556</v>
      </c>
      <c r="E346" s="121">
        <v>1.7323937598229686</v>
      </c>
      <c r="F346" s="86" t="s">
        <v>1493</v>
      </c>
      <c r="G346" s="86" t="b">
        <v>0</v>
      </c>
      <c r="H346" s="86" t="b">
        <v>0</v>
      </c>
      <c r="I346" s="86" t="b">
        <v>0</v>
      </c>
      <c r="J346" s="86" t="b">
        <v>0</v>
      </c>
      <c r="K346" s="86" t="b">
        <v>0</v>
      </c>
      <c r="L346" s="86" t="b">
        <v>0</v>
      </c>
    </row>
    <row r="347" spans="1:12" ht="15">
      <c r="A347" s="86" t="s">
        <v>2013</v>
      </c>
      <c r="B347" s="86" t="s">
        <v>1979</v>
      </c>
      <c r="C347" s="86">
        <v>4</v>
      </c>
      <c r="D347" s="121">
        <v>0.00789955352202556</v>
      </c>
      <c r="E347" s="121">
        <v>1.8785217955012066</v>
      </c>
      <c r="F347" s="86" t="s">
        <v>1493</v>
      </c>
      <c r="G347" s="86" t="b">
        <v>0</v>
      </c>
      <c r="H347" s="86" t="b">
        <v>0</v>
      </c>
      <c r="I347" s="86" t="b">
        <v>0</v>
      </c>
      <c r="J347" s="86" t="b">
        <v>0</v>
      </c>
      <c r="K347" s="86" t="b">
        <v>0</v>
      </c>
      <c r="L347" s="86" t="b">
        <v>0</v>
      </c>
    </row>
    <row r="348" spans="1:12" ht="15">
      <c r="A348" s="86" t="s">
        <v>1979</v>
      </c>
      <c r="B348" s="86" t="s">
        <v>1998</v>
      </c>
      <c r="C348" s="86">
        <v>4</v>
      </c>
      <c r="D348" s="121">
        <v>0.00789955352202556</v>
      </c>
      <c r="E348" s="121">
        <v>1.8785217955012066</v>
      </c>
      <c r="F348" s="86" t="s">
        <v>1493</v>
      </c>
      <c r="G348" s="86" t="b">
        <v>0</v>
      </c>
      <c r="H348" s="86" t="b">
        <v>0</v>
      </c>
      <c r="I348" s="86" t="b">
        <v>0</v>
      </c>
      <c r="J348" s="86" t="b">
        <v>0</v>
      </c>
      <c r="K348" s="86" t="b">
        <v>0</v>
      </c>
      <c r="L348" s="86" t="b">
        <v>0</v>
      </c>
    </row>
    <row r="349" spans="1:12" ht="15">
      <c r="A349" s="86" t="s">
        <v>1998</v>
      </c>
      <c r="B349" s="86" t="s">
        <v>2004</v>
      </c>
      <c r="C349" s="86">
        <v>4</v>
      </c>
      <c r="D349" s="121">
        <v>0.00789955352202556</v>
      </c>
      <c r="E349" s="121">
        <v>1.975431808509263</v>
      </c>
      <c r="F349" s="86" t="s">
        <v>1493</v>
      </c>
      <c r="G349" s="86" t="b">
        <v>0</v>
      </c>
      <c r="H349" s="86" t="b">
        <v>0</v>
      </c>
      <c r="I349" s="86" t="b">
        <v>0</v>
      </c>
      <c r="J349" s="86" t="b">
        <v>0</v>
      </c>
      <c r="K349" s="86" t="b">
        <v>0</v>
      </c>
      <c r="L349" s="86" t="b">
        <v>0</v>
      </c>
    </row>
    <row r="350" spans="1:12" ht="15">
      <c r="A350" s="86" t="s">
        <v>2004</v>
      </c>
      <c r="B350" s="86" t="s">
        <v>1623</v>
      </c>
      <c r="C350" s="86">
        <v>4</v>
      </c>
      <c r="D350" s="121">
        <v>0.00789955352202556</v>
      </c>
      <c r="E350" s="121">
        <v>1.8785217955012066</v>
      </c>
      <c r="F350" s="86" t="s">
        <v>1493</v>
      </c>
      <c r="G350" s="86" t="b">
        <v>0</v>
      </c>
      <c r="H350" s="86" t="b">
        <v>0</v>
      </c>
      <c r="I350" s="86" t="b">
        <v>0</v>
      </c>
      <c r="J350" s="86" t="b">
        <v>0</v>
      </c>
      <c r="K350" s="86" t="b">
        <v>0</v>
      </c>
      <c r="L350" s="86" t="b">
        <v>0</v>
      </c>
    </row>
    <row r="351" spans="1:12" ht="15">
      <c r="A351" s="86" t="s">
        <v>1623</v>
      </c>
      <c r="B351" s="86" t="s">
        <v>2014</v>
      </c>
      <c r="C351" s="86">
        <v>4</v>
      </c>
      <c r="D351" s="121">
        <v>0.00789955352202556</v>
      </c>
      <c r="E351" s="121">
        <v>1.8785217955012066</v>
      </c>
      <c r="F351" s="86" t="s">
        <v>1493</v>
      </c>
      <c r="G351" s="86" t="b">
        <v>0</v>
      </c>
      <c r="H351" s="86" t="b">
        <v>0</v>
      </c>
      <c r="I351" s="86" t="b">
        <v>0</v>
      </c>
      <c r="J351" s="86" t="b">
        <v>0</v>
      </c>
      <c r="K351" s="86" t="b">
        <v>0</v>
      </c>
      <c r="L351" s="86" t="b">
        <v>0</v>
      </c>
    </row>
    <row r="352" spans="1:12" ht="15">
      <c r="A352" s="86" t="s">
        <v>2014</v>
      </c>
      <c r="B352" s="86" t="s">
        <v>1621</v>
      </c>
      <c r="C352" s="86">
        <v>4</v>
      </c>
      <c r="D352" s="121">
        <v>0.00789955352202556</v>
      </c>
      <c r="E352" s="121">
        <v>1.975431808509263</v>
      </c>
      <c r="F352" s="86" t="s">
        <v>1493</v>
      </c>
      <c r="G352" s="86" t="b">
        <v>0</v>
      </c>
      <c r="H352" s="86" t="b">
        <v>0</v>
      </c>
      <c r="I352" s="86" t="b">
        <v>0</v>
      </c>
      <c r="J352" s="86" t="b">
        <v>0</v>
      </c>
      <c r="K352" s="86" t="b">
        <v>0</v>
      </c>
      <c r="L352" s="86" t="b">
        <v>0</v>
      </c>
    </row>
    <row r="353" spans="1:12" ht="15">
      <c r="A353" s="86" t="s">
        <v>1621</v>
      </c>
      <c r="B353" s="86" t="s">
        <v>284</v>
      </c>
      <c r="C353" s="86">
        <v>4</v>
      </c>
      <c r="D353" s="121">
        <v>0.00789955352202556</v>
      </c>
      <c r="E353" s="121">
        <v>1.4313637641589874</v>
      </c>
      <c r="F353" s="86" t="s">
        <v>1493</v>
      </c>
      <c r="G353" s="86" t="b">
        <v>0</v>
      </c>
      <c r="H353" s="86" t="b">
        <v>0</v>
      </c>
      <c r="I353" s="86" t="b">
        <v>0</v>
      </c>
      <c r="J353" s="86" t="b">
        <v>0</v>
      </c>
      <c r="K353" s="86" t="b">
        <v>0</v>
      </c>
      <c r="L353" s="86" t="b">
        <v>0</v>
      </c>
    </row>
    <row r="354" spans="1:12" ht="15">
      <c r="A354" s="86" t="s">
        <v>1989</v>
      </c>
      <c r="B354" s="86" t="s">
        <v>300</v>
      </c>
      <c r="C354" s="86">
        <v>3</v>
      </c>
      <c r="D354" s="121">
        <v>0.006854730178305523</v>
      </c>
      <c r="E354" s="121">
        <v>1.4983105537896007</v>
      </c>
      <c r="F354" s="86" t="s">
        <v>1493</v>
      </c>
      <c r="G354" s="86" t="b">
        <v>0</v>
      </c>
      <c r="H354" s="86" t="b">
        <v>0</v>
      </c>
      <c r="I354" s="86" t="b">
        <v>0</v>
      </c>
      <c r="J354" s="86" t="b">
        <v>0</v>
      </c>
      <c r="K354" s="86" t="b">
        <v>0</v>
      </c>
      <c r="L354" s="86" t="b">
        <v>0</v>
      </c>
    </row>
    <row r="355" spans="1:12" ht="15">
      <c r="A355" s="86" t="s">
        <v>1622</v>
      </c>
      <c r="B355" s="86" t="s">
        <v>1626</v>
      </c>
      <c r="C355" s="86">
        <v>3</v>
      </c>
      <c r="D355" s="121">
        <v>0.006854730178305523</v>
      </c>
      <c r="E355" s="121">
        <v>1.7323937598229686</v>
      </c>
      <c r="F355" s="86" t="s">
        <v>1493</v>
      </c>
      <c r="G355" s="86" t="b">
        <v>0</v>
      </c>
      <c r="H355" s="86" t="b">
        <v>0</v>
      </c>
      <c r="I355" s="86" t="b">
        <v>0</v>
      </c>
      <c r="J355" s="86" t="b">
        <v>0</v>
      </c>
      <c r="K355" s="86" t="b">
        <v>0</v>
      </c>
      <c r="L355" s="86" t="b">
        <v>0</v>
      </c>
    </row>
    <row r="356" spans="1:12" ht="15">
      <c r="A356" s="86" t="s">
        <v>1626</v>
      </c>
      <c r="B356" s="86" t="s">
        <v>1991</v>
      </c>
      <c r="C356" s="86">
        <v>3</v>
      </c>
      <c r="D356" s="121">
        <v>0.006854730178305523</v>
      </c>
      <c r="E356" s="121">
        <v>2.100370545117563</v>
      </c>
      <c r="F356" s="86" t="s">
        <v>1493</v>
      </c>
      <c r="G356" s="86" t="b">
        <v>0</v>
      </c>
      <c r="H356" s="86" t="b">
        <v>0</v>
      </c>
      <c r="I356" s="86" t="b">
        <v>0</v>
      </c>
      <c r="J356" s="86" t="b">
        <v>0</v>
      </c>
      <c r="K356" s="86" t="b">
        <v>0</v>
      </c>
      <c r="L356" s="86" t="b">
        <v>0</v>
      </c>
    </row>
    <row r="357" spans="1:12" ht="15">
      <c r="A357" s="86" t="s">
        <v>1991</v>
      </c>
      <c r="B357" s="86" t="s">
        <v>1629</v>
      </c>
      <c r="C357" s="86">
        <v>3</v>
      </c>
      <c r="D357" s="121">
        <v>0.006854730178305523</v>
      </c>
      <c r="E357" s="121">
        <v>2.100370545117563</v>
      </c>
      <c r="F357" s="86" t="s">
        <v>1493</v>
      </c>
      <c r="G357" s="86" t="b">
        <v>0</v>
      </c>
      <c r="H357" s="86" t="b">
        <v>0</v>
      </c>
      <c r="I357" s="86" t="b">
        <v>0</v>
      </c>
      <c r="J357" s="86" t="b">
        <v>1</v>
      </c>
      <c r="K357" s="86" t="b">
        <v>0</v>
      </c>
      <c r="L357" s="86" t="b">
        <v>0</v>
      </c>
    </row>
    <row r="358" spans="1:12" ht="15">
      <c r="A358" s="86" t="s">
        <v>1629</v>
      </c>
      <c r="B358" s="86" t="s">
        <v>1619</v>
      </c>
      <c r="C358" s="86">
        <v>3</v>
      </c>
      <c r="D358" s="121">
        <v>0.006854730178305523</v>
      </c>
      <c r="E358" s="121">
        <v>1.3733718171813005</v>
      </c>
      <c r="F358" s="86" t="s">
        <v>1493</v>
      </c>
      <c r="G358" s="86" t="b">
        <v>1</v>
      </c>
      <c r="H358" s="86" t="b">
        <v>0</v>
      </c>
      <c r="I358" s="86" t="b">
        <v>0</v>
      </c>
      <c r="J358" s="86" t="b">
        <v>0</v>
      </c>
      <c r="K358" s="86" t="b">
        <v>0</v>
      </c>
      <c r="L358" s="86" t="b">
        <v>0</v>
      </c>
    </row>
    <row r="359" spans="1:12" ht="15">
      <c r="A359" s="86" t="s">
        <v>1619</v>
      </c>
      <c r="B359" s="86" t="s">
        <v>284</v>
      </c>
      <c r="C359" s="86">
        <v>3</v>
      </c>
      <c r="D359" s="121">
        <v>0.006854730178305523</v>
      </c>
      <c r="E359" s="121">
        <v>1.0334237554869496</v>
      </c>
      <c r="F359" s="86" t="s">
        <v>1493</v>
      </c>
      <c r="G359" s="86" t="b">
        <v>0</v>
      </c>
      <c r="H359" s="86" t="b">
        <v>0</v>
      </c>
      <c r="I359" s="86" t="b">
        <v>0</v>
      </c>
      <c r="J359" s="86" t="b">
        <v>0</v>
      </c>
      <c r="K359" s="86" t="b">
        <v>0</v>
      </c>
      <c r="L359" s="86" t="b">
        <v>0</v>
      </c>
    </row>
    <row r="360" spans="1:12" ht="15">
      <c r="A360" s="86" t="s">
        <v>1982</v>
      </c>
      <c r="B360" s="86" t="s">
        <v>1665</v>
      </c>
      <c r="C360" s="86">
        <v>3</v>
      </c>
      <c r="D360" s="121">
        <v>0.006854730178305523</v>
      </c>
      <c r="E360" s="121">
        <v>2.100370545117563</v>
      </c>
      <c r="F360" s="86" t="s">
        <v>1493</v>
      </c>
      <c r="G360" s="86" t="b">
        <v>0</v>
      </c>
      <c r="H360" s="86" t="b">
        <v>0</v>
      </c>
      <c r="I360" s="86" t="b">
        <v>0</v>
      </c>
      <c r="J360" s="86" t="b">
        <v>0</v>
      </c>
      <c r="K360" s="86" t="b">
        <v>0</v>
      </c>
      <c r="L360" s="86" t="b">
        <v>0</v>
      </c>
    </row>
    <row r="361" spans="1:12" ht="15">
      <c r="A361" s="86" t="s">
        <v>1665</v>
      </c>
      <c r="B361" s="86" t="s">
        <v>1667</v>
      </c>
      <c r="C361" s="86">
        <v>3</v>
      </c>
      <c r="D361" s="121">
        <v>0.006854730178305523</v>
      </c>
      <c r="E361" s="121">
        <v>2.100370545117563</v>
      </c>
      <c r="F361" s="86" t="s">
        <v>1493</v>
      </c>
      <c r="G361" s="86" t="b">
        <v>0</v>
      </c>
      <c r="H361" s="86" t="b">
        <v>0</v>
      </c>
      <c r="I361" s="86" t="b">
        <v>0</v>
      </c>
      <c r="J361" s="86" t="b">
        <v>0</v>
      </c>
      <c r="K361" s="86" t="b">
        <v>0</v>
      </c>
      <c r="L361" s="86" t="b">
        <v>0</v>
      </c>
    </row>
    <row r="362" spans="1:12" ht="15">
      <c r="A362" s="86" t="s">
        <v>1576</v>
      </c>
      <c r="B362" s="86" t="s">
        <v>2035</v>
      </c>
      <c r="C362" s="86">
        <v>2</v>
      </c>
      <c r="D362" s="121">
        <v>0.005443722148923357</v>
      </c>
      <c r="E362" s="121">
        <v>1.6744018128452818</v>
      </c>
      <c r="F362" s="86" t="s">
        <v>1493</v>
      </c>
      <c r="G362" s="86" t="b">
        <v>0</v>
      </c>
      <c r="H362" s="86" t="b">
        <v>0</v>
      </c>
      <c r="I362" s="86" t="b">
        <v>0</v>
      </c>
      <c r="J362" s="86" t="b">
        <v>0</v>
      </c>
      <c r="K362" s="86" t="b">
        <v>0</v>
      </c>
      <c r="L362" s="86" t="b">
        <v>0</v>
      </c>
    </row>
    <row r="363" spans="1:12" ht="15">
      <c r="A363" s="86" t="s">
        <v>2035</v>
      </c>
      <c r="B363" s="86" t="s">
        <v>2036</v>
      </c>
      <c r="C363" s="86">
        <v>2</v>
      </c>
      <c r="D363" s="121">
        <v>0.005443722148923357</v>
      </c>
      <c r="E363" s="121">
        <v>2.2764618041732443</v>
      </c>
      <c r="F363" s="86" t="s">
        <v>1493</v>
      </c>
      <c r="G363" s="86" t="b">
        <v>0</v>
      </c>
      <c r="H363" s="86" t="b">
        <v>0</v>
      </c>
      <c r="I363" s="86" t="b">
        <v>0</v>
      </c>
      <c r="J363" s="86" t="b">
        <v>0</v>
      </c>
      <c r="K363" s="86" t="b">
        <v>0</v>
      </c>
      <c r="L363" s="86" t="b">
        <v>0</v>
      </c>
    </row>
    <row r="364" spans="1:12" ht="15">
      <c r="A364" s="86" t="s">
        <v>2036</v>
      </c>
      <c r="B364" s="86" t="s">
        <v>2016</v>
      </c>
      <c r="C364" s="86">
        <v>2</v>
      </c>
      <c r="D364" s="121">
        <v>0.005443722148923357</v>
      </c>
      <c r="E364" s="121">
        <v>2.2764618041732443</v>
      </c>
      <c r="F364" s="86" t="s">
        <v>1493</v>
      </c>
      <c r="G364" s="86" t="b">
        <v>0</v>
      </c>
      <c r="H364" s="86" t="b">
        <v>0</v>
      </c>
      <c r="I364" s="86" t="b">
        <v>0</v>
      </c>
      <c r="J364" s="86" t="b">
        <v>0</v>
      </c>
      <c r="K364" s="86" t="b">
        <v>0</v>
      </c>
      <c r="L364" s="86" t="b">
        <v>0</v>
      </c>
    </row>
    <row r="365" spans="1:12" ht="15">
      <c r="A365" s="86" t="s">
        <v>2016</v>
      </c>
      <c r="B365" s="86" t="s">
        <v>1994</v>
      </c>
      <c r="C365" s="86">
        <v>2</v>
      </c>
      <c r="D365" s="121">
        <v>0.005443722148923357</v>
      </c>
      <c r="E365" s="121">
        <v>2.100370545117563</v>
      </c>
      <c r="F365" s="86" t="s">
        <v>1493</v>
      </c>
      <c r="G365" s="86" t="b">
        <v>0</v>
      </c>
      <c r="H365" s="86" t="b">
        <v>0</v>
      </c>
      <c r="I365" s="86" t="b">
        <v>0</v>
      </c>
      <c r="J365" s="86" t="b">
        <v>0</v>
      </c>
      <c r="K365" s="86" t="b">
        <v>0</v>
      </c>
      <c r="L365" s="86" t="b">
        <v>0</v>
      </c>
    </row>
    <row r="366" spans="1:12" ht="15">
      <c r="A366" s="86" t="s">
        <v>1994</v>
      </c>
      <c r="B366" s="86" t="s">
        <v>2037</v>
      </c>
      <c r="C366" s="86">
        <v>2</v>
      </c>
      <c r="D366" s="121">
        <v>0.005443722148923357</v>
      </c>
      <c r="E366" s="121">
        <v>2.100370545117563</v>
      </c>
      <c r="F366" s="86" t="s">
        <v>1493</v>
      </c>
      <c r="G366" s="86" t="b">
        <v>0</v>
      </c>
      <c r="H366" s="86" t="b">
        <v>0</v>
      </c>
      <c r="I366" s="86" t="b">
        <v>0</v>
      </c>
      <c r="J366" s="86" t="b">
        <v>0</v>
      </c>
      <c r="K366" s="86" t="b">
        <v>0</v>
      </c>
      <c r="L366" s="86" t="b">
        <v>0</v>
      </c>
    </row>
    <row r="367" spans="1:12" ht="15">
      <c r="A367" s="86" t="s">
        <v>2037</v>
      </c>
      <c r="B367" s="86" t="s">
        <v>2038</v>
      </c>
      <c r="C367" s="86">
        <v>2</v>
      </c>
      <c r="D367" s="121">
        <v>0.005443722148923357</v>
      </c>
      <c r="E367" s="121">
        <v>2.2764618041732443</v>
      </c>
      <c r="F367" s="86" t="s">
        <v>1493</v>
      </c>
      <c r="G367" s="86" t="b">
        <v>0</v>
      </c>
      <c r="H367" s="86" t="b">
        <v>0</v>
      </c>
      <c r="I367" s="86" t="b">
        <v>0</v>
      </c>
      <c r="J367" s="86" t="b">
        <v>0</v>
      </c>
      <c r="K367" s="86" t="b">
        <v>0</v>
      </c>
      <c r="L367" s="86" t="b">
        <v>0</v>
      </c>
    </row>
    <row r="368" spans="1:12" ht="15">
      <c r="A368" s="86" t="s">
        <v>2038</v>
      </c>
      <c r="B368" s="86" t="s">
        <v>2039</v>
      </c>
      <c r="C368" s="86">
        <v>2</v>
      </c>
      <c r="D368" s="121">
        <v>0.005443722148923357</v>
      </c>
      <c r="E368" s="121">
        <v>2.2764618041732443</v>
      </c>
      <c r="F368" s="86" t="s">
        <v>1493</v>
      </c>
      <c r="G368" s="86" t="b">
        <v>0</v>
      </c>
      <c r="H368" s="86" t="b">
        <v>0</v>
      </c>
      <c r="I368" s="86" t="b">
        <v>0</v>
      </c>
      <c r="J368" s="86" t="b">
        <v>0</v>
      </c>
      <c r="K368" s="86" t="b">
        <v>0</v>
      </c>
      <c r="L368" s="86" t="b">
        <v>0</v>
      </c>
    </row>
    <row r="369" spans="1:12" ht="15">
      <c r="A369" s="86" t="s">
        <v>2039</v>
      </c>
      <c r="B369" s="86" t="s">
        <v>1636</v>
      </c>
      <c r="C369" s="86">
        <v>2</v>
      </c>
      <c r="D369" s="121">
        <v>0.005443722148923357</v>
      </c>
      <c r="E369" s="121">
        <v>2.2764618041732443</v>
      </c>
      <c r="F369" s="86" t="s">
        <v>1493</v>
      </c>
      <c r="G369" s="86" t="b">
        <v>0</v>
      </c>
      <c r="H369" s="86" t="b">
        <v>0</v>
      </c>
      <c r="I369" s="86" t="b">
        <v>0</v>
      </c>
      <c r="J369" s="86" t="b">
        <v>0</v>
      </c>
      <c r="K369" s="86" t="b">
        <v>0</v>
      </c>
      <c r="L369" s="86" t="b">
        <v>0</v>
      </c>
    </row>
    <row r="370" spans="1:12" ht="15">
      <c r="A370" s="86" t="s">
        <v>1636</v>
      </c>
      <c r="B370" s="86" t="s">
        <v>2040</v>
      </c>
      <c r="C370" s="86">
        <v>2</v>
      </c>
      <c r="D370" s="121">
        <v>0.005443722148923357</v>
      </c>
      <c r="E370" s="121">
        <v>2.2764618041732443</v>
      </c>
      <c r="F370" s="86" t="s">
        <v>1493</v>
      </c>
      <c r="G370" s="86" t="b">
        <v>0</v>
      </c>
      <c r="H370" s="86" t="b">
        <v>0</v>
      </c>
      <c r="I370" s="86" t="b">
        <v>0</v>
      </c>
      <c r="J370" s="86" t="b">
        <v>0</v>
      </c>
      <c r="K370" s="86" t="b">
        <v>0</v>
      </c>
      <c r="L370" s="86" t="b">
        <v>0</v>
      </c>
    </row>
    <row r="371" spans="1:12" ht="15">
      <c r="A371" s="86" t="s">
        <v>2040</v>
      </c>
      <c r="B371" s="86" t="s">
        <v>2041</v>
      </c>
      <c r="C371" s="86">
        <v>2</v>
      </c>
      <c r="D371" s="121">
        <v>0.005443722148923357</v>
      </c>
      <c r="E371" s="121">
        <v>2.2764618041732443</v>
      </c>
      <c r="F371" s="86" t="s">
        <v>1493</v>
      </c>
      <c r="G371" s="86" t="b">
        <v>0</v>
      </c>
      <c r="H371" s="86" t="b">
        <v>0</v>
      </c>
      <c r="I371" s="86" t="b">
        <v>0</v>
      </c>
      <c r="J371" s="86" t="b">
        <v>0</v>
      </c>
      <c r="K371" s="86" t="b">
        <v>0</v>
      </c>
      <c r="L371" s="86" t="b">
        <v>0</v>
      </c>
    </row>
    <row r="372" spans="1:12" ht="15">
      <c r="A372" s="86" t="s">
        <v>2041</v>
      </c>
      <c r="B372" s="86" t="s">
        <v>2042</v>
      </c>
      <c r="C372" s="86">
        <v>2</v>
      </c>
      <c r="D372" s="121">
        <v>0.005443722148923357</v>
      </c>
      <c r="E372" s="121">
        <v>2.2764618041732443</v>
      </c>
      <c r="F372" s="86" t="s">
        <v>1493</v>
      </c>
      <c r="G372" s="86" t="b">
        <v>0</v>
      </c>
      <c r="H372" s="86" t="b">
        <v>0</v>
      </c>
      <c r="I372" s="86" t="b">
        <v>0</v>
      </c>
      <c r="J372" s="86" t="b">
        <v>0</v>
      </c>
      <c r="K372" s="86" t="b">
        <v>0</v>
      </c>
      <c r="L372" s="86" t="b">
        <v>0</v>
      </c>
    </row>
    <row r="373" spans="1:12" ht="15">
      <c r="A373" s="86" t="s">
        <v>2042</v>
      </c>
      <c r="B373" s="86" t="s">
        <v>2043</v>
      </c>
      <c r="C373" s="86">
        <v>2</v>
      </c>
      <c r="D373" s="121">
        <v>0.005443722148923357</v>
      </c>
      <c r="E373" s="121">
        <v>2.2764618041732443</v>
      </c>
      <c r="F373" s="86" t="s">
        <v>1493</v>
      </c>
      <c r="G373" s="86" t="b">
        <v>0</v>
      </c>
      <c r="H373" s="86" t="b">
        <v>0</v>
      </c>
      <c r="I373" s="86" t="b">
        <v>0</v>
      </c>
      <c r="J373" s="86" t="b">
        <v>0</v>
      </c>
      <c r="K373" s="86" t="b">
        <v>0</v>
      </c>
      <c r="L373" s="86" t="b">
        <v>0</v>
      </c>
    </row>
    <row r="374" spans="1:12" ht="15">
      <c r="A374" s="86" t="s">
        <v>2043</v>
      </c>
      <c r="B374" s="86" t="s">
        <v>1989</v>
      </c>
      <c r="C374" s="86">
        <v>2</v>
      </c>
      <c r="D374" s="121">
        <v>0.005443722148923357</v>
      </c>
      <c r="E374" s="121">
        <v>2.100370545117563</v>
      </c>
      <c r="F374" s="86" t="s">
        <v>1493</v>
      </c>
      <c r="G374" s="86" t="b">
        <v>0</v>
      </c>
      <c r="H374" s="86" t="b">
        <v>0</v>
      </c>
      <c r="I374" s="86" t="b">
        <v>0</v>
      </c>
      <c r="J374" s="86" t="b">
        <v>0</v>
      </c>
      <c r="K374" s="86" t="b">
        <v>0</v>
      </c>
      <c r="L374" s="86" t="b">
        <v>0</v>
      </c>
    </row>
    <row r="375" spans="1:12" ht="15">
      <c r="A375" s="86" t="s">
        <v>1590</v>
      </c>
      <c r="B375" s="86" t="s">
        <v>2044</v>
      </c>
      <c r="C375" s="86">
        <v>2</v>
      </c>
      <c r="D375" s="121">
        <v>0.005443722148923357</v>
      </c>
      <c r="E375" s="121">
        <v>1.5774917998372253</v>
      </c>
      <c r="F375" s="86" t="s">
        <v>1493</v>
      </c>
      <c r="G375" s="86" t="b">
        <v>0</v>
      </c>
      <c r="H375" s="86" t="b">
        <v>0</v>
      </c>
      <c r="I375" s="86" t="b">
        <v>0</v>
      </c>
      <c r="J375" s="86" t="b">
        <v>0</v>
      </c>
      <c r="K375" s="86" t="b">
        <v>0</v>
      </c>
      <c r="L375" s="86" t="b">
        <v>0</v>
      </c>
    </row>
    <row r="376" spans="1:12" ht="15">
      <c r="A376" s="86" t="s">
        <v>2044</v>
      </c>
      <c r="B376" s="86" t="s">
        <v>2045</v>
      </c>
      <c r="C376" s="86">
        <v>2</v>
      </c>
      <c r="D376" s="121">
        <v>0.005443722148923357</v>
      </c>
      <c r="E376" s="121">
        <v>2.2764618041732443</v>
      </c>
      <c r="F376" s="86" t="s">
        <v>1493</v>
      </c>
      <c r="G376" s="86" t="b">
        <v>0</v>
      </c>
      <c r="H376" s="86" t="b">
        <v>0</v>
      </c>
      <c r="I376" s="86" t="b">
        <v>0</v>
      </c>
      <c r="J376" s="86" t="b">
        <v>0</v>
      </c>
      <c r="K376" s="86" t="b">
        <v>0</v>
      </c>
      <c r="L376" s="86" t="b">
        <v>0</v>
      </c>
    </row>
    <row r="377" spans="1:12" ht="15">
      <c r="A377" s="86" t="s">
        <v>2045</v>
      </c>
      <c r="B377" s="86" t="s">
        <v>2046</v>
      </c>
      <c r="C377" s="86">
        <v>2</v>
      </c>
      <c r="D377" s="121">
        <v>0.005443722148923357</v>
      </c>
      <c r="E377" s="121">
        <v>2.2764618041732443</v>
      </c>
      <c r="F377" s="86" t="s">
        <v>1493</v>
      </c>
      <c r="G377" s="86" t="b">
        <v>0</v>
      </c>
      <c r="H377" s="86" t="b">
        <v>0</v>
      </c>
      <c r="I377" s="86" t="b">
        <v>0</v>
      </c>
      <c r="J377" s="86" t="b">
        <v>0</v>
      </c>
      <c r="K377" s="86" t="b">
        <v>0</v>
      </c>
      <c r="L377" s="86" t="b">
        <v>0</v>
      </c>
    </row>
    <row r="378" spans="1:12" ht="15">
      <c r="A378" s="86" t="s">
        <v>2046</v>
      </c>
      <c r="B378" s="86" t="s">
        <v>2047</v>
      </c>
      <c r="C378" s="86">
        <v>2</v>
      </c>
      <c r="D378" s="121">
        <v>0.005443722148923357</v>
      </c>
      <c r="E378" s="121">
        <v>2.2764618041732443</v>
      </c>
      <c r="F378" s="86" t="s">
        <v>1493</v>
      </c>
      <c r="G378" s="86" t="b">
        <v>0</v>
      </c>
      <c r="H378" s="86" t="b">
        <v>0</v>
      </c>
      <c r="I378" s="86" t="b">
        <v>0</v>
      </c>
      <c r="J378" s="86" t="b">
        <v>0</v>
      </c>
      <c r="K378" s="86" t="b">
        <v>0</v>
      </c>
      <c r="L378" s="86" t="b">
        <v>0</v>
      </c>
    </row>
    <row r="379" spans="1:12" ht="15">
      <c r="A379" s="86" t="s">
        <v>2047</v>
      </c>
      <c r="B379" s="86" t="s">
        <v>2048</v>
      </c>
      <c r="C379" s="86">
        <v>2</v>
      </c>
      <c r="D379" s="121">
        <v>0.005443722148923357</v>
      </c>
      <c r="E379" s="121">
        <v>2.2764618041732443</v>
      </c>
      <c r="F379" s="86" t="s">
        <v>1493</v>
      </c>
      <c r="G379" s="86" t="b">
        <v>0</v>
      </c>
      <c r="H379" s="86" t="b">
        <v>0</v>
      </c>
      <c r="I379" s="86" t="b">
        <v>0</v>
      </c>
      <c r="J379" s="86" t="b">
        <v>0</v>
      </c>
      <c r="K379" s="86" t="b">
        <v>0</v>
      </c>
      <c r="L379" s="86" t="b">
        <v>0</v>
      </c>
    </row>
    <row r="380" spans="1:12" ht="15">
      <c r="A380" s="86" t="s">
        <v>2048</v>
      </c>
      <c r="B380" s="86" t="s">
        <v>2049</v>
      </c>
      <c r="C380" s="86">
        <v>2</v>
      </c>
      <c r="D380" s="121">
        <v>0.005443722148923357</v>
      </c>
      <c r="E380" s="121">
        <v>2.2764618041732443</v>
      </c>
      <c r="F380" s="86" t="s">
        <v>1493</v>
      </c>
      <c r="G380" s="86" t="b">
        <v>0</v>
      </c>
      <c r="H380" s="86" t="b">
        <v>0</v>
      </c>
      <c r="I380" s="86" t="b">
        <v>0</v>
      </c>
      <c r="J380" s="86" t="b">
        <v>0</v>
      </c>
      <c r="K380" s="86" t="b">
        <v>0</v>
      </c>
      <c r="L380" s="86" t="b">
        <v>0</v>
      </c>
    </row>
    <row r="381" spans="1:12" ht="15">
      <c r="A381" s="86" t="s">
        <v>2049</v>
      </c>
      <c r="B381" s="86" t="s">
        <v>2050</v>
      </c>
      <c r="C381" s="86">
        <v>2</v>
      </c>
      <c r="D381" s="121">
        <v>0.005443722148923357</v>
      </c>
      <c r="E381" s="121">
        <v>2.2764618041732443</v>
      </c>
      <c r="F381" s="86" t="s">
        <v>1493</v>
      </c>
      <c r="G381" s="86" t="b">
        <v>0</v>
      </c>
      <c r="H381" s="86" t="b">
        <v>0</v>
      </c>
      <c r="I381" s="86" t="b">
        <v>0</v>
      </c>
      <c r="J381" s="86" t="b">
        <v>0</v>
      </c>
      <c r="K381" s="86" t="b">
        <v>0</v>
      </c>
      <c r="L381" s="86" t="b">
        <v>0</v>
      </c>
    </row>
    <row r="382" spans="1:12" ht="15">
      <c r="A382" s="86" t="s">
        <v>2050</v>
      </c>
      <c r="B382" s="86" t="s">
        <v>2051</v>
      </c>
      <c r="C382" s="86">
        <v>2</v>
      </c>
      <c r="D382" s="121">
        <v>0.005443722148923357</v>
      </c>
      <c r="E382" s="121">
        <v>2.2764618041732443</v>
      </c>
      <c r="F382" s="86" t="s">
        <v>1493</v>
      </c>
      <c r="G382" s="86" t="b">
        <v>0</v>
      </c>
      <c r="H382" s="86" t="b">
        <v>0</v>
      </c>
      <c r="I382" s="86" t="b">
        <v>0</v>
      </c>
      <c r="J382" s="86" t="b">
        <v>0</v>
      </c>
      <c r="K382" s="86" t="b">
        <v>0</v>
      </c>
      <c r="L382" s="86" t="b">
        <v>0</v>
      </c>
    </row>
    <row r="383" spans="1:12" ht="15">
      <c r="A383" s="86" t="s">
        <v>2051</v>
      </c>
      <c r="B383" s="86" t="s">
        <v>2052</v>
      </c>
      <c r="C383" s="86">
        <v>2</v>
      </c>
      <c r="D383" s="121">
        <v>0.005443722148923357</v>
      </c>
      <c r="E383" s="121">
        <v>2.2764618041732443</v>
      </c>
      <c r="F383" s="86" t="s">
        <v>1493</v>
      </c>
      <c r="G383" s="86" t="b">
        <v>0</v>
      </c>
      <c r="H383" s="86" t="b">
        <v>0</v>
      </c>
      <c r="I383" s="86" t="b">
        <v>0</v>
      </c>
      <c r="J383" s="86" t="b">
        <v>0</v>
      </c>
      <c r="K383" s="86" t="b">
        <v>0</v>
      </c>
      <c r="L383" s="86" t="b">
        <v>0</v>
      </c>
    </row>
    <row r="384" spans="1:12" ht="15">
      <c r="A384" s="86" t="s">
        <v>2052</v>
      </c>
      <c r="B384" s="86" t="s">
        <v>2053</v>
      </c>
      <c r="C384" s="86">
        <v>2</v>
      </c>
      <c r="D384" s="121">
        <v>0.005443722148923357</v>
      </c>
      <c r="E384" s="121">
        <v>2.2764618041732443</v>
      </c>
      <c r="F384" s="86" t="s">
        <v>1493</v>
      </c>
      <c r="G384" s="86" t="b">
        <v>0</v>
      </c>
      <c r="H384" s="86" t="b">
        <v>0</v>
      </c>
      <c r="I384" s="86" t="b">
        <v>0</v>
      </c>
      <c r="J384" s="86" t="b">
        <v>0</v>
      </c>
      <c r="K384" s="86" t="b">
        <v>0</v>
      </c>
      <c r="L384" s="86" t="b">
        <v>0</v>
      </c>
    </row>
    <row r="385" spans="1:12" ht="15">
      <c r="A385" s="86" t="s">
        <v>2053</v>
      </c>
      <c r="B385" s="86" t="s">
        <v>2054</v>
      </c>
      <c r="C385" s="86">
        <v>2</v>
      </c>
      <c r="D385" s="121">
        <v>0.005443722148923357</v>
      </c>
      <c r="E385" s="121">
        <v>2.2764618041732443</v>
      </c>
      <c r="F385" s="86" t="s">
        <v>1493</v>
      </c>
      <c r="G385" s="86" t="b">
        <v>0</v>
      </c>
      <c r="H385" s="86" t="b">
        <v>0</v>
      </c>
      <c r="I385" s="86" t="b">
        <v>0</v>
      </c>
      <c r="J385" s="86" t="b">
        <v>0</v>
      </c>
      <c r="K385" s="86" t="b">
        <v>0</v>
      </c>
      <c r="L385" s="86" t="b">
        <v>0</v>
      </c>
    </row>
    <row r="386" spans="1:12" ht="15">
      <c r="A386" s="86" t="s">
        <v>2054</v>
      </c>
      <c r="B386" s="86" t="s">
        <v>2055</v>
      </c>
      <c r="C386" s="86">
        <v>2</v>
      </c>
      <c r="D386" s="121">
        <v>0.005443722148923357</v>
      </c>
      <c r="E386" s="121">
        <v>2.2764618041732443</v>
      </c>
      <c r="F386" s="86" t="s">
        <v>1493</v>
      </c>
      <c r="G386" s="86" t="b">
        <v>0</v>
      </c>
      <c r="H386" s="86" t="b">
        <v>0</v>
      </c>
      <c r="I386" s="86" t="b">
        <v>0</v>
      </c>
      <c r="J386" s="86" t="b">
        <v>0</v>
      </c>
      <c r="K386" s="86" t="b">
        <v>0</v>
      </c>
      <c r="L386" s="86" t="b">
        <v>0</v>
      </c>
    </row>
    <row r="387" spans="1:12" ht="15">
      <c r="A387" s="86" t="s">
        <v>2055</v>
      </c>
      <c r="B387" s="86" t="s">
        <v>2056</v>
      </c>
      <c r="C387" s="86">
        <v>2</v>
      </c>
      <c r="D387" s="121">
        <v>0.005443722148923357</v>
      </c>
      <c r="E387" s="121">
        <v>2.2764618041732443</v>
      </c>
      <c r="F387" s="86" t="s">
        <v>1493</v>
      </c>
      <c r="G387" s="86" t="b">
        <v>0</v>
      </c>
      <c r="H387" s="86" t="b">
        <v>0</v>
      </c>
      <c r="I387" s="86" t="b">
        <v>0</v>
      </c>
      <c r="J387" s="86" t="b">
        <v>0</v>
      </c>
      <c r="K387" s="86" t="b">
        <v>0</v>
      </c>
      <c r="L387" s="86" t="b">
        <v>0</v>
      </c>
    </row>
    <row r="388" spans="1:12" ht="15">
      <c r="A388" s="86" t="s">
        <v>2056</v>
      </c>
      <c r="B388" s="86" t="s">
        <v>2057</v>
      </c>
      <c r="C388" s="86">
        <v>2</v>
      </c>
      <c r="D388" s="121">
        <v>0.005443722148923357</v>
      </c>
      <c r="E388" s="121">
        <v>2.2764618041732443</v>
      </c>
      <c r="F388" s="86" t="s">
        <v>1493</v>
      </c>
      <c r="G388" s="86" t="b">
        <v>0</v>
      </c>
      <c r="H388" s="86" t="b">
        <v>0</v>
      </c>
      <c r="I388" s="86" t="b">
        <v>0</v>
      </c>
      <c r="J388" s="86" t="b">
        <v>0</v>
      </c>
      <c r="K388" s="86" t="b">
        <v>0</v>
      </c>
      <c r="L388" s="86" t="b">
        <v>0</v>
      </c>
    </row>
    <row r="389" spans="1:12" ht="15">
      <c r="A389" s="86" t="s">
        <v>2058</v>
      </c>
      <c r="B389" s="86" t="s">
        <v>300</v>
      </c>
      <c r="C389" s="86">
        <v>2</v>
      </c>
      <c r="D389" s="121">
        <v>0.005443722148923357</v>
      </c>
      <c r="E389" s="121">
        <v>1.4983105537896004</v>
      </c>
      <c r="F389" s="86" t="s">
        <v>1493</v>
      </c>
      <c r="G389" s="86" t="b">
        <v>0</v>
      </c>
      <c r="H389" s="86" t="b">
        <v>0</v>
      </c>
      <c r="I389" s="86" t="b">
        <v>0</v>
      </c>
      <c r="J389" s="86" t="b">
        <v>0</v>
      </c>
      <c r="K389" s="86" t="b">
        <v>0</v>
      </c>
      <c r="L389" s="86" t="b">
        <v>0</v>
      </c>
    </row>
    <row r="390" spans="1:12" ht="15">
      <c r="A390" s="86" t="s">
        <v>300</v>
      </c>
      <c r="B390" s="86" t="s">
        <v>2059</v>
      </c>
      <c r="C390" s="86">
        <v>2</v>
      </c>
      <c r="D390" s="121">
        <v>0.005443722148923357</v>
      </c>
      <c r="E390" s="121">
        <v>1.4313637641589874</v>
      </c>
      <c r="F390" s="86" t="s">
        <v>1493</v>
      </c>
      <c r="G390" s="86" t="b">
        <v>0</v>
      </c>
      <c r="H390" s="86" t="b">
        <v>0</v>
      </c>
      <c r="I390" s="86" t="b">
        <v>0</v>
      </c>
      <c r="J390" s="86" t="b">
        <v>0</v>
      </c>
      <c r="K390" s="86" t="b">
        <v>0</v>
      </c>
      <c r="L390" s="86" t="b">
        <v>0</v>
      </c>
    </row>
    <row r="391" spans="1:12" ht="15">
      <c r="A391" s="86" t="s">
        <v>2059</v>
      </c>
      <c r="B391" s="86" t="s">
        <v>2060</v>
      </c>
      <c r="C391" s="86">
        <v>2</v>
      </c>
      <c r="D391" s="121">
        <v>0.005443722148923357</v>
      </c>
      <c r="E391" s="121">
        <v>2.2764618041732443</v>
      </c>
      <c r="F391" s="86" t="s">
        <v>1493</v>
      </c>
      <c r="G391" s="86" t="b">
        <v>0</v>
      </c>
      <c r="H391" s="86" t="b">
        <v>0</v>
      </c>
      <c r="I391" s="86" t="b">
        <v>0</v>
      </c>
      <c r="J391" s="86" t="b">
        <v>0</v>
      </c>
      <c r="K391" s="86" t="b">
        <v>0</v>
      </c>
      <c r="L391" s="86" t="b">
        <v>0</v>
      </c>
    </row>
    <row r="392" spans="1:12" ht="15">
      <c r="A392" s="86" t="s">
        <v>2060</v>
      </c>
      <c r="B392" s="86" t="s">
        <v>1597</v>
      </c>
      <c r="C392" s="86">
        <v>2</v>
      </c>
      <c r="D392" s="121">
        <v>0.005443722148923357</v>
      </c>
      <c r="E392" s="121">
        <v>2.2764618041732443</v>
      </c>
      <c r="F392" s="86" t="s">
        <v>1493</v>
      </c>
      <c r="G392" s="86" t="b">
        <v>0</v>
      </c>
      <c r="H392" s="86" t="b">
        <v>0</v>
      </c>
      <c r="I392" s="86" t="b">
        <v>0</v>
      </c>
      <c r="J392" s="86" t="b">
        <v>0</v>
      </c>
      <c r="K392" s="86" t="b">
        <v>0</v>
      </c>
      <c r="L392" s="86" t="b">
        <v>0</v>
      </c>
    </row>
    <row r="393" spans="1:12" ht="15">
      <c r="A393" s="86" t="s">
        <v>1597</v>
      </c>
      <c r="B393" s="86" t="s">
        <v>300</v>
      </c>
      <c r="C393" s="86">
        <v>2</v>
      </c>
      <c r="D393" s="121">
        <v>0.005443722148923357</v>
      </c>
      <c r="E393" s="121">
        <v>1.4983105537896004</v>
      </c>
      <c r="F393" s="86" t="s">
        <v>1493</v>
      </c>
      <c r="G393" s="86" t="b">
        <v>0</v>
      </c>
      <c r="H393" s="86" t="b">
        <v>0</v>
      </c>
      <c r="I393" s="86" t="b">
        <v>0</v>
      </c>
      <c r="J393" s="86" t="b">
        <v>0</v>
      </c>
      <c r="K393" s="86" t="b">
        <v>0</v>
      </c>
      <c r="L393" s="86" t="b">
        <v>0</v>
      </c>
    </row>
    <row r="394" spans="1:12" ht="15">
      <c r="A394" s="86" t="s">
        <v>1618</v>
      </c>
      <c r="B394" s="86" t="s">
        <v>2005</v>
      </c>
      <c r="C394" s="86">
        <v>2</v>
      </c>
      <c r="D394" s="121">
        <v>0.005443722148923357</v>
      </c>
      <c r="E394" s="121">
        <v>1.4983105537896004</v>
      </c>
      <c r="F394" s="86" t="s">
        <v>1493</v>
      </c>
      <c r="G394" s="86" t="b">
        <v>0</v>
      </c>
      <c r="H394" s="86" t="b">
        <v>0</v>
      </c>
      <c r="I394" s="86" t="b">
        <v>0</v>
      </c>
      <c r="J394" s="86" t="b">
        <v>0</v>
      </c>
      <c r="K394" s="86" t="b">
        <v>0</v>
      </c>
      <c r="L394" s="86" t="b">
        <v>0</v>
      </c>
    </row>
    <row r="395" spans="1:12" ht="15">
      <c r="A395" s="86" t="s">
        <v>2005</v>
      </c>
      <c r="B395" s="86" t="s">
        <v>2061</v>
      </c>
      <c r="C395" s="86">
        <v>2</v>
      </c>
      <c r="D395" s="121">
        <v>0.005443722148923357</v>
      </c>
      <c r="E395" s="121">
        <v>2.100370545117563</v>
      </c>
      <c r="F395" s="86" t="s">
        <v>1493</v>
      </c>
      <c r="G395" s="86" t="b">
        <v>0</v>
      </c>
      <c r="H395" s="86" t="b">
        <v>0</v>
      </c>
      <c r="I395" s="86" t="b">
        <v>0</v>
      </c>
      <c r="J395" s="86" t="b">
        <v>0</v>
      </c>
      <c r="K395" s="86" t="b">
        <v>0</v>
      </c>
      <c r="L395" s="86" t="b">
        <v>0</v>
      </c>
    </row>
    <row r="396" spans="1:12" ht="15">
      <c r="A396" s="86" t="s">
        <v>2061</v>
      </c>
      <c r="B396" s="86" t="s">
        <v>1649</v>
      </c>
      <c r="C396" s="86">
        <v>2</v>
      </c>
      <c r="D396" s="121">
        <v>0.005443722148923357</v>
      </c>
      <c r="E396" s="121">
        <v>2.100370545117563</v>
      </c>
      <c r="F396" s="86" t="s">
        <v>1493</v>
      </c>
      <c r="G396" s="86" t="b">
        <v>0</v>
      </c>
      <c r="H396" s="86" t="b">
        <v>0</v>
      </c>
      <c r="I396" s="86" t="b">
        <v>0</v>
      </c>
      <c r="J396" s="86" t="b">
        <v>0</v>
      </c>
      <c r="K396" s="86" t="b">
        <v>0</v>
      </c>
      <c r="L396" s="86" t="b">
        <v>0</v>
      </c>
    </row>
    <row r="397" spans="1:12" ht="15">
      <c r="A397" s="86" t="s">
        <v>1649</v>
      </c>
      <c r="B397" s="86" t="s">
        <v>2062</v>
      </c>
      <c r="C397" s="86">
        <v>2</v>
      </c>
      <c r="D397" s="121">
        <v>0.005443722148923357</v>
      </c>
      <c r="E397" s="121">
        <v>2.100370545117563</v>
      </c>
      <c r="F397" s="86" t="s">
        <v>1493</v>
      </c>
      <c r="G397" s="86" t="b">
        <v>0</v>
      </c>
      <c r="H397" s="86" t="b">
        <v>0</v>
      </c>
      <c r="I397" s="86" t="b">
        <v>0</v>
      </c>
      <c r="J397" s="86" t="b">
        <v>0</v>
      </c>
      <c r="K397" s="86" t="b">
        <v>0</v>
      </c>
      <c r="L397" s="86" t="b">
        <v>0</v>
      </c>
    </row>
    <row r="398" spans="1:12" ht="15">
      <c r="A398" s="86" t="s">
        <v>2062</v>
      </c>
      <c r="B398" s="86" t="s">
        <v>2063</v>
      </c>
      <c r="C398" s="86">
        <v>2</v>
      </c>
      <c r="D398" s="121">
        <v>0.005443722148923357</v>
      </c>
      <c r="E398" s="121">
        <v>2.2764618041732443</v>
      </c>
      <c r="F398" s="86" t="s">
        <v>1493</v>
      </c>
      <c r="G398" s="86" t="b">
        <v>0</v>
      </c>
      <c r="H398" s="86" t="b">
        <v>0</v>
      </c>
      <c r="I398" s="86" t="b">
        <v>0</v>
      </c>
      <c r="J398" s="86" t="b">
        <v>0</v>
      </c>
      <c r="K398" s="86" t="b">
        <v>0</v>
      </c>
      <c r="L398" s="86" t="b">
        <v>0</v>
      </c>
    </row>
    <row r="399" spans="1:12" ht="15">
      <c r="A399" s="86" t="s">
        <v>2063</v>
      </c>
      <c r="B399" s="86" t="s">
        <v>303</v>
      </c>
      <c r="C399" s="86">
        <v>2</v>
      </c>
      <c r="D399" s="121">
        <v>0.005443722148923357</v>
      </c>
      <c r="E399" s="121">
        <v>2.2764618041732443</v>
      </c>
      <c r="F399" s="86" t="s">
        <v>1493</v>
      </c>
      <c r="G399" s="86" t="b">
        <v>0</v>
      </c>
      <c r="H399" s="86" t="b">
        <v>0</v>
      </c>
      <c r="I399" s="86" t="b">
        <v>0</v>
      </c>
      <c r="J399" s="86" t="b">
        <v>0</v>
      </c>
      <c r="K399" s="86" t="b">
        <v>0</v>
      </c>
      <c r="L399" s="86" t="b">
        <v>0</v>
      </c>
    </row>
    <row r="400" spans="1:12" ht="15">
      <c r="A400" s="86" t="s">
        <v>303</v>
      </c>
      <c r="B400" s="86" t="s">
        <v>280</v>
      </c>
      <c r="C400" s="86">
        <v>2</v>
      </c>
      <c r="D400" s="121">
        <v>0.005443722148923357</v>
      </c>
      <c r="E400" s="121">
        <v>1.975431808509263</v>
      </c>
      <c r="F400" s="86" t="s">
        <v>1493</v>
      </c>
      <c r="G400" s="86" t="b">
        <v>0</v>
      </c>
      <c r="H400" s="86" t="b">
        <v>0</v>
      </c>
      <c r="I400" s="86" t="b">
        <v>0</v>
      </c>
      <c r="J400" s="86" t="b">
        <v>0</v>
      </c>
      <c r="K400" s="86" t="b">
        <v>0</v>
      </c>
      <c r="L400" s="86" t="b">
        <v>0</v>
      </c>
    </row>
    <row r="401" spans="1:12" ht="15">
      <c r="A401" s="86" t="s">
        <v>280</v>
      </c>
      <c r="B401" s="86" t="s">
        <v>302</v>
      </c>
      <c r="C401" s="86">
        <v>2</v>
      </c>
      <c r="D401" s="121">
        <v>0.005443722148923357</v>
      </c>
      <c r="E401" s="121">
        <v>1.975431808509263</v>
      </c>
      <c r="F401" s="86" t="s">
        <v>1493</v>
      </c>
      <c r="G401" s="86" t="b">
        <v>0</v>
      </c>
      <c r="H401" s="86" t="b">
        <v>0</v>
      </c>
      <c r="I401" s="86" t="b">
        <v>0</v>
      </c>
      <c r="J401" s="86" t="b">
        <v>0</v>
      </c>
      <c r="K401" s="86" t="b">
        <v>0</v>
      </c>
      <c r="L401" s="86" t="b">
        <v>0</v>
      </c>
    </row>
    <row r="402" spans="1:12" ht="15">
      <c r="A402" s="86" t="s">
        <v>302</v>
      </c>
      <c r="B402" s="86" t="s">
        <v>294</v>
      </c>
      <c r="C402" s="86">
        <v>2</v>
      </c>
      <c r="D402" s="121">
        <v>0.005443722148923357</v>
      </c>
      <c r="E402" s="121">
        <v>2.2764618041732443</v>
      </c>
      <c r="F402" s="86" t="s">
        <v>1493</v>
      </c>
      <c r="G402" s="86" t="b">
        <v>0</v>
      </c>
      <c r="H402" s="86" t="b">
        <v>0</v>
      </c>
      <c r="I402" s="86" t="b">
        <v>0</v>
      </c>
      <c r="J402" s="86" t="b">
        <v>0</v>
      </c>
      <c r="K402" s="86" t="b">
        <v>0</v>
      </c>
      <c r="L402" s="86" t="b">
        <v>0</v>
      </c>
    </row>
    <row r="403" spans="1:12" ht="15">
      <c r="A403" s="86" t="s">
        <v>294</v>
      </c>
      <c r="B403" s="86" t="s">
        <v>297</v>
      </c>
      <c r="C403" s="86">
        <v>2</v>
      </c>
      <c r="D403" s="121">
        <v>0.005443722148923357</v>
      </c>
      <c r="E403" s="121">
        <v>2.2764618041732443</v>
      </c>
      <c r="F403" s="86" t="s">
        <v>1493</v>
      </c>
      <c r="G403" s="86" t="b">
        <v>0</v>
      </c>
      <c r="H403" s="86" t="b">
        <v>0</v>
      </c>
      <c r="I403" s="86" t="b">
        <v>0</v>
      </c>
      <c r="J403" s="86" t="b">
        <v>0</v>
      </c>
      <c r="K403" s="86" t="b">
        <v>0</v>
      </c>
      <c r="L403" s="86" t="b">
        <v>0</v>
      </c>
    </row>
    <row r="404" spans="1:12" ht="15">
      <c r="A404" s="86" t="s">
        <v>297</v>
      </c>
      <c r="B404" s="86" t="s">
        <v>289</v>
      </c>
      <c r="C404" s="86">
        <v>2</v>
      </c>
      <c r="D404" s="121">
        <v>0.005443722148923357</v>
      </c>
      <c r="E404" s="121">
        <v>1.975431808509263</v>
      </c>
      <c r="F404" s="86" t="s">
        <v>1493</v>
      </c>
      <c r="G404" s="86" t="b">
        <v>0</v>
      </c>
      <c r="H404" s="86" t="b">
        <v>0</v>
      </c>
      <c r="I404" s="86" t="b">
        <v>0</v>
      </c>
      <c r="J404" s="86" t="b">
        <v>0</v>
      </c>
      <c r="K404" s="86" t="b">
        <v>0</v>
      </c>
      <c r="L404" s="86" t="b">
        <v>0</v>
      </c>
    </row>
    <row r="405" spans="1:12" ht="15">
      <c r="A405" s="86" t="s">
        <v>289</v>
      </c>
      <c r="B405" s="86" t="s">
        <v>301</v>
      </c>
      <c r="C405" s="86">
        <v>2</v>
      </c>
      <c r="D405" s="121">
        <v>0.005443722148923357</v>
      </c>
      <c r="E405" s="121">
        <v>2.2764618041732443</v>
      </c>
      <c r="F405" s="86" t="s">
        <v>1493</v>
      </c>
      <c r="G405" s="86" t="b">
        <v>0</v>
      </c>
      <c r="H405" s="86" t="b">
        <v>0</v>
      </c>
      <c r="I405" s="86" t="b">
        <v>0</v>
      </c>
      <c r="J405" s="86" t="b">
        <v>0</v>
      </c>
      <c r="K405" s="86" t="b">
        <v>0</v>
      </c>
      <c r="L405" s="86" t="b">
        <v>0</v>
      </c>
    </row>
    <row r="406" spans="1:12" ht="15">
      <c r="A406" s="86" t="s">
        <v>297</v>
      </c>
      <c r="B406" s="86" t="s">
        <v>1656</v>
      </c>
      <c r="C406" s="86">
        <v>2</v>
      </c>
      <c r="D406" s="121">
        <v>0.005443722148923357</v>
      </c>
      <c r="E406" s="121">
        <v>1.6744018128452818</v>
      </c>
      <c r="F406" s="86" t="s">
        <v>1493</v>
      </c>
      <c r="G406" s="86" t="b">
        <v>0</v>
      </c>
      <c r="H406" s="86" t="b">
        <v>0</v>
      </c>
      <c r="I406" s="86" t="b">
        <v>0</v>
      </c>
      <c r="J406" s="86" t="b">
        <v>0</v>
      </c>
      <c r="K406" s="86" t="b">
        <v>0</v>
      </c>
      <c r="L406" s="86" t="b">
        <v>0</v>
      </c>
    </row>
    <row r="407" spans="1:12" ht="15">
      <c r="A407" s="86" t="s">
        <v>1656</v>
      </c>
      <c r="B407" s="86" t="s">
        <v>1576</v>
      </c>
      <c r="C407" s="86">
        <v>2</v>
      </c>
      <c r="D407" s="121">
        <v>0.005443722148923357</v>
      </c>
      <c r="E407" s="121">
        <v>1.4983105537896004</v>
      </c>
      <c r="F407" s="86" t="s">
        <v>1493</v>
      </c>
      <c r="G407" s="86" t="b">
        <v>0</v>
      </c>
      <c r="H407" s="86" t="b">
        <v>0</v>
      </c>
      <c r="I407" s="86" t="b">
        <v>0</v>
      </c>
      <c r="J407" s="86" t="b">
        <v>0</v>
      </c>
      <c r="K407" s="86" t="b">
        <v>0</v>
      </c>
      <c r="L407" s="86" t="b">
        <v>0</v>
      </c>
    </row>
    <row r="408" spans="1:12" ht="15">
      <c r="A408" s="86" t="s">
        <v>1576</v>
      </c>
      <c r="B408" s="86" t="s">
        <v>1982</v>
      </c>
      <c r="C408" s="86">
        <v>2</v>
      </c>
      <c r="D408" s="121">
        <v>0.005443722148923357</v>
      </c>
      <c r="E408" s="121">
        <v>1.4983105537896004</v>
      </c>
      <c r="F408" s="86" t="s">
        <v>1493</v>
      </c>
      <c r="G408" s="86" t="b">
        <v>0</v>
      </c>
      <c r="H408" s="86" t="b">
        <v>0</v>
      </c>
      <c r="I408" s="86" t="b">
        <v>0</v>
      </c>
      <c r="J408" s="86" t="b">
        <v>0</v>
      </c>
      <c r="K408" s="86" t="b">
        <v>0</v>
      </c>
      <c r="L408" s="86" t="b">
        <v>0</v>
      </c>
    </row>
    <row r="409" spans="1:12" ht="15">
      <c r="A409" s="86" t="s">
        <v>1667</v>
      </c>
      <c r="B409" s="86" t="s">
        <v>2017</v>
      </c>
      <c r="C409" s="86">
        <v>2</v>
      </c>
      <c r="D409" s="121">
        <v>0.005443722148923357</v>
      </c>
      <c r="E409" s="121">
        <v>1.9242792860618816</v>
      </c>
      <c r="F409" s="86" t="s">
        <v>1493</v>
      </c>
      <c r="G409" s="86" t="b">
        <v>0</v>
      </c>
      <c r="H409" s="86" t="b">
        <v>0</v>
      </c>
      <c r="I409" s="86" t="b">
        <v>0</v>
      </c>
      <c r="J409" s="86" t="b">
        <v>0</v>
      </c>
      <c r="K409" s="86" t="b">
        <v>0</v>
      </c>
      <c r="L409" s="86" t="b">
        <v>0</v>
      </c>
    </row>
    <row r="410" spans="1:12" ht="15">
      <c r="A410" s="86" t="s">
        <v>2017</v>
      </c>
      <c r="B410" s="86" t="s">
        <v>2032</v>
      </c>
      <c r="C410" s="86">
        <v>2</v>
      </c>
      <c r="D410" s="121">
        <v>0.005443722148923357</v>
      </c>
      <c r="E410" s="121">
        <v>2.100370545117563</v>
      </c>
      <c r="F410" s="86" t="s">
        <v>1493</v>
      </c>
      <c r="G410" s="86" t="b">
        <v>0</v>
      </c>
      <c r="H410" s="86" t="b">
        <v>0</v>
      </c>
      <c r="I410" s="86" t="b">
        <v>0</v>
      </c>
      <c r="J410" s="86" t="b">
        <v>0</v>
      </c>
      <c r="K410" s="86" t="b">
        <v>0</v>
      </c>
      <c r="L410" s="86" t="b">
        <v>0</v>
      </c>
    </row>
    <row r="411" spans="1:12" ht="15">
      <c r="A411" s="86" t="s">
        <v>2032</v>
      </c>
      <c r="B411" s="86" t="s">
        <v>2077</v>
      </c>
      <c r="C411" s="86">
        <v>2</v>
      </c>
      <c r="D411" s="121">
        <v>0.005443722148923357</v>
      </c>
      <c r="E411" s="121">
        <v>2.2764618041732443</v>
      </c>
      <c r="F411" s="86" t="s">
        <v>1493</v>
      </c>
      <c r="G411" s="86" t="b">
        <v>0</v>
      </c>
      <c r="H411" s="86" t="b">
        <v>0</v>
      </c>
      <c r="I411" s="86" t="b">
        <v>0</v>
      </c>
      <c r="J411" s="86" t="b">
        <v>0</v>
      </c>
      <c r="K411" s="86" t="b">
        <v>0</v>
      </c>
      <c r="L411" s="86" t="b">
        <v>0</v>
      </c>
    </row>
    <row r="412" spans="1:12" ht="15">
      <c r="A412" s="86" t="s">
        <v>2077</v>
      </c>
      <c r="B412" s="86" t="s">
        <v>2078</v>
      </c>
      <c r="C412" s="86">
        <v>2</v>
      </c>
      <c r="D412" s="121">
        <v>0.005443722148923357</v>
      </c>
      <c r="E412" s="121">
        <v>2.2764618041732443</v>
      </c>
      <c r="F412" s="86" t="s">
        <v>1493</v>
      </c>
      <c r="G412" s="86" t="b">
        <v>0</v>
      </c>
      <c r="H412" s="86" t="b">
        <v>0</v>
      </c>
      <c r="I412" s="86" t="b">
        <v>0</v>
      </c>
      <c r="J412" s="86" t="b">
        <v>0</v>
      </c>
      <c r="K412" s="86" t="b">
        <v>0</v>
      </c>
      <c r="L412" s="86" t="b">
        <v>0</v>
      </c>
    </row>
    <row r="413" spans="1:12" ht="15">
      <c r="A413" s="86" t="s">
        <v>2078</v>
      </c>
      <c r="B413" s="86" t="s">
        <v>2008</v>
      </c>
      <c r="C413" s="86">
        <v>2</v>
      </c>
      <c r="D413" s="121">
        <v>0.005443722148923357</v>
      </c>
      <c r="E413" s="121">
        <v>2.2764618041732443</v>
      </c>
      <c r="F413" s="86" t="s">
        <v>1493</v>
      </c>
      <c r="G413" s="86" t="b">
        <v>0</v>
      </c>
      <c r="H413" s="86" t="b">
        <v>0</v>
      </c>
      <c r="I413" s="86" t="b">
        <v>0</v>
      </c>
      <c r="J413" s="86" t="b">
        <v>0</v>
      </c>
      <c r="K413" s="86" t="b">
        <v>0</v>
      </c>
      <c r="L413" s="86" t="b">
        <v>0</v>
      </c>
    </row>
    <row r="414" spans="1:12" ht="15">
      <c r="A414" s="86" t="s">
        <v>2008</v>
      </c>
      <c r="B414" s="86" t="s">
        <v>2079</v>
      </c>
      <c r="C414" s="86">
        <v>2</v>
      </c>
      <c r="D414" s="121">
        <v>0.005443722148923357</v>
      </c>
      <c r="E414" s="121">
        <v>2.2764618041732443</v>
      </c>
      <c r="F414" s="86" t="s">
        <v>1493</v>
      </c>
      <c r="G414" s="86" t="b">
        <v>0</v>
      </c>
      <c r="H414" s="86" t="b">
        <v>0</v>
      </c>
      <c r="I414" s="86" t="b">
        <v>0</v>
      </c>
      <c r="J414" s="86" t="b">
        <v>0</v>
      </c>
      <c r="K414" s="86" t="b">
        <v>0</v>
      </c>
      <c r="L414" s="86" t="b">
        <v>0</v>
      </c>
    </row>
    <row r="415" spans="1:12" ht="15">
      <c r="A415" s="86" t="s">
        <v>2079</v>
      </c>
      <c r="B415" s="86" t="s">
        <v>2080</v>
      </c>
      <c r="C415" s="86">
        <v>2</v>
      </c>
      <c r="D415" s="121">
        <v>0.005443722148923357</v>
      </c>
      <c r="E415" s="121">
        <v>2.2764618041732443</v>
      </c>
      <c r="F415" s="86" t="s">
        <v>1493</v>
      </c>
      <c r="G415" s="86" t="b">
        <v>0</v>
      </c>
      <c r="H415" s="86" t="b">
        <v>0</v>
      </c>
      <c r="I415" s="86" t="b">
        <v>0</v>
      </c>
      <c r="J415" s="86" t="b">
        <v>0</v>
      </c>
      <c r="K415" s="86" t="b">
        <v>0</v>
      </c>
      <c r="L415" s="86" t="b">
        <v>0</v>
      </c>
    </row>
    <row r="416" spans="1:12" ht="15">
      <c r="A416" s="86" t="s">
        <v>2080</v>
      </c>
      <c r="B416" s="86" t="s">
        <v>2081</v>
      </c>
      <c r="C416" s="86">
        <v>2</v>
      </c>
      <c r="D416" s="121">
        <v>0.005443722148923357</v>
      </c>
      <c r="E416" s="121">
        <v>2.2764618041732443</v>
      </c>
      <c r="F416" s="86" t="s">
        <v>1493</v>
      </c>
      <c r="G416" s="86" t="b">
        <v>0</v>
      </c>
      <c r="H416" s="86" t="b">
        <v>0</v>
      </c>
      <c r="I416" s="86" t="b">
        <v>0</v>
      </c>
      <c r="J416" s="86" t="b">
        <v>0</v>
      </c>
      <c r="K416" s="86" t="b">
        <v>0</v>
      </c>
      <c r="L416" s="86" t="b">
        <v>0</v>
      </c>
    </row>
    <row r="417" spans="1:12" ht="15">
      <c r="A417" s="86" t="s">
        <v>2081</v>
      </c>
      <c r="B417" s="86" t="s">
        <v>2082</v>
      </c>
      <c r="C417" s="86">
        <v>2</v>
      </c>
      <c r="D417" s="121">
        <v>0.005443722148923357</v>
      </c>
      <c r="E417" s="121">
        <v>2.2764618041732443</v>
      </c>
      <c r="F417" s="86" t="s">
        <v>1493</v>
      </c>
      <c r="G417" s="86" t="b">
        <v>0</v>
      </c>
      <c r="H417" s="86" t="b">
        <v>0</v>
      </c>
      <c r="I417" s="86" t="b">
        <v>0</v>
      </c>
      <c r="J417" s="86" t="b">
        <v>0</v>
      </c>
      <c r="K417" s="86" t="b">
        <v>0</v>
      </c>
      <c r="L417" s="86" t="b">
        <v>0</v>
      </c>
    </row>
    <row r="418" spans="1:12" ht="15">
      <c r="A418" s="86" t="s">
        <v>2082</v>
      </c>
      <c r="B418" s="86" t="s">
        <v>2009</v>
      </c>
      <c r="C418" s="86">
        <v>2</v>
      </c>
      <c r="D418" s="121">
        <v>0.005443722148923357</v>
      </c>
      <c r="E418" s="121">
        <v>1.975431808509263</v>
      </c>
      <c r="F418" s="86" t="s">
        <v>1493</v>
      </c>
      <c r="G418" s="86" t="b">
        <v>0</v>
      </c>
      <c r="H418" s="86" t="b">
        <v>0</v>
      </c>
      <c r="I418" s="86" t="b">
        <v>0</v>
      </c>
      <c r="J418" s="86" t="b">
        <v>0</v>
      </c>
      <c r="K418" s="86" t="b">
        <v>0</v>
      </c>
      <c r="L418" s="86" t="b">
        <v>0</v>
      </c>
    </row>
    <row r="419" spans="1:12" ht="15">
      <c r="A419" s="86" t="s">
        <v>2009</v>
      </c>
      <c r="B419" s="86" t="s">
        <v>2009</v>
      </c>
      <c r="C419" s="86">
        <v>2</v>
      </c>
      <c r="D419" s="121">
        <v>0.005443722148923357</v>
      </c>
      <c r="E419" s="121">
        <v>1.6744018128452818</v>
      </c>
      <c r="F419" s="86" t="s">
        <v>1493</v>
      </c>
      <c r="G419" s="86" t="b">
        <v>0</v>
      </c>
      <c r="H419" s="86" t="b">
        <v>0</v>
      </c>
      <c r="I419" s="86" t="b">
        <v>0</v>
      </c>
      <c r="J419" s="86" t="b">
        <v>0</v>
      </c>
      <c r="K419" s="86" t="b">
        <v>0</v>
      </c>
      <c r="L419" s="86" t="b">
        <v>0</v>
      </c>
    </row>
    <row r="420" spans="1:12" ht="15">
      <c r="A420" s="86" t="s">
        <v>2009</v>
      </c>
      <c r="B420" s="86" t="s">
        <v>2083</v>
      </c>
      <c r="C420" s="86">
        <v>2</v>
      </c>
      <c r="D420" s="121">
        <v>0.005443722148923357</v>
      </c>
      <c r="E420" s="121">
        <v>1.975431808509263</v>
      </c>
      <c r="F420" s="86" t="s">
        <v>1493</v>
      </c>
      <c r="G420" s="86" t="b">
        <v>0</v>
      </c>
      <c r="H420" s="86" t="b">
        <v>0</v>
      </c>
      <c r="I420" s="86" t="b">
        <v>0</v>
      </c>
      <c r="J420" s="86" t="b">
        <v>0</v>
      </c>
      <c r="K420" s="86" t="b">
        <v>0</v>
      </c>
      <c r="L420" s="86" t="b">
        <v>0</v>
      </c>
    </row>
    <row r="421" spans="1:12" ht="15">
      <c r="A421" s="86" t="s">
        <v>2083</v>
      </c>
      <c r="B421" s="86" t="s">
        <v>2084</v>
      </c>
      <c r="C421" s="86">
        <v>2</v>
      </c>
      <c r="D421" s="121">
        <v>0.005443722148923357</v>
      </c>
      <c r="E421" s="121">
        <v>2.2764618041732443</v>
      </c>
      <c r="F421" s="86" t="s">
        <v>1493</v>
      </c>
      <c r="G421" s="86" t="b">
        <v>0</v>
      </c>
      <c r="H421" s="86" t="b">
        <v>0</v>
      </c>
      <c r="I421" s="86" t="b">
        <v>0</v>
      </c>
      <c r="J421" s="86" t="b">
        <v>0</v>
      </c>
      <c r="K421" s="86" t="b">
        <v>0</v>
      </c>
      <c r="L421" s="86" t="b">
        <v>0</v>
      </c>
    </row>
    <row r="422" spans="1:12" ht="15">
      <c r="A422" s="86" t="s">
        <v>300</v>
      </c>
      <c r="B422" s="86" t="s">
        <v>1590</v>
      </c>
      <c r="C422" s="86">
        <v>15</v>
      </c>
      <c r="D422" s="121">
        <v>0.007623441229986215</v>
      </c>
      <c r="E422" s="121">
        <v>0.9791498610268798</v>
      </c>
      <c r="F422" s="86" t="s">
        <v>1494</v>
      </c>
      <c r="G422" s="86" t="b">
        <v>0</v>
      </c>
      <c r="H422" s="86" t="b">
        <v>0</v>
      </c>
      <c r="I422" s="86" t="b">
        <v>0</v>
      </c>
      <c r="J422" s="86" t="b">
        <v>0</v>
      </c>
      <c r="K422" s="86" t="b">
        <v>0</v>
      </c>
      <c r="L422" s="86" t="b">
        <v>0</v>
      </c>
    </row>
    <row r="423" spans="1:12" ht="15">
      <c r="A423" s="86" t="s">
        <v>1590</v>
      </c>
      <c r="B423" s="86" t="s">
        <v>1618</v>
      </c>
      <c r="C423" s="86">
        <v>11</v>
      </c>
      <c r="D423" s="121">
        <v>0.012925594424458628</v>
      </c>
      <c r="E423" s="121">
        <v>0.8444512871294237</v>
      </c>
      <c r="F423" s="86" t="s">
        <v>1494</v>
      </c>
      <c r="G423" s="86" t="b">
        <v>0</v>
      </c>
      <c r="H423" s="86" t="b">
        <v>0</v>
      </c>
      <c r="I423" s="86" t="b">
        <v>0</v>
      </c>
      <c r="J423" s="86" t="b">
        <v>0</v>
      </c>
      <c r="K423" s="86" t="b">
        <v>0</v>
      </c>
      <c r="L423" s="86" t="b">
        <v>0</v>
      </c>
    </row>
    <row r="424" spans="1:12" ht="15">
      <c r="A424" s="86" t="s">
        <v>1622</v>
      </c>
      <c r="B424" s="86" t="s">
        <v>1626</v>
      </c>
      <c r="C424" s="86">
        <v>7</v>
      </c>
      <c r="D424" s="121">
        <v>0.015027667953316858</v>
      </c>
      <c r="E424" s="121">
        <v>1.2624510897304295</v>
      </c>
      <c r="F424" s="86" t="s">
        <v>1494</v>
      </c>
      <c r="G424" s="86" t="b">
        <v>0</v>
      </c>
      <c r="H424" s="86" t="b">
        <v>0</v>
      </c>
      <c r="I424" s="86" t="b">
        <v>0</v>
      </c>
      <c r="J424" s="86" t="b">
        <v>0</v>
      </c>
      <c r="K424" s="86" t="b">
        <v>0</v>
      </c>
      <c r="L424" s="86" t="b">
        <v>0</v>
      </c>
    </row>
    <row r="425" spans="1:12" ht="15">
      <c r="A425" s="86" t="s">
        <v>1626</v>
      </c>
      <c r="B425" s="86" t="s">
        <v>1627</v>
      </c>
      <c r="C425" s="86">
        <v>7</v>
      </c>
      <c r="D425" s="121">
        <v>0.015027667953316858</v>
      </c>
      <c r="E425" s="121">
        <v>1.4173530497161726</v>
      </c>
      <c r="F425" s="86" t="s">
        <v>1494</v>
      </c>
      <c r="G425" s="86" t="b">
        <v>0</v>
      </c>
      <c r="H425" s="86" t="b">
        <v>0</v>
      </c>
      <c r="I425" s="86" t="b">
        <v>0</v>
      </c>
      <c r="J425" s="86" t="b">
        <v>0</v>
      </c>
      <c r="K425" s="86" t="b">
        <v>0</v>
      </c>
      <c r="L425" s="86" t="b">
        <v>0</v>
      </c>
    </row>
    <row r="426" spans="1:12" ht="15">
      <c r="A426" s="86" t="s">
        <v>1627</v>
      </c>
      <c r="B426" s="86" t="s">
        <v>1628</v>
      </c>
      <c r="C426" s="86">
        <v>7</v>
      </c>
      <c r="D426" s="121">
        <v>0.015027667953316858</v>
      </c>
      <c r="E426" s="121">
        <v>1.4173530497161726</v>
      </c>
      <c r="F426" s="86" t="s">
        <v>1494</v>
      </c>
      <c r="G426" s="86" t="b">
        <v>0</v>
      </c>
      <c r="H426" s="86" t="b">
        <v>0</v>
      </c>
      <c r="I426" s="86" t="b">
        <v>0</v>
      </c>
      <c r="J426" s="86" t="b">
        <v>0</v>
      </c>
      <c r="K426" s="86" t="b">
        <v>0</v>
      </c>
      <c r="L426" s="86" t="b">
        <v>0</v>
      </c>
    </row>
    <row r="427" spans="1:12" ht="15">
      <c r="A427" s="86" t="s">
        <v>1628</v>
      </c>
      <c r="B427" s="86" t="s">
        <v>1629</v>
      </c>
      <c r="C427" s="86">
        <v>7</v>
      </c>
      <c r="D427" s="121">
        <v>0.015027667953316858</v>
      </c>
      <c r="E427" s="121">
        <v>1.4173530497161726</v>
      </c>
      <c r="F427" s="86" t="s">
        <v>1494</v>
      </c>
      <c r="G427" s="86" t="b">
        <v>0</v>
      </c>
      <c r="H427" s="86" t="b">
        <v>0</v>
      </c>
      <c r="I427" s="86" t="b">
        <v>0</v>
      </c>
      <c r="J427" s="86" t="b">
        <v>1</v>
      </c>
      <c r="K427" s="86" t="b">
        <v>0</v>
      </c>
      <c r="L427" s="86" t="b">
        <v>0</v>
      </c>
    </row>
    <row r="428" spans="1:12" ht="15">
      <c r="A428" s="86" t="s">
        <v>1629</v>
      </c>
      <c r="B428" s="86" t="s">
        <v>300</v>
      </c>
      <c r="C428" s="86">
        <v>7</v>
      </c>
      <c r="D428" s="121">
        <v>0.015027667953316858</v>
      </c>
      <c r="E428" s="121">
        <v>1.1485077374235928</v>
      </c>
      <c r="F428" s="86" t="s">
        <v>1494</v>
      </c>
      <c r="G428" s="86" t="b">
        <v>1</v>
      </c>
      <c r="H428" s="86" t="b">
        <v>0</v>
      </c>
      <c r="I428" s="86" t="b">
        <v>0</v>
      </c>
      <c r="J428" s="86" t="b">
        <v>0</v>
      </c>
      <c r="K428" s="86" t="b">
        <v>0</v>
      </c>
      <c r="L428" s="86" t="b">
        <v>0</v>
      </c>
    </row>
    <row r="429" spans="1:12" ht="15">
      <c r="A429" s="86" t="s">
        <v>1621</v>
      </c>
      <c r="B429" s="86" t="s">
        <v>1980</v>
      </c>
      <c r="C429" s="86">
        <v>3</v>
      </c>
      <c r="D429" s="121">
        <v>0.011905430884650986</v>
      </c>
      <c r="E429" s="121">
        <v>1.5634810853944108</v>
      </c>
      <c r="F429" s="86" t="s">
        <v>1494</v>
      </c>
      <c r="G429" s="86" t="b">
        <v>0</v>
      </c>
      <c r="H429" s="86" t="b">
        <v>0</v>
      </c>
      <c r="I429" s="86" t="b">
        <v>0</v>
      </c>
      <c r="J429" s="86" t="b">
        <v>0</v>
      </c>
      <c r="K429" s="86" t="b">
        <v>0</v>
      </c>
      <c r="L429" s="86" t="b">
        <v>0</v>
      </c>
    </row>
    <row r="430" spans="1:12" ht="15">
      <c r="A430" s="86" t="s">
        <v>1980</v>
      </c>
      <c r="B430" s="86" t="s">
        <v>1675</v>
      </c>
      <c r="C430" s="86">
        <v>3</v>
      </c>
      <c r="D430" s="121">
        <v>0.011905430884650986</v>
      </c>
      <c r="E430" s="121">
        <v>1.785329835010767</v>
      </c>
      <c r="F430" s="86" t="s">
        <v>1494</v>
      </c>
      <c r="G430" s="86" t="b">
        <v>0</v>
      </c>
      <c r="H430" s="86" t="b">
        <v>0</v>
      </c>
      <c r="I430" s="86" t="b">
        <v>0</v>
      </c>
      <c r="J430" s="86" t="b">
        <v>1</v>
      </c>
      <c r="K430" s="86" t="b">
        <v>0</v>
      </c>
      <c r="L430" s="86" t="b">
        <v>0</v>
      </c>
    </row>
    <row r="431" spans="1:12" ht="15">
      <c r="A431" s="86" t="s">
        <v>1675</v>
      </c>
      <c r="B431" s="86" t="s">
        <v>1984</v>
      </c>
      <c r="C431" s="86">
        <v>3</v>
      </c>
      <c r="D431" s="121">
        <v>0.011905430884650986</v>
      </c>
      <c r="E431" s="121">
        <v>1.785329835010767</v>
      </c>
      <c r="F431" s="86" t="s">
        <v>1494</v>
      </c>
      <c r="G431" s="86" t="b">
        <v>1</v>
      </c>
      <c r="H431" s="86" t="b">
        <v>0</v>
      </c>
      <c r="I431" s="86" t="b">
        <v>0</v>
      </c>
      <c r="J431" s="86" t="b">
        <v>1</v>
      </c>
      <c r="K431" s="86" t="b">
        <v>0</v>
      </c>
      <c r="L431" s="86" t="b">
        <v>0</v>
      </c>
    </row>
    <row r="432" spans="1:12" ht="15">
      <c r="A432" s="86" t="s">
        <v>1984</v>
      </c>
      <c r="B432" s="86" t="s">
        <v>1985</v>
      </c>
      <c r="C432" s="86">
        <v>3</v>
      </c>
      <c r="D432" s="121">
        <v>0.011905430884650986</v>
      </c>
      <c r="E432" s="121">
        <v>1.785329835010767</v>
      </c>
      <c r="F432" s="86" t="s">
        <v>1494</v>
      </c>
      <c r="G432" s="86" t="b">
        <v>1</v>
      </c>
      <c r="H432" s="86" t="b">
        <v>0</v>
      </c>
      <c r="I432" s="86" t="b">
        <v>0</v>
      </c>
      <c r="J432" s="86" t="b">
        <v>0</v>
      </c>
      <c r="K432" s="86" t="b">
        <v>0</v>
      </c>
      <c r="L432" s="86" t="b">
        <v>0</v>
      </c>
    </row>
    <row r="433" spans="1:12" ht="15">
      <c r="A433" s="86" t="s">
        <v>1985</v>
      </c>
      <c r="B433" s="86" t="s">
        <v>1618</v>
      </c>
      <c r="C433" s="86">
        <v>3</v>
      </c>
      <c r="D433" s="121">
        <v>0.011905430884650986</v>
      </c>
      <c r="E433" s="121">
        <v>1.0583311070745047</v>
      </c>
      <c r="F433" s="86" t="s">
        <v>1494</v>
      </c>
      <c r="G433" s="86" t="b">
        <v>0</v>
      </c>
      <c r="H433" s="86" t="b">
        <v>0</v>
      </c>
      <c r="I433" s="86" t="b">
        <v>0</v>
      </c>
      <c r="J433" s="86" t="b">
        <v>0</v>
      </c>
      <c r="K433" s="86" t="b">
        <v>0</v>
      </c>
      <c r="L433" s="86" t="b">
        <v>0</v>
      </c>
    </row>
    <row r="434" spans="1:12" ht="15">
      <c r="A434" s="86" t="s">
        <v>1618</v>
      </c>
      <c r="B434" s="86" t="s">
        <v>1966</v>
      </c>
      <c r="C434" s="86">
        <v>3</v>
      </c>
      <c r="D434" s="121">
        <v>0.011905430884650986</v>
      </c>
      <c r="E434" s="121">
        <v>1.2624510897304295</v>
      </c>
      <c r="F434" s="86" t="s">
        <v>1494</v>
      </c>
      <c r="G434" s="86" t="b">
        <v>0</v>
      </c>
      <c r="H434" s="86" t="b">
        <v>0</v>
      </c>
      <c r="I434" s="86" t="b">
        <v>0</v>
      </c>
      <c r="J434" s="86" t="b">
        <v>0</v>
      </c>
      <c r="K434" s="86" t="b">
        <v>0</v>
      </c>
      <c r="L434" s="86" t="b">
        <v>0</v>
      </c>
    </row>
    <row r="435" spans="1:12" ht="15">
      <c r="A435" s="86" t="s">
        <v>1966</v>
      </c>
      <c r="B435" s="86" t="s">
        <v>1978</v>
      </c>
      <c r="C435" s="86">
        <v>3</v>
      </c>
      <c r="D435" s="121">
        <v>0.011905430884650986</v>
      </c>
      <c r="E435" s="121">
        <v>1.660391098402467</v>
      </c>
      <c r="F435" s="86" t="s">
        <v>1494</v>
      </c>
      <c r="G435" s="86" t="b">
        <v>0</v>
      </c>
      <c r="H435" s="86" t="b">
        <v>0</v>
      </c>
      <c r="I435" s="86" t="b">
        <v>0</v>
      </c>
      <c r="J435" s="86" t="b">
        <v>0</v>
      </c>
      <c r="K435" s="86" t="b">
        <v>0</v>
      </c>
      <c r="L435" s="86" t="b">
        <v>0</v>
      </c>
    </row>
    <row r="436" spans="1:12" ht="15">
      <c r="A436" s="86" t="s">
        <v>1978</v>
      </c>
      <c r="B436" s="86" t="s">
        <v>300</v>
      </c>
      <c r="C436" s="86">
        <v>3</v>
      </c>
      <c r="D436" s="121">
        <v>0.011905430884650986</v>
      </c>
      <c r="E436" s="121">
        <v>1.1485077374235928</v>
      </c>
      <c r="F436" s="86" t="s">
        <v>1494</v>
      </c>
      <c r="G436" s="86" t="b">
        <v>0</v>
      </c>
      <c r="H436" s="86" t="b">
        <v>0</v>
      </c>
      <c r="I436" s="86" t="b">
        <v>0</v>
      </c>
      <c r="J436" s="86" t="b">
        <v>0</v>
      </c>
      <c r="K436" s="86" t="b">
        <v>0</v>
      </c>
      <c r="L436" s="86" t="b">
        <v>0</v>
      </c>
    </row>
    <row r="437" spans="1:12" ht="15">
      <c r="A437" s="86" t="s">
        <v>1590</v>
      </c>
      <c r="B437" s="86" t="s">
        <v>1986</v>
      </c>
      <c r="C437" s="86">
        <v>3</v>
      </c>
      <c r="D437" s="121">
        <v>0.011905430884650986</v>
      </c>
      <c r="E437" s="121">
        <v>1.0071785846271235</v>
      </c>
      <c r="F437" s="86" t="s">
        <v>1494</v>
      </c>
      <c r="G437" s="86" t="b">
        <v>0</v>
      </c>
      <c r="H437" s="86" t="b">
        <v>0</v>
      </c>
      <c r="I437" s="86" t="b">
        <v>0</v>
      </c>
      <c r="J437" s="86" t="b">
        <v>0</v>
      </c>
      <c r="K437" s="86" t="b">
        <v>0</v>
      </c>
      <c r="L437" s="86" t="b">
        <v>0</v>
      </c>
    </row>
    <row r="438" spans="1:12" ht="15">
      <c r="A438" s="86" t="s">
        <v>1986</v>
      </c>
      <c r="B438" s="86" t="s">
        <v>1622</v>
      </c>
      <c r="C438" s="86">
        <v>3</v>
      </c>
      <c r="D438" s="121">
        <v>0.011905430884650986</v>
      </c>
      <c r="E438" s="121">
        <v>1.660391098402467</v>
      </c>
      <c r="F438" s="86" t="s">
        <v>1494</v>
      </c>
      <c r="G438" s="86" t="b">
        <v>0</v>
      </c>
      <c r="H438" s="86" t="b">
        <v>0</v>
      </c>
      <c r="I438" s="86" t="b">
        <v>0</v>
      </c>
      <c r="J438" s="86" t="b">
        <v>0</v>
      </c>
      <c r="K438" s="86" t="b">
        <v>0</v>
      </c>
      <c r="L438" s="86" t="b">
        <v>0</v>
      </c>
    </row>
    <row r="439" spans="1:12" ht="15">
      <c r="A439" s="86" t="s">
        <v>1622</v>
      </c>
      <c r="B439" s="86" t="s">
        <v>1623</v>
      </c>
      <c r="C439" s="86">
        <v>3</v>
      </c>
      <c r="D439" s="121">
        <v>0.011905430884650986</v>
      </c>
      <c r="E439" s="121">
        <v>1.2624510897304295</v>
      </c>
      <c r="F439" s="86" t="s">
        <v>1494</v>
      </c>
      <c r="G439" s="86" t="b">
        <v>0</v>
      </c>
      <c r="H439" s="86" t="b">
        <v>0</v>
      </c>
      <c r="I439" s="86" t="b">
        <v>0</v>
      </c>
      <c r="J439" s="86" t="b">
        <v>0</v>
      </c>
      <c r="K439" s="86" t="b">
        <v>0</v>
      </c>
      <c r="L439" s="86" t="b">
        <v>0</v>
      </c>
    </row>
    <row r="440" spans="1:12" ht="15">
      <c r="A440" s="86" t="s">
        <v>1623</v>
      </c>
      <c r="B440" s="86" t="s">
        <v>1979</v>
      </c>
      <c r="C440" s="86">
        <v>3</v>
      </c>
      <c r="D440" s="121">
        <v>0.011905430884650986</v>
      </c>
      <c r="E440" s="121">
        <v>1.785329835010767</v>
      </c>
      <c r="F440" s="86" t="s">
        <v>1494</v>
      </c>
      <c r="G440" s="86" t="b">
        <v>0</v>
      </c>
      <c r="H440" s="86" t="b">
        <v>0</v>
      </c>
      <c r="I440" s="86" t="b">
        <v>0</v>
      </c>
      <c r="J440" s="86" t="b">
        <v>0</v>
      </c>
      <c r="K440" s="86" t="b">
        <v>0</v>
      </c>
      <c r="L440" s="86" t="b">
        <v>0</v>
      </c>
    </row>
    <row r="441" spans="1:12" ht="15">
      <c r="A441" s="86" t="s">
        <v>1979</v>
      </c>
      <c r="B441" s="86" t="s">
        <v>1621</v>
      </c>
      <c r="C441" s="86">
        <v>3</v>
      </c>
      <c r="D441" s="121">
        <v>0.011905430884650986</v>
      </c>
      <c r="E441" s="121">
        <v>1.5634810853944108</v>
      </c>
      <c r="F441" s="86" t="s">
        <v>1494</v>
      </c>
      <c r="G441" s="86" t="b">
        <v>0</v>
      </c>
      <c r="H441" s="86" t="b">
        <v>0</v>
      </c>
      <c r="I441" s="86" t="b">
        <v>0</v>
      </c>
      <c r="J441" s="86" t="b">
        <v>0</v>
      </c>
      <c r="K441" s="86" t="b">
        <v>0</v>
      </c>
      <c r="L441" s="86" t="b">
        <v>0</v>
      </c>
    </row>
    <row r="442" spans="1:12" ht="15">
      <c r="A442" s="86" t="s">
        <v>1590</v>
      </c>
      <c r="B442" s="86" t="s">
        <v>1576</v>
      </c>
      <c r="C442" s="86">
        <v>2</v>
      </c>
      <c r="D442" s="121">
        <v>0.009680431735533146</v>
      </c>
      <c r="E442" s="121">
        <v>1.0071785846271235</v>
      </c>
      <c r="F442" s="86" t="s">
        <v>1494</v>
      </c>
      <c r="G442" s="86" t="b">
        <v>0</v>
      </c>
      <c r="H442" s="86" t="b">
        <v>0</v>
      </c>
      <c r="I442" s="86" t="b">
        <v>0</v>
      </c>
      <c r="J442" s="86" t="b">
        <v>0</v>
      </c>
      <c r="K442" s="86" t="b">
        <v>0</v>
      </c>
      <c r="L442" s="86" t="b">
        <v>0</v>
      </c>
    </row>
    <row r="443" spans="1:12" ht="15">
      <c r="A443" s="86" t="s">
        <v>1618</v>
      </c>
      <c r="B443" s="86" t="s">
        <v>1656</v>
      </c>
      <c r="C443" s="86">
        <v>2</v>
      </c>
      <c r="D443" s="121">
        <v>0.009680431735533146</v>
      </c>
      <c r="E443" s="121">
        <v>0.8645110810583919</v>
      </c>
      <c r="F443" s="86" t="s">
        <v>1494</v>
      </c>
      <c r="G443" s="86" t="b">
        <v>0</v>
      </c>
      <c r="H443" s="86" t="b">
        <v>0</v>
      </c>
      <c r="I443" s="86" t="b">
        <v>0</v>
      </c>
      <c r="J443" s="86" t="b">
        <v>0</v>
      </c>
      <c r="K443" s="86" t="b">
        <v>0</v>
      </c>
      <c r="L443" s="86" t="b">
        <v>0</v>
      </c>
    </row>
    <row r="444" spans="1:12" ht="15">
      <c r="A444" s="86" t="s">
        <v>2135</v>
      </c>
      <c r="B444" s="86" t="s">
        <v>2136</v>
      </c>
      <c r="C444" s="86">
        <v>2</v>
      </c>
      <c r="D444" s="121">
        <v>0.009680431735533146</v>
      </c>
      <c r="E444" s="121">
        <v>1.9614210940664483</v>
      </c>
      <c r="F444" s="86" t="s">
        <v>1494</v>
      </c>
      <c r="G444" s="86" t="b">
        <v>1</v>
      </c>
      <c r="H444" s="86" t="b">
        <v>0</v>
      </c>
      <c r="I444" s="86" t="b">
        <v>0</v>
      </c>
      <c r="J444" s="86" t="b">
        <v>0</v>
      </c>
      <c r="K444" s="86" t="b">
        <v>0</v>
      </c>
      <c r="L444" s="86" t="b">
        <v>0</v>
      </c>
    </row>
    <row r="445" spans="1:12" ht="15">
      <c r="A445" s="86" t="s">
        <v>2136</v>
      </c>
      <c r="B445" s="86" t="s">
        <v>1590</v>
      </c>
      <c r="C445" s="86">
        <v>2</v>
      </c>
      <c r="D445" s="121">
        <v>0.009680431735533146</v>
      </c>
      <c r="E445" s="121">
        <v>1.0071785846271235</v>
      </c>
      <c r="F445" s="86" t="s">
        <v>1494</v>
      </c>
      <c r="G445" s="86" t="b">
        <v>0</v>
      </c>
      <c r="H445" s="86" t="b">
        <v>0</v>
      </c>
      <c r="I445" s="86" t="b">
        <v>0</v>
      </c>
      <c r="J445" s="86" t="b">
        <v>0</v>
      </c>
      <c r="K445" s="86" t="b">
        <v>0</v>
      </c>
      <c r="L445" s="86" t="b">
        <v>0</v>
      </c>
    </row>
    <row r="446" spans="1:12" ht="15">
      <c r="A446" s="86" t="s">
        <v>1665</v>
      </c>
      <c r="B446" s="86" t="s">
        <v>1667</v>
      </c>
      <c r="C446" s="86">
        <v>2</v>
      </c>
      <c r="D446" s="121">
        <v>0.009680431735533146</v>
      </c>
      <c r="E446" s="121">
        <v>1.9614210940664483</v>
      </c>
      <c r="F446" s="86" t="s">
        <v>1494</v>
      </c>
      <c r="G446" s="86" t="b">
        <v>0</v>
      </c>
      <c r="H446" s="86" t="b">
        <v>0</v>
      </c>
      <c r="I446" s="86" t="b">
        <v>0</v>
      </c>
      <c r="J446" s="86" t="b">
        <v>0</v>
      </c>
      <c r="K446" s="86" t="b">
        <v>0</v>
      </c>
      <c r="L446" s="86" t="b">
        <v>0</v>
      </c>
    </row>
    <row r="447" spans="1:12" ht="15">
      <c r="A447" s="86" t="s">
        <v>1667</v>
      </c>
      <c r="B447" s="86" t="s">
        <v>1668</v>
      </c>
      <c r="C447" s="86">
        <v>2</v>
      </c>
      <c r="D447" s="121">
        <v>0.009680431735533146</v>
      </c>
      <c r="E447" s="121">
        <v>1.9614210940664483</v>
      </c>
      <c r="F447" s="86" t="s">
        <v>1494</v>
      </c>
      <c r="G447" s="86" t="b">
        <v>0</v>
      </c>
      <c r="H447" s="86" t="b">
        <v>0</v>
      </c>
      <c r="I447" s="86" t="b">
        <v>0</v>
      </c>
      <c r="J447" s="86" t="b">
        <v>0</v>
      </c>
      <c r="K447" s="86" t="b">
        <v>0</v>
      </c>
      <c r="L447" s="86" t="b">
        <v>0</v>
      </c>
    </row>
    <row r="448" spans="1:12" ht="15">
      <c r="A448" s="86" t="s">
        <v>1618</v>
      </c>
      <c r="B448" s="86" t="s">
        <v>1991</v>
      </c>
      <c r="C448" s="86">
        <v>2</v>
      </c>
      <c r="D448" s="121">
        <v>0.009680431735533146</v>
      </c>
      <c r="E448" s="121">
        <v>1.0863598306747482</v>
      </c>
      <c r="F448" s="86" t="s">
        <v>1494</v>
      </c>
      <c r="G448" s="86" t="b">
        <v>0</v>
      </c>
      <c r="H448" s="86" t="b">
        <v>0</v>
      </c>
      <c r="I448" s="86" t="b">
        <v>0</v>
      </c>
      <c r="J448" s="86" t="b">
        <v>0</v>
      </c>
      <c r="K448" s="86" t="b">
        <v>0</v>
      </c>
      <c r="L448" s="86" t="b">
        <v>0</v>
      </c>
    </row>
    <row r="449" spans="1:12" ht="15">
      <c r="A449" s="86" t="s">
        <v>1991</v>
      </c>
      <c r="B449" s="86" t="s">
        <v>1619</v>
      </c>
      <c r="C449" s="86">
        <v>2</v>
      </c>
      <c r="D449" s="121">
        <v>0.009680431735533146</v>
      </c>
      <c r="E449" s="121">
        <v>1.785329835010767</v>
      </c>
      <c r="F449" s="86" t="s">
        <v>1494</v>
      </c>
      <c r="G449" s="86" t="b">
        <v>0</v>
      </c>
      <c r="H449" s="86" t="b">
        <v>0</v>
      </c>
      <c r="I449" s="86" t="b">
        <v>0</v>
      </c>
      <c r="J449" s="86" t="b">
        <v>0</v>
      </c>
      <c r="K449" s="86" t="b">
        <v>0</v>
      </c>
      <c r="L449" s="86" t="b">
        <v>0</v>
      </c>
    </row>
    <row r="450" spans="1:12" ht="15">
      <c r="A450" s="86" t="s">
        <v>2075</v>
      </c>
      <c r="B450" s="86" t="s">
        <v>2076</v>
      </c>
      <c r="C450" s="86">
        <v>2</v>
      </c>
      <c r="D450" s="121">
        <v>0.012660926742107217</v>
      </c>
      <c r="E450" s="121">
        <v>1.9614210940664483</v>
      </c>
      <c r="F450" s="86" t="s">
        <v>1494</v>
      </c>
      <c r="G450" s="86" t="b">
        <v>0</v>
      </c>
      <c r="H450" s="86" t="b">
        <v>0</v>
      </c>
      <c r="I450" s="86" t="b">
        <v>0</v>
      </c>
      <c r="J450" s="86" t="b">
        <v>0</v>
      </c>
      <c r="K450" s="86" t="b">
        <v>0</v>
      </c>
      <c r="L450" s="86" t="b">
        <v>0</v>
      </c>
    </row>
    <row r="451" spans="1:12" ht="15">
      <c r="A451" s="86" t="s">
        <v>1630</v>
      </c>
      <c r="B451" s="86" t="s">
        <v>1633</v>
      </c>
      <c r="C451" s="86">
        <v>8</v>
      </c>
      <c r="D451" s="121">
        <v>0.0063955004932384485</v>
      </c>
      <c r="E451" s="121">
        <v>1.3064250275506875</v>
      </c>
      <c r="F451" s="86" t="s">
        <v>1495</v>
      </c>
      <c r="G451" s="86" t="b">
        <v>0</v>
      </c>
      <c r="H451" s="86" t="b">
        <v>0</v>
      </c>
      <c r="I451" s="86" t="b">
        <v>0</v>
      </c>
      <c r="J451" s="86" t="b">
        <v>0</v>
      </c>
      <c r="K451" s="86" t="b">
        <v>0</v>
      </c>
      <c r="L451" s="86" t="b">
        <v>0</v>
      </c>
    </row>
    <row r="452" spans="1:12" ht="15">
      <c r="A452" s="86" t="s">
        <v>1633</v>
      </c>
      <c r="B452" s="86" t="s">
        <v>1634</v>
      </c>
      <c r="C452" s="86">
        <v>8</v>
      </c>
      <c r="D452" s="121">
        <v>0.0063955004932384485</v>
      </c>
      <c r="E452" s="121">
        <v>1.3064250275506875</v>
      </c>
      <c r="F452" s="86" t="s">
        <v>1495</v>
      </c>
      <c r="G452" s="86" t="b">
        <v>0</v>
      </c>
      <c r="H452" s="86" t="b">
        <v>0</v>
      </c>
      <c r="I452" s="86" t="b">
        <v>0</v>
      </c>
      <c r="J452" s="86" t="b">
        <v>0</v>
      </c>
      <c r="K452" s="86" t="b">
        <v>0</v>
      </c>
      <c r="L452" s="86" t="b">
        <v>0</v>
      </c>
    </row>
    <row r="453" spans="1:12" ht="15">
      <c r="A453" s="86" t="s">
        <v>1634</v>
      </c>
      <c r="B453" s="86" t="s">
        <v>1635</v>
      </c>
      <c r="C453" s="86">
        <v>8</v>
      </c>
      <c r="D453" s="121">
        <v>0.0063955004932384485</v>
      </c>
      <c r="E453" s="121">
        <v>1.3064250275506875</v>
      </c>
      <c r="F453" s="86" t="s">
        <v>1495</v>
      </c>
      <c r="G453" s="86" t="b">
        <v>0</v>
      </c>
      <c r="H453" s="86" t="b">
        <v>0</v>
      </c>
      <c r="I453" s="86" t="b">
        <v>0</v>
      </c>
      <c r="J453" s="86" t="b">
        <v>0</v>
      </c>
      <c r="K453" s="86" t="b">
        <v>0</v>
      </c>
      <c r="L453" s="86" t="b">
        <v>0</v>
      </c>
    </row>
    <row r="454" spans="1:12" ht="15">
      <c r="A454" s="86" t="s">
        <v>1635</v>
      </c>
      <c r="B454" s="86" t="s">
        <v>1636</v>
      </c>
      <c r="C454" s="86">
        <v>8</v>
      </c>
      <c r="D454" s="121">
        <v>0.0063955004932384485</v>
      </c>
      <c r="E454" s="121">
        <v>1.3064250275506875</v>
      </c>
      <c r="F454" s="86" t="s">
        <v>1495</v>
      </c>
      <c r="G454" s="86" t="b">
        <v>0</v>
      </c>
      <c r="H454" s="86" t="b">
        <v>0</v>
      </c>
      <c r="I454" s="86" t="b">
        <v>0</v>
      </c>
      <c r="J454" s="86" t="b">
        <v>0</v>
      </c>
      <c r="K454" s="86" t="b">
        <v>0</v>
      </c>
      <c r="L454" s="86" t="b">
        <v>0</v>
      </c>
    </row>
    <row r="455" spans="1:12" ht="15">
      <c r="A455" s="86" t="s">
        <v>1636</v>
      </c>
      <c r="B455" s="86" t="s">
        <v>1637</v>
      </c>
      <c r="C455" s="86">
        <v>8</v>
      </c>
      <c r="D455" s="121">
        <v>0.0063955004932384485</v>
      </c>
      <c r="E455" s="121">
        <v>1.3064250275506875</v>
      </c>
      <c r="F455" s="86" t="s">
        <v>1495</v>
      </c>
      <c r="G455" s="86" t="b">
        <v>0</v>
      </c>
      <c r="H455" s="86" t="b">
        <v>0</v>
      </c>
      <c r="I455" s="86" t="b">
        <v>0</v>
      </c>
      <c r="J455" s="86" t="b">
        <v>0</v>
      </c>
      <c r="K455" s="86" t="b">
        <v>0</v>
      </c>
      <c r="L455" s="86" t="b">
        <v>0</v>
      </c>
    </row>
    <row r="456" spans="1:12" ht="15">
      <c r="A456" s="86" t="s">
        <v>1637</v>
      </c>
      <c r="B456" s="86" t="s">
        <v>1638</v>
      </c>
      <c r="C456" s="86">
        <v>8</v>
      </c>
      <c r="D456" s="121">
        <v>0.0063955004932384485</v>
      </c>
      <c r="E456" s="121">
        <v>1.3064250275506875</v>
      </c>
      <c r="F456" s="86" t="s">
        <v>1495</v>
      </c>
      <c r="G456" s="86" t="b">
        <v>0</v>
      </c>
      <c r="H456" s="86" t="b">
        <v>0</v>
      </c>
      <c r="I456" s="86" t="b">
        <v>0</v>
      </c>
      <c r="J456" s="86" t="b">
        <v>0</v>
      </c>
      <c r="K456" s="86" t="b">
        <v>0</v>
      </c>
      <c r="L456" s="86" t="b">
        <v>0</v>
      </c>
    </row>
    <row r="457" spans="1:12" ht="15">
      <c r="A457" s="86" t="s">
        <v>1638</v>
      </c>
      <c r="B457" s="86" t="s">
        <v>1619</v>
      </c>
      <c r="C457" s="86">
        <v>8</v>
      </c>
      <c r="D457" s="121">
        <v>0.0063955004932384485</v>
      </c>
      <c r="E457" s="121">
        <v>1.209515014542631</v>
      </c>
      <c r="F457" s="86" t="s">
        <v>1495</v>
      </c>
      <c r="G457" s="86" t="b">
        <v>0</v>
      </c>
      <c r="H457" s="86" t="b">
        <v>0</v>
      </c>
      <c r="I457" s="86" t="b">
        <v>0</v>
      </c>
      <c r="J457" s="86" t="b">
        <v>0</v>
      </c>
      <c r="K457" s="86" t="b">
        <v>0</v>
      </c>
      <c r="L457" s="86" t="b">
        <v>0</v>
      </c>
    </row>
    <row r="458" spans="1:12" ht="15">
      <c r="A458" s="86" t="s">
        <v>1619</v>
      </c>
      <c r="B458" s="86" t="s">
        <v>1639</v>
      </c>
      <c r="C458" s="86">
        <v>8</v>
      </c>
      <c r="D458" s="121">
        <v>0.0063955004932384485</v>
      </c>
      <c r="E458" s="121">
        <v>1.130333768495006</v>
      </c>
      <c r="F458" s="86" t="s">
        <v>1495</v>
      </c>
      <c r="G458" s="86" t="b">
        <v>0</v>
      </c>
      <c r="H458" s="86" t="b">
        <v>0</v>
      </c>
      <c r="I458" s="86" t="b">
        <v>0</v>
      </c>
      <c r="J458" s="86" t="b">
        <v>0</v>
      </c>
      <c r="K458" s="86" t="b">
        <v>0</v>
      </c>
      <c r="L458" s="86" t="b">
        <v>0</v>
      </c>
    </row>
    <row r="459" spans="1:12" ht="15">
      <c r="A459" s="86" t="s">
        <v>1639</v>
      </c>
      <c r="B459" s="86" t="s">
        <v>1632</v>
      </c>
      <c r="C459" s="86">
        <v>8</v>
      </c>
      <c r="D459" s="121">
        <v>0.0063955004932384485</v>
      </c>
      <c r="E459" s="121">
        <v>1.209515014542631</v>
      </c>
      <c r="F459" s="86" t="s">
        <v>1495</v>
      </c>
      <c r="G459" s="86" t="b">
        <v>0</v>
      </c>
      <c r="H459" s="86" t="b">
        <v>0</v>
      </c>
      <c r="I459" s="86" t="b">
        <v>0</v>
      </c>
      <c r="J459" s="86" t="b">
        <v>0</v>
      </c>
      <c r="K459" s="86" t="b">
        <v>0</v>
      </c>
      <c r="L459" s="86" t="b">
        <v>0</v>
      </c>
    </row>
    <row r="460" spans="1:12" ht="15">
      <c r="A460" s="86" t="s">
        <v>1965</v>
      </c>
      <c r="B460" s="86" t="s">
        <v>1983</v>
      </c>
      <c r="C460" s="86">
        <v>7</v>
      </c>
      <c r="D460" s="121">
        <v>0.007942557895998712</v>
      </c>
      <c r="E460" s="121">
        <v>1.3064250275506875</v>
      </c>
      <c r="F460" s="86" t="s">
        <v>1495</v>
      </c>
      <c r="G460" s="86" t="b">
        <v>0</v>
      </c>
      <c r="H460" s="86" t="b">
        <v>0</v>
      </c>
      <c r="I460" s="86" t="b">
        <v>0</v>
      </c>
      <c r="J460" s="86" t="b">
        <v>0</v>
      </c>
      <c r="K460" s="86" t="b">
        <v>0</v>
      </c>
      <c r="L460" s="86" t="b">
        <v>0</v>
      </c>
    </row>
    <row r="461" spans="1:12" ht="15">
      <c r="A461" s="86" t="s">
        <v>1632</v>
      </c>
      <c r="B461" s="86" t="s">
        <v>1990</v>
      </c>
      <c r="C461" s="86">
        <v>6</v>
      </c>
      <c r="D461" s="121">
        <v>0.0091297607436271</v>
      </c>
      <c r="E461" s="121">
        <v>1.209515014542631</v>
      </c>
      <c r="F461" s="86" t="s">
        <v>1495</v>
      </c>
      <c r="G461" s="86" t="b">
        <v>0</v>
      </c>
      <c r="H461" s="86" t="b">
        <v>0</v>
      </c>
      <c r="I461" s="86" t="b">
        <v>0</v>
      </c>
      <c r="J461" s="86" t="b">
        <v>0</v>
      </c>
      <c r="K461" s="86" t="b">
        <v>0</v>
      </c>
      <c r="L461" s="86" t="b">
        <v>0</v>
      </c>
    </row>
    <row r="462" spans="1:12" ht="15">
      <c r="A462" s="86" t="s">
        <v>1990</v>
      </c>
      <c r="B462" s="86" t="s">
        <v>1965</v>
      </c>
      <c r="C462" s="86">
        <v>6</v>
      </c>
      <c r="D462" s="121">
        <v>0.0091297607436271</v>
      </c>
      <c r="E462" s="121">
        <v>1.3064250275506875</v>
      </c>
      <c r="F462" s="86" t="s">
        <v>1495</v>
      </c>
      <c r="G462" s="86" t="b">
        <v>0</v>
      </c>
      <c r="H462" s="86" t="b">
        <v>0</v>
      </c>
      <c r="I462" s="86" t="b">
        <v>0</v>
      </c>
      <c r="J462" s="86" t="b">
        <v>0</v>
      </c>
      <c r="K462" s="86" t="b">
        <v>0</v>
      </c>
      <c r="L462" s="86" t="b">
        <v>0</v>
      </c>
    </row>
    <row r="463" spans="1:12" ht="15">
      <c r="A463" s="86" t="s">
        <v>1983</v>
      </c>
      <c r="B463" s="86" t="s">
        <v>273</v>
      </c>
      <c r="C463" s="86">
        <v>5</v>
      </c>
      <c r="D463" s="121">
        <v>0.009896609272318101</v>
      </c>
      <c r="E463" s="121">
        <v>1.2852357284807492</v>
      </c>
      <c r="F463" s="86" t="s">
        <v>1495</v>
      </c>
      <c r="G463" s="86" t="b">
        <v>0</v>
      </c>
      <c r="H463" s="86" t="b">
        <v>0</v>
      </c>
      <c r="I463" s="86" t="b">
        <v>0</v>
      </c>
      <c r="J463" s="86" t="b">
        <v>0</v>
      </c>
      <c r="K463" s="86" t="b">
        <v>0</v>
      </c>
      <c r="L463" s="86" t="b">
        <v>0</v>
      </c>
    </row>
    <row r="464" spans="1:12" ht="15">
      <c r="A464" s="86" t="s">
        <v>273</v>
      </c>
      <c r="B464" s="86" t="s">
        <v>299</v>
      </c>
      <c r="C464" s="86">
        <v>4</v>
      </c>
      <c r="D464" s="121">
        <v>0.010157981360237286</v>
      </c>
      <c r="E464" s="121">
        <v>1.4313637641589874</v>
      </c>
      <c r="F464" s="86" t="s">
        <v>1495</v>
      </c>
      <c r="G464" s="86" t="b">
        <v>0</v>
      </c>
      <c r="H464" s="86" t="b">
        <v>0</v>
      </c>
      <c r="I464" s="86" t="b">
        <v>0</v>
      </c>
      <c r="J464" s="86" t="b">
        <v>0</v>
      </c>
      <c r="K464" s="86" t="b">
        <v>0</v>
      </c>
      <c r="L464" s="86" t="b">
        <v>0</v>
      </c>
    </row>
    <row r="465" spans="1:12" ht="15">
      <c r="A465" s="86" t="s">
        <v>299</v>
      </c>
      <c r="B465" s="86" t="s">
        <v>298</v>
      </c>
      <c r="C465" s="86">
        <v>4</v>
      </c>
      <c r="D465" s="121">
        <v>0.010157981360237286</v>
      </c>
      <c r="E465" s="121">
        <v>1.4313637641589874</v>
      </c>
      <c r="F465" s="86" t="s">
        <v>1495</v>
      </c>
      <c r="G465" s="86" t="b">
        <v>0</v>
      </c>
      <c r="H465" s="86" t="b">
        <v>0</v>
      </c>
      <c r="I465" s="86" t="b">
        <v>0</v>
      </c>
      <c r="J465" s="86" t="b">
        <v>0</v>
      </c>
      <c r="K465" s="86" t="b">
        <v>0</v>
      </c>
      <c r="L465" s="86" t="b">
        <v>0</v>
      </c>
    </row>
    <row r="466" spans="1:12" ht="15">
      <c r="A466" s="86" t="s">
        <v>1619</v>
      </c>
      <c r="B466" s="86" t="s">
        <v>2086</v>
      </c>
      <c r="C466" s="86">
        <v>2</v>
      </c>
      <c r="D466" s="121">
        <v>0.008559106236927674</v>
      </c>
      <c r="E466" s="121">
        <v>1.130333768495006</v>
      </c>
      <c r="F466" s="86" t="s">
        <v>1495</v>
      </c>
      <c r="G466" s="86" t="b">
        <v>0</v>
      </c>
      <c r="H466" s="86" t="b">
        <v>0</v>
      </c>
      <c r="I466" s="86" t="b">
        <v>0</v>
      </c>
      <c r="J466" s="86" t="b">
        <v>0</v>
      </c>
      <c r="K466" s="86" t="b">
        <v>0</v>
      </c>
      <c r="L466" s="86" t="b">
        <v>0</v>
      </c>
    </row>
    <row r="467" spans="1:12" ht="15">
      <c r="A467" s="86" t="s">
        <v>2086</v>
      </c>
      <c r="B467" s="86" t="s">
        <v>2087</v>
      </c>
      <c r="C467" s="86">
        <v>2</v>
      </c>
      <c r="D467" s="121">
        <v>0.008559106236927674</v>
      </c>
      <c r="E467" s="121">
        <v>1.9084850188786497</v>
      </c>
      <c r="F467" s="86" t="s">
        <v>1495</v>
      </c>
      <c r="G467" s="86" t="b">
        <v>0</v>
      </c>
      <c r="H467" s="86" t="b">
        <v>0</v>
      </c>
      <c r="I467" s="86" t="b">
        <v>0</v>
      </c>
      <c r="J467" s="86" t="b">
        <v>0</v>
      </c>
      <c r="K467" s="86" t="b">
        <v>0</v>
      </c>
      <c r="L467" s="86" t="b">
        <v>0</v>
      </c>
    </row>
    <row r="468" spans="1:12" ht="15">
      <c r="A468" s="86" t="s">
        <v>2087</v>
      </c>
      <c r="B468" s="86" t="s">
        <v>2088</v>
      </c>
      <c r="C468" s="86">
        <v>2</v>
      </c>
      <c r="D468" s="121">
        <v>0.008559106236927674</v>
      </c>
      <c r="E468" s="121">
        <v>1.9084850188786497</v>
      </c>
      <c r="F468" s="86" t="s">
        <v>1495</v>
      </c>
      <c r="G468" s="86" t="b">
        <v>0</v>
      </c>
      <c r="H468" s="86" t="b">
        <v>0</v>
      </c>
      <c r="I468" s="86" t="b">
        <v>0</v>
      </c>
      <c r="J468" s="86" t="b">
        <v>0</v>
      </c>
      <c r="K468" s="86" t="b">
        <v>0</v>
      </c>
      <c r="L468" s="86" t="b">
        <v>0</v>
      </c>
    </row>
    <row r="469" spans="1:12" ht="15">
      <c r="A469" s="86" t="s">
        <v>2088</v>
      </c>
      <c r="B469" s="86" t="s">
        <v>2089</v>
      </c>
      <c r="C469" s="86">
        <v>2</v>
      </c>
      <c r="D469" s="121">
        <v>0.008559106236927674</v>
      </c>
      <c r="E469" s="121">
        <v>1.9084850188786497</v>
      </c>
      <c r="F469" s="86" t="s">
        <v>1495</v>
      </c>
      <c r="G469" s="86" t="b">
        <v>0</v>
      </c>
      <c r="H469" s="86" t="b">
        <v>0</v>
      </c>
      <c r="I469" s="86" t="b">
        <v>0</v>
      </c>
      <c r="J469" s="86" t="b">
        <v>0</v>
      </c>
      <c r="K469" s="86" t="b">
        <v>0</v>
      </c>
      <c r="L469" s="86" t="b">
        <v>0</v>
      </c>
    </row>
    <row r="470" spans="1:12" ht="15">
      <c r="A470" s="86" t="s">
        <v>2089</v>
      </c>
      <c r="B470" s="86" t="s">
        <v>2090</v>
      </c>
      <c r="C470" s="86">
        <v>2</v>
      </c>
      <c r="D470" s="121">
        <v>0.008559106236927674</v>
      </c>
      <c r="E470" s="121">
        <v>1.9084850188786497</v>
      </c>
      <c r="F470" s="86" t="s">
        <v>1495</v>
      </c>
      <c r="G470" s="86" t="b">
        <v>0</v>
      </c>
      <c r="H470" s="86" t="b">
        <v>0</v>
      </c>
      <c r="I470" s="86" t="b">
        <v>0</v>
      </c>
      <c r="J470" s="86" t="b">
        <v>0</v>
      </c>
      <c r="K470" s="86" t="b">
        <v>0</v>
      </c>
      <c r="L470" s="86" t="b">
        <v>0</v>
      </c>
    </row>
    <row r="471" spans="1:12" ht="15">
      <c r="A471" s="86" t="s">
        <v>2090</v>
      </c>
      <c r="B471" s="86" t="s">
        <v>1632</v>
      </c>
      <c r="C471" s="86">
        <v>2</v>
      </c>
      <c r="D471" s="121">
        <v>0.008559106236927674</v>
      </c>
      <c r="E471" s="121">
        <v>1.209515014542631</v>
      </c>
      <c r="F471" s="86" t="s">
        <v>1495</v>
      </c>
      <c r="G471" s="86" t="b">
        <v>0</v>
      </c>
      <c r="H471" s="86" t="b">
        <v>0</v>
      </c>
      <c r="I471" s="86" t="b">
        <v>0</v>
      </c>
      <c r="J471" s="86" t="b">
        <v>0</v>
      </c>
      <c r="K471" s="86" t="b">
        <v>0</v>
      </c>
      <c r="L471" s="86" t="b">
        <v>0</v>
      </c>
    </row>
    <row r="472" spans="1:12" ht="15">
      <c r="A472" s="86" t="s">
        <v>1632</v>
      </c>
      <c r="B472" s="86" t="s">
        <v>2091</v>
      </c>
      <c r="C472" s="86">
        <v>2</v>
      </c>
      <c r="D472" s="121">
        <v>0.008559106236927674</v>
      </c>
      <c r="E472" s="121">
        <v>1.209515014542631</v>
      </c>
      <c r="F472" s="86" t="s">
        <v>1495</v>
      </c>
      <c r="G472" s="86" t="b">
        <v>0</v>
      </c>
      <c r="H472" s="86" t="b">
        <v>0</v>
      </c>
      <c r="I472" s="86" t="b">
        <v>0</v>
      </c>
      <c r="J472" s="86" t="b">
        <v>0</v>
      </c>
      <c r="K472" s="86" t="b">
        <v>0</v>
      </c>
      <c r="L472" s="86" t="b">
        <v>0</v>
      </c>
    </row>
    <row r="473" spans="1:12" ht="15">
      <c r="A473" s="86" t="s">
        <v>2091</v>
      </c>
      <c r="B473" s="86" t="s">
        <v>2092</v>
      </c>
      <c r="C473" s="86">
        <v>2</v>
      </c>
      <c r="D473" s="121">
        <v>0.008559106236927674</v>
      </c>
      <c r="E473" s="121">
        <v>1.9084850188786497</v>
      </c>
      <c r="F473" s="86" t="s">
        <v>1495</v>
      </c>
      <c r="G473" s="86" t="b">
        <v>0</v>
      </c>
      <c r="H473" s="86" t="b">
        <v>0</v>
      </c>
      <c r="I473" s="86" t="b">
        <v>0</v>
      </c>
      <c r="J473" s="86" t="b">
        <v>0</v>
      </c>
      <c r="K473" s="86" t="b">
        <v>0</v>
      </c>
      <c r="L473" s="86" t="b">
        <v>0</v>
      </c>
    </row>
    <row r="474" spans="1:12" ht="15">
      <c r="A474" s="86" t="s">
        <v>2092</v>
      </c>
      <c r="B474" s="86" t="s">
        <v>2093</v>
      </c>
      <c r="C474" s="86">
        <v>2</v>
      </c>
      <c r="D474" s="121">
        <v>0.008559106236927674</v>
      </c>
      <c r="E474" s="121">
        <v>1.9084850188786497</v>
      </c>
      <c r="F474" s="86" t="s">
        <v>1495</v>
      </c>
      <c r="G474" s="86" t="b">
        <v>0</v>
      </c>
      <c r="H474" s="86" t="b">
        <v>0</v>
      </c>
      <c r="I474" s="86" t="b">
        <v>0</v>
      </c>
      <c r="J474" s="86" t="b">
        <v>0</v>
      </c>
      <c r="K474" s="86" t="b">
        <v>0</v>
      </c>
      <c r="L474" s="86" t="b">
        <v>0</v>
      </c>
    </row>
    <row r="475" spans="1:12" ht="15">
      <c r="A475" s="86" t="s">
        <v>2093</v>
      </c>
      <c r="B475" s="86" t="s">
        <v>2094</v>
      </c>
      <c r="C475" s="86">
        <v>2</v>
      </c>
      <c r="D475" s="121">
        <v>0.008559106236927674</v>
      </c>
      <c r="E475" s="121">
        <v>1.9084850188786497</v>
      </c>
      <c r="F475" s="86" t="s">
        <v>1495</v>
      </c>
      <c r="G475" s="86" t="b">
        <v>0</v>
      </c>
      <c r="H475" s="86" t="b">
        <v>0</v>
      </c>
      <c r="I475" s="86" t="b">
        <v>0</v>
      </c>
      <c r="J475" s="86" t="b">
        <v>0</v>
      </c>
      <c r="K475" s="86" t="b">
        <v>0</v>
      </c>
      <c r="L475" s="86" t="b">
        <v>0</v>
      </c>
    </row>
    <row r="476" spans="1:12" ht="15">
      <c r="A476" s="86" t="s">
        <v>2094</v>
      </c>
      <c r="B476" s="86" t="s">
        <v>2095</v>
      </c>
      <c r="C476" s="86">
        <v>2</v>
      </c>
      <c r="D476" s="121">
        <v>0.008559106236927674</v>
      </c>
      <c r="E476" s="121">
        <v>1.9084850188786497</v>
      </c>
      <c r="F476" s="86" t="s">
        <v>1495</v>
      </c>
      <c r="G476" s="86" t="b">
        <v>0</v>
      </c>
      <c r="H476" s="86" t="b">
        <v>0</v>
      </c>
      <c r="I476" s="86" t="b">
        <v>0</v>
      </c>
      <c r="J476" s="86" t="b">
        <v>0</v>
      </c>
      <c r="K476" s="86" t="b">
        <v>0</v>
      </c>
      <c r="L476" s="86" t="b">
        <v>0</v>
      </c>
    </row>
    <row r="477" spans="1:12" ht="15">
      <c r="A477" s="86" t="s">
        <v>2095</v>
      </c>
      <c r="B477" s="86" t="s">
        <v>294</v>
      </c>
      <c r="C477" s="86">
        <v>2</v>
      </c>
      <c r="D477" s="121">
        <v>0.008559106236927674</v>
      </c>
      <c r="E477" s="121">
        <v>1.7323937598229686</v>
      </c>
      <c r="F477" s="86" t="s">
        <v>1495</v>
      </c>
      <c r="G477" s="86" t="b">
        <v>0</v>
      </c>
      <c r="H477" s="86" t="b">
        <v>0</v>
      </c>
      <c r="I477" s="86" t="b">
        <v>0</v>
      </c>
      <c r="J477" s="86" t="b">
        <v>0</v>
      </c>
      <c r="K477" s="86" t="b">
        <v>0</v>
      </c>
      <c r="L477" s="86" t="b">
        <v>0</v>
      </c>
    </row>
    <row r="478" spans="1:12" ht="15">
      <c r="A478" s="86" t="s">
        <v>294</v>
      </c>
      <c r="B478" s="86" t="s">
        <v>2096</v>
      </c>
      <c r="C478" s="86">
        <v>2</v>
      </c>
      <c r="D478" s="121">
        <v>0.008559106236927674</v>
      </c>
      <c r="E478" s="121">
        <v>1.7323937598229686</v>
      </c>
      <c r="F478" s="86" t="s">
        <v>1495</v>
      </c>
      <c r="G478" s="86" t="b">
        <v>0</v>
      </c>
      <c r="H478" s="86" t="b">
        <v>0</v>
      </c>
      <c r="I478" s="86" t="b">
        <v>0</v>
      </c>
      <c r="J478" s="86" t="b">
        <v>0</v>
      </c>
      <c r="K478" s="86" t="b">
        <v>0</v>
      </c>
      <c r="L478" s="86" t="b">
        <v>0</v>
      </c>
    </row>
    <row r="479" spans="1:12" ht="15">
      <c r="A479" s="86" t="s">
        <v>2096</v>
      </c>
      <c r="B479" s="86" t="s">
        <v>2010</v>
      </c>
      <c r="C479" s="86">
        <v>2</v>
      </c>
      <c r="D479" s="121">
        <v>0.008559106236927674</v>
      </c>
      <c r="E479" s="121">
        <v>1.9084850188786497</v>
      </c>
      <c r="F479" s="86" t="s">
        <v>1495</v>
      </c>
      <c r="G479" s="86" t="b">
        <v>0</v>
      </c>
      <c r="H479" s="86" t="b">
        <v>0</v>
      </c>
      <c r="I479" s="86" t="b">
        <v>0</v>
      </c>
      <c r="J479" s="86" t="b">
        <v>0</v>
      </c>
      <c r="K479" s="86" t="b">
        <v>0</v>
      </c>
      <c r="L479" s="86" t="b">
        <v>0</v>
      </c>
    </row>
    <row r="480" spans="1:12" ht="15">
      <c r="A480" s="86" t="s">
        <v>2010</v>
      </c>
      <c r="B480" s="86" t="s">
        <v>1619</v>
      </c>
      <c r="C480" s="86">
        <v>2</v>
      </c>
      <c r="D480" s="121">
        <v>0.008559106236927674</v>
      </c>
      <c r="E480" s="121">
        <v>1.209515014542631</v>
      </c>
      <c r="F480" s="86" t="s">
        <v>1495</v>
      </c>
      <c r="G480" s="86" t="b">
        <v>0</v>
      </c>
      <c r="H480" s="86" t="b">
        <v>0</v>
      </c>
      <c r="I480" s="86" t="b">
        <v>0</v>
      </c>
      <c r="J480" s="86" t="b">
        <v>0</v>
      </c>
      <c r="K480" s="86" t="b">
        <v>0</v>
      </c>
      <c r="L480" s="86" t="b">
        <v>0</v>
      </c>
    </row>
    <row r="481" spans="1:12" ht="15">
      <c r="A481" s="86" t="s">
        <v>1619</v>
      </c>
      <c r="B481" s="86" t="s">
        <v>1618</v>
      </c>
      <c r="C481" s="86">
        <v>2</v>
      </c>
      <c r="D481" s="121">
        <v>0.008559106236927674</v>
      </c>
      <c r="E481" s="121">
        <v>1.130333768495006</v>
      </c>
      <c r="F481" s="86" t="s">
        <v>1495</v>
      </c>
      <c r="G481" s="86" t="b">
        <v>0</v>
      </c>
      <c r="H481" s="86" t="b">
        <v>0</v>
      </c>
      <c r="I481" s="86" t="b">
        <v>0</v>
      </c>
      <c r="J481" s="86" t="b">
        <v>0</v>
      </c>
      <c r="K481" s="86" t="b">
        <v>0</v>
      </c>
      <c r="L481" s="86" t="b">
        <v>0</v>
      </c>
    </row>
    <row r="482" spans="1:12" ht="15">
      <c r="A482" s="86" t="s">
        <v>1618</v>
      </c>
      <c r="B482" s="86" t="s">
        <v>2011</v>
      </c>
      <c r="C482" s="86">
        <v>2</v>
      </c>
      <c r="D482" s="121">
        <v>0.008559106236927674</v>
      </c>
      <c r="E482" s="121">
        <v>1.9084850188786497</v>
      </c>
      <c r="F482" s="86" t="s">
        <v>1495</v>
      </c>
      <c r="G482" s="86" t="b">
        <v>0</v>
      </c>
      <c r="H482" s="86" t="b">
        <v>0</v>
      </c>
      <c r="I482" s="86" t="b">
        <v>0</v>
      </c>
      <c r="J482" s="86" t="b">
        <v>0</v>
      </c>
      <c r="K482" s="86" t="b">
        <v>0</v>
      </c>
      <c r="L482" s="86" t="b">
        <v>0</v>
      </c>
    </row>
    <row r="483" spans="1:12" ht="15">
      <c r="A483" s="86" t="s">
        <v>1632</v>
      </c>
      <c r="B483" s="86" t="s">
        <v>1965</v>
      </c>
      <c r="C483" s="86">
        <v>2</v>
      </c>
      <c r="D483" s="121">
        <v>0.008559106236927674</v>
      </c>
      <c r="E483" s="121">
        <v>0.6074550232146686</v>
      </c>
      <c r="F483" s="86" t="s">
        <v>1495</v>
      </c>
      <c r="G483" s="86" t="b">
        <v>0</v>
      </c>
      <c r="H483" s="86" t="b">
        <v>0</v>
      </c>
      <c r="I483" s="86" t="b">
        <v>0</v>
      </c>
      <c r="J483" s="86" t="b">
        <v>0</v>
      </c>
      <c r="K483" s="86" t="b">
        <v>0</v>
      </c>
      <c r="L483" s="86" t="b">
        <v>0</v>
      </c>
    </row>
    <row r="484" spans="1:12" ht="15">
      <c r="A484" s="86" t="s">
        <v>1983</v>
      </c>
      <c r="B484" s="86" t="s">
        <v>1577</v>
      </c>
      <c r="C484" s="86">
        <v>2</v>
      </c>
      <c r="D484" s="121">
        <v>0.008559106236927674</v>
      </c>
      <c r="E484" s="121">
        <v>1.364416974528374</v>
      </c>
      <c r="F484" s="86" t="s">
        <v>1495</v>
      </c>
      <c r="G484" s="86" t="b">
        <v>0</v>
      </c>
      <c r="H484" s="86" t="b">
        <v>0</v>
      </c>
      <c r="I484" s="86" t="b">
        <v>0</v>
      </c>
      <c r="J484" s="86" t="b">
        <v>0</v>
      </c>
      <c r="K484" s="86" t="b">
        <v>0</v>
      </c>
      <c r="L484" s="86" t="b">
        <v>0</v>
      </c>
    </row>
    <row r="485" spans="1:12" ht="15">
      <c r="A485" s="86" t="s">
        <v>1577</v>
      </c>
      <c r="B485" s="86" t="s">
        <v>299</v>
      </c>
      <c r="C485" s="86">
        <v>2</v>
      </c>
      <c r="D485" s="121">
        <v>0.008559106236927674</v>
      </c>
      <c r="E485" s="121">
        <v>1.4313637641589874</v>
      </c>
      <c r="F485" s="86" t="s">
        <v>1495</v>
      </c>
      <c r="G485" s="86" t="b">
        <v>0</v>
      </c>
      <c r="H485" s="86" t="b">
        <v>0</v>
      </c>
      <c r="I485" s="86" t="b">
        <v>0</v>
      </c>
      <c r="J485" s="86" t="b">
        <v>0</v>
      </c>
      <c r="K485" s="86" t="b">
        <v>0</v>
      </c>
      <c r="L485" s="86" t="b">
        <v>0</v>
      </c>
    </row>
    <row r="486" spans="1:12" ht="15">
      <c r="A486" s="86" t="s">
        <v>299</v>
      </c>
      <c r="B486" s="86" t="s">
        <v>2073</v>
      </c>
      <c r="C486" s="86">
        <v>2</v>
      </c>
      <c r="D486" s="121">
        <v>0.008559106236927674</v>
      </c>
      <c r="E486" s="121">
        <v>1.4313637641589874</v>
      </c>
      <c r="F486" s="86" t="s">
        <v>1495</v>
      </c>
      <c r="G486" s="86" t="b">
        <v>0</v>
      </c>
      <c r="H486" s="86" t="b">
        <v>0</v>
      </c>
      <c r="I486" s="86" t="b">
        <v>0</v>
      </c>
      <c r="J486" s="86" t="b">
        <v>0</v>
      </c>
      <c r="K486" s="86" t="b">
        <v>0</v>
      </c>
      <c r="L486" s="86" t="b">
        <v>0</v>
      </c>
    </row>
    <row r="487" spans="1:12" ht="15">
      <c r="A487" s="86" t="s">
        <v>2073</v>
      </c>
      <c r="B487" s="86" t="s">
        <v>2074</v>
      </c>
      <c r="C487" s="86">
        <v>2</v>
      </c>
      <c r="D487" s="121">
        <v>0.008559106236927674</v>
      </c>
      <c r="E487" s="121">
        <v>1.9084850188786497</v>
      </c>
      <c r="F487" s="86" t="s">
        <v>1495</v>
      </c>
      <c r="G487" s="86" t="b">
        <v>0</v>
      </c>
      <c r="H487" s="86" t="b">
        <v>0</v>
      </c>
      <c r="I487" s="86" t="b">
        <v>0</v>
      </c>
      <c r="J487" s="86" t="b">
        <v>0</v>
      </c>
      <c r="K487" s="86" t="b">
        <v>0</v>
      </c>
      <c r="L487" s="86" t="b">
        <v>0</v>
      </c>
    </row>
    <row r="488" spans="1:12" ht="15">
      <c r="A488" s="86" t="s">
        <v>1641</v>
      </c>
      <c r="B488" s="86" t="s">
        <v>1642</v>
      </c>
      <c r="C488" s="86">
        <v>7</v>
      </c>
      <c r="D488" s="121">
        <v>0.005829643655377432</v>
      </c>
      <c r="E488" s="121">
        <v>1.400414627799893</v>
      </c>
      <c r="F488" s="86" t="s">
        <v>1496</v>
      </c>
      <c r="G488" s="86" t="b">
        <v>0</v>
      </c>
      <c r="H488" s="86" t="b">
        <v>0</v>
      </c>
      <c r="I488" s="86" t="b">
        <v>0</v>
      </c>
      <c r="J488" s="86" t="b">
        <v>0</v>
      </c>
      <c r="K488" s="86" t="b">
        <v>0</v>
      </c>
      <c r="L488" s="86" t="b">
        <v>0</v>
      </c>
    </row>
    <row r="489" spans="1:12" ht="15">
      <c r="A489" s="86" t="s">
        <v>1642</v>
      </c>
      <c r="B489" s="86" t="s">
        <v>300</v>
      </c>
      <c r="C489" s="86">
        <v>7</v>
      </c>
      <c r="D489" s="121">
        <v>0.005829643655377432</v>
      </c>
      <c r="E489" s="121">
        <v>1.0993846321359118</v>
      </c>
      <c r="F489" s="86" t="s">
        <v>1496</v>
      </c>
      <c r="G489" s="86" t="b">
        <v>0</v>
      </c>
      <c r="H489" s="86" t="b">
        <v>0</v>
      </c>
      <c r="I489" s="86" t="b">
        <v>0</v>
      </c>
      <c r="J489" s="86" t="b">
        <v>0</v>
      </c>
      <c r="K489" s="86" t="b">
        <v>0</v>
      </c>
      <c r="L489" s="86" t="b">
        <v>0</v>
      </c>
    </row>
    <row r="490" spans="1:12" ht="15">
      <c r="A490" s="86" t="s">
        <v>300</v>
      </c>
      <c r="B490" s="86" t="s">
        <v>1590</v>
      </c>
      <c r="C490" s="86">
        <v>7</v>
      </c>
      <c r="D490" s="121">
        <v>0.005829643655377432</v>
      </c>
      <c r="E490" s="121">
        <v>1.0993846321359118</v>
      </c>
      <c r="F490" s="86" t="s">
        <v>1496</v>
      </c>
      <c r="G490" s="86" t="b">
        <v>0</v>
      </c>
      <c r="H490" s="86" t="b">
        <v>0</v>
      </c>
      <c r="I490" s="86" t="b">
        <v>0</v>
      </c>
      <c r="J490" s="86" t="b">
        <v>0</v>
      </c>
      <c r="K490" s="86" t="b">
        <v>0</v>
      </c>
      <c r="L490" s="86" t="b">
        <v>0</v>
      </c>
    </row>
    <row r="491" spans="1:12" ht="15">
      <c r="A491" s="86" t="s">
        <v>1590</v>
      </c>
      <c r="B491" s="86" t="s">
        <v>1576</v>
      </c>
      <c r="C491" s="86">
        <v>7</v>
      </c>
      <c r="D491" s="121">
        <v>0.005829643655377432</v>
      </c>
      <c r="E491" s="121">
        <v>1.400414627799893</v>
      </c>
      <c r="F491" s="86" t="s">
        <v>1496</v>
      </c>
      <c r="G491" s="86" t="b">
        <v>0</v>
      </c>
      <c r="H491" s="86" t="b">
        <v>0</v>
      </c>
      <c r="I491" s="86" t="b">
        <v>0</v>
      </c>
      <c r="J491" s="86" t="b">
        <v>0</v>
      </c>
      <c r="K491" s="86" t="b">
        <v>0</v>
      </c>
      <c r="L491" s="86" t="b">
        <v>0</v>
      </c>
    </row>
    <row r="492" spans="1:12" ht="15">
      <c r="A492" s="86" t="s">
        <v>1576</v>
      </c>
      <c r="B492" s="86" t="s">
        <v>300</v>
      </c>
      <c r="C492" s="86">
        <v>7</v>
      </c>
      <c r="D492" s="121">
        <v>0.005829643655377432</v>
      </c>
      <c r="E492" s="121">
        <v>1.0993846321359118</v>
      </c>
      <c r="F492" s="86" t="s">
        <v>1496</v>
      </c>
      <c r="G492" s="86" t="b">
        <v>0</v>
      </c>
      <c r="H492" s="86" t="b">
        <v>0</v>
      </c>
      <c r="I492" s="86" t="b">
        <v>0</v>
      </c>
      <c r="J492" s="86" t="b">
        <v>0</v>
      </c>
      <c r="K492" s="86" t="b">
        <v>0</v>
      </c>
      <c r="L492" s="86" t="b">
        <v>0</v>
      </c>
    </row>
    <row r="493" spans="1:12" ht="15">
      <c r="A493" s="86" t="s">
        <v>300</v>
      </c>
      <c r="B493" s="86" t="s">
        <v>1643</v>
      </c>
      <c r="C493" s="86">
        <v>7</v>
      </c>
      <c r="D493" s="121">
        <v>0.005829643655377432</v>
      </c>
      <c r="E493" s="121">
        <v>1.0993846321359118</v>
      </c>
      <c r="F493" s="86" t="s">
        <v>1496</v>
      </c>
      <c r="G493" s="86" t="b">
        <v>0</v>
      </c>
      <c r="H493" s="86" t="b">
        <v>0</v>
      </c>
      <c r="I493" s="86" t="b">
        <v>0</v>
      </c>
      <c r="J493" s="86" t="b">
        <v>0</v>
      </c>
      <c r="K493" s="86" t="b">
        <v>0</v>
      </c>
      <c r="L493" s="86" t="b">
        <v>0</v>
      </c>
    </row>
    <row r="494" spans="1:12" ht="15">
      <c r="A494" s="86" t="s">
        <v>1643</v>
      </c>
      <c r="B494" s="86" t="s">
        <v>1644</v>
      </c>
      <c r="C494" s="86">
        <v>7</v>
      </c>
      <c r="D494" s="121">
        <v>0.005829643655377432</v>
      </c>
      <c r="E494" s="121">
        <v>1.400414627799893</v>
      </c>
      <c r="F494" s="86" t="s">
        <v>1496</v>
      </c>
      <c r="G494" s="86" t="b">
        <v>0</v>
      </c>
      <c r="H494" s="86" t="b">
        <v>0</v>
      </c>
      <c r="I494" s="86" t="b">
        <v>0</v>
      </c>
      <c r="J494" s="86" t="b">
        <v>0</v>
      </c>
      <c r="K494" s="86" t="b">
        <v>0</v>
      </c>
      <c r="L494" s="86" t="b">
        <v>0</v>
      </c>
    </row>
    <row r="495" spans="1:12" ht="15">
      <c r="A495" s="86" t="s">
        <v>1644</v>
      </c>
      <c r="B495" s="86" t="s">
        <v>1645</v>
      </c>
      <c r="C495" s="86">
        <v>7</v>
      </c>
      <c r="D495" s="121">
        <v>0.005829643655377432</v>
      </c>
      <c r="E495" s="121">
        <v>1.400414627799893</v>
      </c>
      <c r="F495" s="86" t="s">
        <v>1496</v>
      </c>
      <c r="G495" s="86" t="b">
        <v>0</v>
      </c>
      <c r="H495" s="86" t="b">
        <v>0</v>
      </c>
      <c r="I495" s="86" t="b">
        <v>0</v>
      </c>
      <c r="J495" s="86" t="b">
        <v>0</v>
      </c>
      <c r="K495" s="86" t="b">
        <v>0</v>
      </c>
      <c r="L495" s="86" t="b">
        <v>0</v>
      </c>
    </row>
    <row r="496" spans="1:12" ht="15">
      <c r="A496" s="86" t="s">
        <v>1645</v>
      </c>
      <c r="B496" s="86" t="s">
        <v>1971</v>
      </c>
      <c r="C496" s="86">
        <v>7</v>
      </c>
      <c r="D496" s="121">
        <v>0.005829643655377432</v>
      </c>
      <c r="E496" s="121">
        <v>1.400414627799893</v>
      </c>
      <c r="F496" s="86" t="s">
        <v>1496</v>
      </c>
      <c r="G496" s="86" t="b">
        <v>0</v>
      </c>
      <c r="H496" s="86" t="b">
        <v>0</v>
      </c>
      <c r="I496" s="86" t="b">
        <v>0</v>
      </c>
      <c r="J496" s="86" t="b">
        <v>0</v>
      </c>
      <c r="K496" s="86" t="b">
        <v>0</v>
      </c>
      <c r="L496" s="86" t="b">
        <v>0</v>
      </c>
    </row>
    <row r="497" spans="1:12" ht="15">
      <c r="A497" s="86" t="s">
        <v>1971</v>
      </c>
      <c r="B497" s="86" t="s">
        <v>1972</v>
      </c>
      <c r="C497" s="86">
        <v>7</v>
      </c>
      <c r="D497" s="121">
        <v>0.005829643655377432</v>
      </c>
      <c r="E497" s="121">
        <v>1.400414627799893</v>
      </c>
      <c r="F497" s="86" t="s">
        <v>1496</v>
      </c>
      <c r="G497" s="86" t="b">
        <v>0</v>
      </c>
      <c r="H497" s="86" t="b">
        <v>0</v>
      </c>
      <c r="I497" s="86" t="b">
        <v>0</v>
      </c>
      <c r="J497" s="86" t="b">
        <v>0</v>
      </c>
      <c r="K497" s="86" t="b">
        <v>0</v>
      </c>
      <c r="L497" s="86" t="b">
        <v>0</v>
      </c>
    </row>
    <row r="498" spans="1:12" ht="15">
      <c r="A498" s="86" t="s">
        <v>1972</v>
      </c>
      <c r="B498" s="86" t="s">
        <v>1973</v>
      </c>
      <c r="C498" s="86">
        <v>7</v>
      </c>
      <c r="D498" s="121">
        <v>0.005829643655377432</v>
      </c>
      <c r="E498" s="121">
        <v>1.400414627799893</v>
      </c>
      <c r="F498" s="86" t="s">
        <v>1496</v>
      </c>
      <c r="G498" s="86" t="b">
        <v>0</v>
      </c>
      <c r="H498" s="86" t="b">
        <v>0</v>
      </c>
      <c r="I498" s="86" t="b">
        <v>0</v>
      </c>
      <c r="J498" s="86" t="b">
        <v>0</v>
      </c>
      <c r="K498" s="86" t="b">
        <v>0</v>
      </c>
      <c r="L498" s="86" t="b">
        <v>0</v>
      </c>
    </row>
    <row r="499" spans="1:12" ht="15">
      <c r="A499" s="86" t="s">
        <v>1973</v>
      </c>
      <c r="B499" s="86" t="s">
        <v>1974</v>
      </c>
      <c r="C499" s="86">
        <v>7</v>
      </c>
      <c r="D499" s="121">
        <v>0.005829643655377432</v>
      </c>
      <c r="E499" s="121">
        <v>1.400414627799893</v>
      </c>
      <c r="F499" s="86" t="s">
        <v>1496</v>
      </c>
      <c r="G499" s="86" t="b">
        <v>0</v>
      </c>
      <c r="H499" s="86" t="b">
        <v>0</v>
      </c>
      <c r="I499" s="86" t="b">
        <v>0</v>
      </c>
      <c r="J499" s="86" t="b">
        <v>0</v>
      </c>
      <c r="K499" s="86" t="b">
        <v>0</v>
      </c>
      <c r="L499" s="86" t="b">
        <v>0</v>
      </c>
    </row>
    <row r="500" spans="1:12" ht="15">
      <c r="A500" s="86" t="s">
        <v>1974</v>
      </c>
      <c r="B500" s="86" t="s">
        <v>291</v>
      </c>
      <c r="C500" s="86">
        <v>7</v>
      </c>
      <c r="D500" s="121">
        <v>0.005829643655377432</v>
      </c>
      <c r="E500" s="121">
        <v>1.24551266781415</v>
      </c>
      <c r="F500" s="86" t="s">
        <v>1496</v>
      </c>
      <c r="G500" s="86" t="b">
        <v>0</v>
      </c>
      <c r="H500" s="86" t="b">
        <v>0</v>
      </c>
      <c r="I500" s="86" t="b">
        <v>0</v>
      </c>
      <c r="J500" s="86" t="b">
        <v>0</v>
      </c>
      <c r="K500" s="86" t="b">
        <v>0</v>
      </c>
      <c r="L500" s="86" t="b">
        <v>0</v>
      </c>
    </row>
    <row r="501" spans="1:12" ht="15">
      <c r="A501" s="86" t="s">
        <v>291</v>
      </c>
      <c r="B501" s="86" t="s">
        <v>1975</v>
      </c>
      <c r="C501" s="86">
        <v>7</v>
      </c>
      <c r="D501" s="121">
        <v>0.005829643655377432</v>
      </c>
      <c r="E501" s="121">
        <v>1.291270158374825</v>
      </c>
      <c r="F501" s="86" t="s">
        <v>1496</v>
      </c>
      <c r="G501" s="86" t="b">
        <v>0</v>
      </c>
      <c r="H501" s="86" t="b">
        <v>0</v>
      </c>
      <c r="I501" s="86" t="b">
        <v>0</v>
      </c>
      <c r="J501" s="86" t="b">
        <v>0</v>
      </c>
      <c r="K501" s="86" t="b">
        <v>0</v>
      </c>
      <c r="L501" s="86" t="b">
        <v>0</v>
      </c>
    </row>
    <row r="502" spans="1:12" ht="15">
      <c r="A502" s="86" t="s">
        <v>1975</v>
      </c>
      <c r="B502" s="86" t="s">
        <v>1976</v>
      </c>
      <c r="C502" s="86">
        <v>7</v>
      </c>
      <c r="D502" s="121">
        <v>0.005829643655377432</v>
      </c>
      <c r="E502" s="121">
        <v>1.400414627799893</v>
      </c>
      <c r="F502" s="86" t="s">
        <v>1496</v>
      </c>
      <c r="G502" s="86" t="b">
        <v>0</v>
      </c>
      <c r="H502" s="86" t="b">
        <v>0</v>
      </c>
      <c r="I502" s="86" t="b">
        <v>0</v>
      </c>
      <c r="J502" s="86" t="b">
        <v>0</v>
      </c>
      <c r="K502" s="86" t="b">
        <v>0</v>
      </c>
      <c r="L502" s="86" t="b">
        <v>0</v>
      </c>
    </row>
    <row r="503" spans="1:12" ht="15">
      <c r="A503" s="86" t="s">
        <v>1976</v>
      </c>
      <c r="B503" s="86" t="s">
        <v>1623</v>
      </c>
      <c r="C503" s="86">
        <v>7</v>
      </c>
      <c r="D503" s="121">
        <v>0.005829643655377432</v>
      </c>
      <c r="E503" s="121">
        <v>1.400414627799893</v>
      </c>
      <c r="F503" s="86" t="s">
        <v>1496</v>
      </c>
      <c r="G503" s="86" t="b">
        <v>0</v>
      </c>
      <c r="H503" s="86" t="b">
        <v>0</v>
      </c>
      <c r="I503" s="86" t="b">
        <v>0</v>
      </c>
      <c r="J503" s="86" t="b">
        <v>0</v>
      </c>
      <c r="K503" s="86" t="b">
        <v>0</v>
      </c>
      <c r="L503" s="86" t="b">
        <v>0</v>
      </c>
    </row>
    <row r="504" spans="1:12" ht="15">
      <c r="A504" s="86" t="s">
        <v>1623</v>
      </c>
      <c r="B504" s="86" t="s">
        <v>1977</v>
      </c>
      <c r="C504" s="86">
        <v>7</v>
      </c>
      <c r="D504" s="121">
        <v>0.005829643655377432</v>
      </c>
      <c r="E504" s="121">
        <v>1.400414627799893</v>
      </c>
      <c r="F504" s="86" t="s">
        <v>1496</v>
      </c>
      <c r="G504" s="86" t="b">
        <v>0</v>
      </c>
      <c r="H504" s="86" t="b">
        <v>0</v>
      </c>
      <c r="I504" s="86" t="b">
        <v>0</v>
      </c>
      <c r="J504" s="86" t="b">
        <v>0</v>
      </c>
      <c r="K504" s="86" t="b">
        <v>0</v>
      </c>
      <c r="L504" s="86" t="b">
        <v>0</v>
      </c>
    </row>
    <row r="505" spans="1:12" ht="15">
      <c r="A505" s="86" t="s">
        <v>1977</v>
      </c>
      <c r="B505" s="86" t="s">
        <v>1619</v>
      </c>
      <c r="C505" s="86">
        <v>7</v>
      </c>
      <c r="D505" s="121">
        <v>0.005829643655377432</v>
      </c>
      <c r="E505" s="121">
        <v>1.24551266781415</v>
      </c>
      <c r="F505" s="86" t="s">
        <v>1496</v>
      </c>
      <c r="G505" s="86" t="b">
        <v>0</v>
      </c>
      <c r="H505" s="86" t="b">
        <v>0</v>
      </c>
      <c r="I505" s="86" t="b">
        <v>0</v>
      </c>
      <c r="J505" s="86" t="b">
        <v>0</v>
      </c>
      <c r="K505" s="86" t="b">
        <v>0</v>
      </c>
      <c r="L505" s="86" t="b">
        <v>0</v>
      </c>
    </row>
    <row r="506" spans="1:12" ht="15">
      <c r="A506" s="86" t="s">
        <v>2137</v>
      </c>
      <c r="B506" s="86" t="s">
        <v>2138</v>
      </c>
      <c r="C506" s="86">
        <v>2</v>
      </c>
      <c r="D506" s="121">
        <v>0.0075158064982367625</v>
      </c>
      <c r="E506" s="121">
        <v>1.9444826721501687</v>
      </c>
      <c r="F506" s="86" t="s">
        <v>1496</v>
      </c>
      <c r="G506" s="86" t="b">
        <v>0</v>
      </c>
      <c r="H506" s="86" t="b">
        <v>0</v>
      </c>
      <c r="I506" s="86" t="b">
        <v>0</v>
      </c>
      <c r="J506" s="86" t="b">
        <v>0</v>
      </c>
      <c r="K506" s="86" t="b">
        <v>0</v>
      </c>
      <c r="L506" s="86" t="b">
        <v>0</v>
      </c>
    </row>
    <row r="507" spans="1:12" ht="15">
      <c r="A507" s="86" t="s">
        <v>2138</v>
      </c>
      <c r="B507" s="86" t="s">
        <v>291</v>
      </c>
      <c r="C507" s="86">
        <v>2</v>
      </c>
      <c r="D507" s="121">
        <v>0.0075158064982367625</v>
      </c>
      <c r="E507" s="121">
        <v>1.24551266781415</v>
      </c>
      <c r="F507" s="86" t="s">
        <v>1496</v>
      </c>
      <c r="G507" s="86" t="b">
        <v>0</v>
      </c>
      <c r="H507" s="86" t="b">
        <v>0</v>
      </c>
      <c r="I507" s="86" t="b">
        <v>0</v>
      </c>
      <c r="J507" s="86" t="b">
        <v>0</v>
      </c>
      <c r="K507" s="86" t="b">
        <v>0</v>
      </c>
      <c r="L507" s="86" t="b">
        <v>0</v>
      </c>
    </row>
    <row r="508" spans="1:12" ht="15">
      <c r="A508" s="86" t="s">
        <v>291</v>
      </c>
      <c r="B508" s="86" t="s">
        <v>2139</v>
      </c>
      <c r="C508" s="86">
        <v>2</v>
      </c>
      <c r="D508" s="121">
        <v>0.0075158064982367625</v>
      </c>
      <c r="E508" s="121">
        <v>1.291270158374825</v>
      </c>
      <c r="F508" s="86" t="s">
        <v>1496</v>
      </c>
      <c r="G508" s="86" t="b">
        <v>0</v>
      </c>
      <c r="H508" s="86" t="b">
        <v>0</v>
      </c>
      <c r="I508" s="86" t="b">
        <v>0</v>
      </c>
      <c r="J508" s="86" t="b">
        <v>0</v>
      </c>
      <c r="K508" s="86" t="b">
        <v>0</v>
      </c>
      <c r="L508" s="86" t="b">
        <v>0</v>
      </c>
    </row>
    <row r="509" spans="1:12" ht="15">
      <c r="A509" s="86" t="s">
        <v>2139</v>
      </c>
      <c r="B509" s="86" t="s">
        <v>2140</v>
      </c>
      <c r="C509" s="86">
        <v>2</v>
      </c>
      <c r="D509" s="121">
        <v>0.0075158064982367625</v>
      </c>
      <c r="E509" s="121">
        <v>1.9444826721501687</v>
      </c>
      <c r="F509" s="86" t="s">
        <v>1496</v>
      </c>
      <c r="G509" s="86" t="b">
        <v>0</v>
      </c>
      <c r="H509" s="86" t="b">
        <v>0</v>
      </c>
      <c r="I509" s="86" t="b">
        <v>0</v>
      </c>
      <c r="J509" s="86" t="b">
        <v>0</v>
      </c>
      <c r="K509" s="86" t="b">
        <v>0</v>
      </c>
      <c r="L509" s="86" t="b">
        <v>0</v>
      </c>
    </row>
    <row r="510" spans="1:12" ht="15">
      <c r="A510" s="86" t="s">
        <v>2140</v>
      </c>
      <c r="B510" s="86" t="s">
        <v>2015</v>
      </c>
      <c r="C510" s="86">
        <v>2</v>
      </c>
      <c r="D510" s="121">
        <v>0.0075158064982367625</v>
      </c>
      <c r="E510" s="121">
        <v>1.9444826721501687</v>
      </c>
      <c r="F510" s="86" t="s">
        <v>1496</v>
      </c>
      <c r="G510" s="86" t="b">
        <v>0</v>
      </c>
      <c r="H510" s="86" t="b">
        <v>0</v>
      </c>
      <c r="I510" s="86" t="b">
        <v>0</v>
      </c>
      <c r="J510" s="86" t="b">
        <v>0</v>
      </c>
      <c r="K510" s="86" t="b">
        <v>0</v>
      </c>
      <c r="L510" s="86" t="b">
        <v>0</v>
      </c>
    </row>
    <row r="511" spans="1:12" ht="15">
      <c r="A511" s="86" t="s">
        <v>2015</v>
      </c>
      <c r="B511" s="86" t="s">
        <v>1619</v>
      </c>
      <c r="C511" s="86">
        <v>2</v>
      </c>
      <c r="D511" s="121">
        <v>0.0075158064982367625</v>
      </c>
      <c r="E511" s="121">
        <v>1.24551266781415</v>
      </c>
      <c r="F511" s="86" t="s">
        <v>1496</v>
      </c>
      <c r="G511" s="86" t="b">
        <v>0</v>
      </c>
      <c r="H511" s="86" t="b">
        <v>0</v>
      </c>
      <c r="I511" s="86" t="b">
        <v>0</v>
      </c>
      <c r="J511" s="86" t="b">
        <v>0</v>
      </c>
      <c r="K511" s="86" t="b">
        <v>0</v>
      </c>
      <c r="L511" s="86" t="b">
        <v>0</v>
      </c>
    </row>
    <row r="512" spans="1:12" ht="15">
      <c r="A512" s="86" t="s">
        <v>1619</v>
      </c>
      <c r="B512" s="86" t="s">
        <v>1618</v>
      </c>
      <c r="C512" s="86">
        <v>2</v>
      </c>
      <c r="D512" s="121">
        <v>0.0075158064982367625</v>
      </c>
      <c r="E512" s="121">
        <v>1.7683914130944873</v>
      </c>
      <c r="F512" s="86" t="s">
        <v>1496</v>
      </c>
      <c r="G512" s="86" t="b">
        <v>0</v>
      </c>
      <c r="H512" s="86" t="b">
        <v>0</v>
      </c>
      <c r="I512" s="86" t="b">
        <v>0</v>
      </c>
      <c r="J512" s="86" t="b">
        <v>0</v>
      </c>
      <c r="K512" s="86" t="b">
        <v>0</v>
      </c>
      <c r="L512" s="86" t="b">
        <v>0</v>
      </c>
    </row>
    <row r="513" spans="1:12" ht="15">
      <c r="A513" s="86" t="s">
        <v>1618</v>
      </c>
      <c r="B513" s="86" t="s">
        <v>2141</v>
      </c>
      <c r="C513" s="86">
        <v>2</v>
      </c>
      <c r="D513" s="121">
        <v>0.0075158064982367625</v>
      </c>
      <c r="E513" s="121">
        <v>1.9444826721501687</v>
      </c>
      <c r="F513" s="86" t="s">
        <v>1496</v>
      </c>
      <c r="G513" s="86" t="b">
        <v>0</v>
      </c>
      <c r="H513" s="86" t="b">
        <v>0</v>
      </c>
      <c r="I513" s="86" t="b">
        <v>0</v>
      </c>
      <c r="J513" s="86" t="b">
        <v>0</v>
      </c>
      <c r="K513" s="86" t="b">
        <v>0</v>
      </c>
      <c r="L513" s="86" t="b">
        <v>0</v>
      </c>
    </row>
    <row r="514" spans="1:12" ht="15">
      <c r="A514" s="86" t="s">
        <v>2141</v>
      </c>
      <c r="B514" s="86" t="s">
        <v>2142</v>
      </c>
      <c r="C514" s="86">
        <v>2</v>
      </c>
      <c r="D514" s="121">
        <v>0.0075158064982367625</v>
      </c>
      <c r="E514" s="121">
        <v>1.9444826721501687</v>
      </c>
      <c r="F514" s="86" t="s">
        <v>1496</v>
      </c>
      <c r="G514" s="86" t="b">
        <v>0</v>
      </c>
      <c r="H514" s="86" t="b">
        <v>0</v>
      </c>
      <c r="I514" s="86" t="b">
        <v>0</v>
      </c>
      <c r="J514" s="86" t="b">
        <v>0</v>
      </c>
      <c r="K514" s="86" t="b">
        <v>0</v>
      </c>
      <c r="L514" s="86" t="b">
        <v>0</v>
      </c>
    </row>
    <row r="515" spans="1:12" ht="15">
      <c r="A515" s="86" t="s">
        <v>2142</v>
      </c>
      <c r="B515" s="86" t="s">
        <v>2143</v>
      </c>
      <c r="C515" s="86">
        <v>2</v>
      </c>
      <c r="D515" s="121">
        <v>0.0075158064982367625</v>
      </c>
      <c r="E515" s="121">
        <v>1.9444826721501687</v>
      </c>
      <c r="F515" s="86" t="s">
        <v>1496</v>
      </c>
      <c r="G515" s="86" t="b">
        <v>0</v>
      </c>
      <c r="H515" s="86" t="b">
        <v>0</v>
      </c>
      <c r="I515" s="86" t="b">
        <v>0</v>
      </c>
      <c r="J515" s="86" t="b">
        <v>0</v>
      </c>
      <c r="K515" s="86" t="b">
        <v>0</v>
      </c>
      <c r="L515" s="86" t="b">
        <v>0</v>
      </c>
    </row>
    <row r="516" spans="1:12" ht="15">
      <c r="A516" s="86" t="s">
        <v>2143</v>
      </c>
      <c r="B516" s="86" t="s">
        <v>2144</v>
      </c>
      <c r="C516" s="86">
        <v>2</v>
      </c>
      <c r="D516" s="121">
        <v>0.0075158064982367625</v>
      </c>
      <c r="E516" s="121">
        <v>1.9444826721501687</v>
      </c>
      <c r="F516" s="86" t="s">
        <v>1496</v>
      </c>
      <c r="G516" s="86" t="b">
        <v>0</v>
      </c>
      <c r="H516" s="86" t="b">
        <v>0</v>
      </c>
      <c r="I516" s="86" t="b">
        <v>0</v>
      </c>
      <c r="J516" s="86" t="b">
        <v>0</v>
      </c>
      <c r="K516" s="86" t="b">
        <v>0</v>
      </c>
      <c r="L516" s="86" t="b">
        <v>0</v>
      </c>
    </row>
    <row r="517" spans="1:12" ht="15">
      <c r="A517" s="86" t="s">
        <v>2144</v>
      </c>
      <c r="B517" s="86" t="s">
        <v>2145</v>
      </c>
      <c r="C517" s="86">
        <v>2</v>
      </c>
      <c r="D517" s="121">
        <v>0.0075158064982367625</v>
      </c>
      <c r="E517" s="121">
        <v>1.9444826721501687</v>
      </c>
      <c r="F517" s="86" t="s">
        <v>1496</v>
      </c>
      <c r="G517" s="86" t="b">
        <v>0</v>
      </c>
      <c r="H517" s="86" t="b">
        <v>0</v>
      </c>
      <c r="I517" s="86" t="b">
        <v>0</v>
      </c>
      <c r="J517" s="86" t="b">
        <v>0</v>
      </c>
      <c r="K517" s="86" t="b">
        <v>0</v>
      </c>
      <c r="L517" s="86" t="b">
        <v>0</v>
      </c>
    </row>
    <row r="518" spans="1:12" ht="15">
      <c r="A518" s="86" t="s">
        <v>2145</v>
      </c>
      <c r="B518" s="86" t="s">
        <v>2146</v>
      </c>
      <c r="C518" s="86">
        <v>2</v>
      </c>
      <c r="D518" s="121">
        <v>0.0075158064982367625</v>
      </c>
      <c r="E518" s="121">
        <v>1.9444826721501687</v>
      </c>
      <c r="F518" s="86" t="s">
        <v>1496</v>
      </c>
      <c r="G518" s="86" t="b">
        <v>0</v>
      </c>
      <c r="H518" s="86" t="b">
        <v>0</v>
      </c>
      <c r="I518" s="86" t="b">
        <v>0</v>
      </c>
      <c r="J518" s="86" t="b">
        <v>0</v>
      </c>
      <c r="K518" s="86" t="b">
        <v>0</v>
      </c>
      <c r="L518" s="86" t="b">
        <v>0</v>
      </c>
    </row>
    <row r="519" spans="1:12" ht="15">
      <c r="A519" s="86" t="s">
        <v>2146</v>
      </c>
      <c r="B519" s="86" t="s">
        <v>2147</v>
      </c>
      <c r="C519" s="86">
        <v>2</v>
      </c>
      <c r="D519" s="121">
        <v>0.0075158064982367625</v>
      </c>
      <c r="E519" s="121">
        <v>1.9444826721501687</v>
      </c>
      <c r="F519" s="86" t="s">
        <v>1496</v>
      </c>
      <c r="G519" s="86" t="b">
        <v>0</v>
      </c>
      <c r="H519" s="86" t="b">
        <v>0</v>
      </c>
      <c r="I519" s="86" t="b">
        <v>0</v>
      </c>
      <c r="J519" s="86" t="b">
        <v>0</v>
      </c>
      <c r="K519" s="86" t="b">
        <v>0</v>
      </c>
      <c r="L519" s="86" t="b">
        <v>0</v>
      </c>
    </row>
    <row r="520" spans="1:12" ht="15">
      <c r="A520" s="86" t="s">
        <v>2147</v>
      </c>
      <c r="B520" s="86" t="s">
        <v>281</v>
      </c>
      <c r="C520" s="86">
        <v>2</v>
      </c>
      <c r="D520" s="121">
        <v>0.0075158064982367625</v>
      </c>
      <c r="E520" s="121">
        <v>1.9444826721501687</v>
      </c>
      <c r="F520" s="86" t="s">
        <v>1496</v>
      </c>
      <c r="G520" s="86" t="b">
        <v>0</v>
      </c>
      <c r="H520" s="86" t="b">
        <v>0</v>
      </c>
      <c r="I520" s="86" t="b">
        <v>0</v>
      </c>
      <c r="J520" s="86" t="b">
        <v>0</v>
      </c>
      <c r="K520" s="86" t="b">
        <v>0</v>
      </c>
      <c r="L520" s="86" t="b">
        <v>0</v>
      </c>
    </row>
    <row r="521" spans="1:12" ht="15">
      <c r="A521" s="86" t="s">
        <v>281</v>
      </c>
      <c r="B521" s="86" t="s">
        <v>2148</v>
      </c>
      <c r="C521" s="86">
        <v>2</v>
      </c>
      <c r="D521" s="121">
        <v>0.0075158064982367625</v>
      </c>
      <c r="E521" s="121">
        <v>1.9444826721501687</v>
      </c>
      <c r="F521" s="86" t="s">
        <v>1496</v>
      </c>
      <c r="G521" s="86" t="b">
        <v>0</v>
      </c>
      <c r="H521" s="86" t="b">
        <v>0</v>
      </c>
      <c r="I521" s="86" t="b">
        <v>0</v>
      </c>
      <c r="J521" s="86" t="b">
        <v>0</v>
      </c>
      <c r="K521" s="86" t="b">
        <v>0</v>
      </c>
      <c r="L521" s="86" t="b">
        <v>0</v>
      </c>
    </row>
    <row r="522" spans="1:12" ht="15">
      <c r="A522" s="86" t="s">
        <v>2148</v>
      </c>
      <c r="B522" s="86" t="s">
        <v>2149</v>
      </c>
      <c r="C522" s="86">
        <v>2</v>
      </c>
      <c r="D522" s="121">
        <v>0.0075158064982367625</v>
      </c>
      <c r="E522" s="121">
        <v>1.9444826721501687</v>
      </c>
      <c r="F522" s="86" t="s">
        <v>1496</v>
      </c>
      <c r="G522" s="86" t="b">
        <v>0</v>
      </c>
      <c r="H522" s="86" t="b">
        <v>0</v>
      </c>
      <c r="I522" s="86" t="b">
        <v>0</v>
      </c>
      <c r="J522" s="86" t="b">
        <v>0</v>
      </c>
      <c r="K522" s="86" t="b">
        <v>0</v>
      </c>
      <c r="L522" s="86" t="b">
        <v>0</v>
      </c>
    </row>
    <row r="523" spans="1:12" ht="15">
      <c r="A523" s="86" t="s">
        <v>2149</v>
      </c>
      <c r="B523" s="86" t="s">
        <v>1982</v>
      </c>
      <c r="C523" s="86">
        <v>2</v>
      </c>
      <c r="D523" s="121">
        <v>0.0075158064982367625</v>
      </c>
      <c r="E523" s="121">
        <v>1.9444826721501687</v>
      </c>
      <c r="F523" s="86" t="s">
        <v>1496</v>
      </c>
      <c r="G523" s="86" t="b">
        <v>0</v>
      </c>
      <c r="H523" s="86" t="b">
        <v>0</v>
      </c>
      <c r="I523" s="86" t="b">
        <v>0</v>
      </c>
      <c r="J523" s="86" t="b">
        <v>0</v>
      </c>
      <c r="K523" s="86" t="b">
        <v>0</v>
      </c>
      <c r="L523" s="86" t="b">
        <v>0</v>
      </c>
    </row>
    <row r="524" spans="1:12" ht="15">
      <c r="A524" s="86" t="s">
        <v>1982</v>
      </c>
      <c r="B524" s="86" t="s">
        <v>1665</v>
      </c>
      <c r="C524" s="86">
        <v>2</v>
      </c>
      <c r="D524" s="121">
        <v>0.0075158064982367625</v>
      </c>
      <c r="E524" s="121">
        <v>1.9444826721501687</v>
      </c>
      <c r="F524" s="86" t="s">
        <v>1496</v>
      </c>
      <c r="G524" s="86" t="b">
        <v>0</v>
      </c>
      <c r="H524" s="86" t="b">
        <v>0</v>
      </c>
      <c r="I524" s="86" t="b">
        <v>0</v>
      </c>
      <c r="J524" s="86" t="b">
        <v>0</v>
      </c>
      <c r="K524" s="86" t="b">
        <v>0</v>
      </c>
      <c r="L524" s="86" t="b">
        <v>0</v>
      </c>
    </row>
    <row r="525" spans="1:12" ht="15">
      <c r="A525" s="86" t="s">
        <v>1665</v>
      </c>
      <c r="B525" s="86" t="s">
        <v>1667</v>
      </c>
      <c r="C525" s="86">
        <v>2</v>
      </c>
      <c r="D525" s="121">
        <v>0.0075158064982367625</v>
      </c>
      <c r="E525" s="121">
        <v>1.9444826721501687</v>
      </c>
      <c r="F525" s="86" t="s">
        <v>1496</v>
      </c>
      <c r="G525" s="86" t="b">
        <v>0</v>
      </c>
      <c r="H525" s="86" t="b">
        <v>0</v>
      </c>
      <c r="I525" s="86" t="b">
        <v>0</v>
      </c>
      <c r="J525" s="86" t="b">
        <v>0</v>
      </c>
      <c r="K525" s="86" t="b">
        <v>0</v>
      </c>
      <c r="L525" s="86" t="b">
        <v>0</v>
      </c>
    </row>
    <row r="526" spans="1:12" ht="15">
      <c r="A526" s="86" t="s">
        <v>300</v>
      </c>
      <c r="B526" s="86" t="s">
        <v>1590</v>
      </c>
      <c r="C526" s="86">
        <v>9</v>
      </c>
      <c r="D526" s="121">
        <v>0</v>
      </c>
      <c r="E526" s="121">
        <v>1.1169698069370246</v>
      </c>
      <c r="F526" s="86" t="s">
        <v>1497</v>
      </c>
      <c r="G526" s="86" t="b">
        <v>0</v>
      </c>
      <c r="H526" s="86" t="b">
        <v>0</v>
      </c>
      <c r="I526" s="86" t="b">
        <v>0</v>
      </c>
      <c r="J526" s="86" t="b">
        <v>0</v>
      </c>
      <c r="K526" s="86" t="b">
        <v>0</v>
      </c>
      <c r="L526" s="86" t="b">
        <v>0</v>
      </c>
    </row>
    <row r="527" spans="1:12" ht="15">
      <c r="A527" s="86" t="s">
        <v>1590</v>
      </c>
      <c r="B527" s="86" t="s">
        <v>1618</v>
      </c>
      <c r="C527" s="86">
        <v>9</v>
      </c>
      <c r="D527" s="121">
        <v>0</v>
      </c>
      <c r="E527" s="121">
        <v>1.2041199826559248</v>
      </c>
      <c r="F527" s="86" t="s">
        <v>1497</v>
      </c>
      <c r="G527" s="86" t="b">
        <v>0</v>
      </c>
      <c r="H527" s="86" t="b">
        <v>0</v>
      </c>
      <c r="I527" s="86" t="b">
        <v>0</v>
      </c>
      <c r="J527" s="86" t="b">
        <v>0</v>
      </c>
      <c r="K527" s="86" t="b">
        <v>0</v>
      </c>
      <c r="L527" s="86" t="b">
        <v>0</v>
      </c>
    </row>
    <row r="528" spans="1:12" ht="15">
      <c r="A528" s="86" t="s">
        <v>1647</v>
      </c>
      <c r="B528" s="86" t="s">
        <v>1648</v>
      </c>
      <c r="C528" s="86">
        <v>7</v>
      </c>
      <c r="D528" s="121">
        <v>0.004993537816833179</v>
      </c>
      <c r="E528" s="121">
        <v>1.3132644520809929</v>
      </c>
      <c r="F528" s="86" t="s">
        <v>1497</v>
      </c>
      <c r="G528" s="86" t="b">
        <v>0</v>
      </c>
      <c r="H528" s="86" t="b">
        <v>0</v>
      </c>
      <c r="I528" s="86" t="b">
        <v>0</v>
      </c>
      <c r="J528" s="86" t="b">
        <v>0</v>
      </c>
      <c r="K528" s="86" t="b">
        <v>0</v>
      </c>
      <c r="L528" s="86" t="b">
        <v>0</v>
      </c>
    </row>
    <row r="529" spans="1:12" ht="15">
      <c r="A529" s="86" t="s">
        <v>1648</v>
      </c>
      <c r="B529" s="86" t="s">
        <v>1649</v>
      </c>
      <c r="C529" s="86">
        <v>7</v>
      </c>
      <c r="D529" s="121">
        <v>0.004993537816833179</v>
      </c>
      <c r="E529" s="121">
        <v>1.3132644520809929</v>
      </c>
      <c r="F529" s="86" t="s">
        <v>1497</v>
      </c>
      <c r="G529" s="86" t="b">
        <v>0</v>
      </c>
      <c r="H529" s="86" t="b">
        <v>0</v>
      </c>
      <c r="I529" s="86" t="b">
        <v>0</v>
      </c>
      <c r="J529" s="86" t="b">
        <v>0</v>
      </c>
      <c r="K529" s="86" t="b">
        <v>0</v>
      </c>
      <c r="L529" s="86" t="b">
        <v>0</v>
      </c>
    </row>
    <row r="530" spans="1:12" ht="15">
      <c r="A530" s="86" t="s">
        <v>1649</v>
      </c>
      <c r="B530" s="86" t="s">
        <v>1650</v>
      </c>
      <c r="C530" s="86">
        <v>7</v>
      </c>
      <c r="D530" s="121">
        <v>0.004993537816833179</v>
      </c>
      <c r="E530" s="121">
        <v>1.3132644520809929</v>
      </c>
      <c r="F530" s="86" t="s">
        <v>1497</v>
      </c>
      <c r="G530" s="86" t="b">
        <v>0</v>
      </c>
      <c r="H530" s="86" t="b">
        <v>0</v>
      </c>
      <c r="I530" s="86" t="b">
        <v>0</v>
      </c>
      <c r="J530" s="86" t="b">
        <v>0</v>
      </c>
      <c r="K530" s="86" t="b">
        <v>0</v>
      </c>
      <c r="L530" s="86" t="b">
        <v>0</v>
      </c>
    </row>
    <row r="531" spans="1:12" ht="15">
      <c r="A531" s="86" t="s">
        <v>1650</v>
      </c>
      <c r="B531" s="86" t="s">
        <v>1651</v>
      </c>
      <c r="C531" s="86">
        <v>7</v>
      </c>
      <c r="D531" s="121">
        <v>0.004993537816833179</v>
      </c>
      <c r="E531" s="121">
        <v>1.3132644520809929</v>
      </c>
      <c r="F531" s="86" t="s">
        <v>1497</v>
      </c>
      <c r="G531" s="86" t="b">
        <v>0</v>
      </c>
      <c r="H531" s="86" t="b">
        <v>0</v>
      </c>
      <c r="I531" s="86" t="b">
        <v>0</v>
      </c>
      <c r="J531" s="86" t="b">
        <v>0</v>
      </c>
      <c r="K531" s="86" t="b">
        <v>0</v>
      </c>
      <c r="L531" s="86" t="b">
        <v>0</v>
      </c>
    </row>
    <row r="532" spans="1:12" ht="15">
      <c r="A532" s="86" t="s">
        <v>1651</v>
      </c>
      <c r="B532" s="86" t="s">
        <v>1652</v>
      </c>
      <c r="C532" s="86">
        <v>7</v>
      </c>
      <c r="D532" s="121">
        <v>0.004993537816833179</v>
      </c>
      <c r="E532" s="121">
        <v>1.3132644520809929</v>
      </c>
      <c r="F532" s="86" t="s">
        <v>1497</v>
      </c>
      <c r="G532" s="86" t="b">
        <v>0</v>
      </c>
      <c r="H532" s="86" t="b">
        <v>0</v>
      </c>
      <c r="I532" s="86" t="b">
        <v>0</v>
      </c>
      <c r="J532" s="86" t="b">
        <v>0</v>
      </c>
      <c r="K532" s="86" t="b">
        <v>0</v>
      </c>
      <c r="L532" s="86" t="b">
        <v>0</v>
      </c>
    </row>
    <row r="533" spans="1:12" ht="15">
      <c r="A533" s="86" t="s">
        <v>1652</v>
      </c>
      <c r="B533" s="86" t="s">
        <v>1653</v>
      </c>
      <c r="C533" s="86">
        <v>7</v>
      </c>
      <c r="D533" s="121">
        <v>0.004993537816833179</v>
      </c>
      <c r="E533" s="121">
        <v>1.3132644520809929</v>
      </c>
      <c r="F533" s="86" t="s">
        <v>1497</v>
      </c>
      <c r="G533" s="86" t="b">
        <v>0</v>
      </c>
      <c r="H533" s="86" t="b">
        <v>0</v>
      </c>
      <c r="I533" s="86" t="b">
        <v>0</v>
      </c>
      <c r="J533" s="86" t="b">
        <v>0</v>
      </c>
      <c r="K533" s="86" t="b">
        <v>0</v>
      </c>
      <c r="L533" s="86" t="b">
        <v>0</v>
      </c>
    </row>
    <row r="534" spans="1:12" ht="15">
      <c r="A534" s="86" t="s">
        <v>1653</v>
      </c>
      <c r="B534" s="86" t="s">
        <v>300</v>
      </c>
      <c r="C534" s="86">
        <v>7</v>
      </c>
      <c r="D534" s="121">
        <v>0.004993537816833179</v>
      </c>
      <c r="E534" s="121">
        <v>1.2041199826559248</v>
      </c>
      <c r="F534" s="86" t="s">
        <v>1497</v>
      </c>
      <c r="G534" s="86" t="b">
        <v>0</v>
      </c>
      <c r="H534" s="86" t="b">
        <v>0</v>
      </c>
      <c r="I534" s="86" t="b">
        <v>0</v>
      </c>
      <c r="J534" s="86" t="b">
        <v>0</v>
      </c>
      <c r="K534" s="86" t="b">
        <v>0</v>
      </c>
      <c r="L534" s="86" t="b">
        <v>0</v>
      </c>
    </row>
    <row r="535" spans="1:12" ht="15">
      <c r="A535" s="86" t="s">
        <v>1618</v>
      </c>
      <c r="B535" s="86" t="s">
        <v>1659</v>
      </c>
      <c r="C535" s="86">
        <v>7</v>
      </c>
      <c r="D535" s="121">
        <v>0.004993537816833179</v>
      </c>
      <c r="E535" s="121">
        <v>1.2041199826559248</v>
      </c>
      <c r="F535" s="86" t="s">
        <v>1497</v>
      </c>
      <c r="G535" s="86" t="b">
        <v>0</v>
      </c>
      <c r="H535" s="86" t="b">
        <v>0</v>
      </c>
      <c r="I535" s="86" t="b">
        <v>0</v>
      </c>
      <c r="J535" s="86" t="b">
        <v>0</v>
      </c>
      <c r="K535" s="86" t="b">
        <v>0</v>
      </c>
      <c r="L535" s="86" t="b">
        <v>0</v>
      </c>
    </row>
    <row r="536" spans="1:12" ht="15">
      <c r="A536" s="86" t="s">
        <v>1659</v>
      </c>
      <c r="B536" s="86" t="s">
        <v>1967</v>
      </c>
      <c r="C536" s="86">
        <v>7</v>
      </c>
      <c r="D536" s="121">
        <v>0.004993537816833179</v>
      </c>
      <c r="E536" s="121">
        <v>1.3132644520809929</v>
      </c>
      <c r="F536" s="86" t="s">
        <v>1497</v>
      </c>
      <c r="G536" s="86" t="b">
        <v>0</v>
      </c>
      <c r="H536" s="86" t="b">
        <v>0</v>
      </c>
      <c r="I536" s="86" t="b">
        <v>0</v>
      </c>
      <c r="J536" s="86" t="b">
        <v>0</v>
      </c>
      <c r="K536" s="86" t="b">
        <v>0</v>
      </c>
      <c r="L536" s="86" t="b">
        <v>0</v>
      </c>
    </row>
    <row r="537" spans="1:12" ht="15">
      <c r="A537" s="86" t="s">
        <v>1967</v>
      </c>
      <c r="B537" s="86" t="s">
        <v>1968</v>
      </c>
      <c r="C537" s="86">
        <v>7</v>
      </c>
      <c r="D537" s="121">
        <v>0.004993537816833179</v>
      </c>
      <c r="E537" s="121">
        <v>1.3132644520809929</v>
      </c>
      <c r="F537" s="86" t="s">
        <v>1497</v>
      </c>
      <c r="G537" s="86" t="b">
        <v>0</v>
      </c>
      <c r="H537" s="86" t="b">
        <v>0</v>
      </c>
      <c r="I537" s="86" t="b">
        <v>0</v>
      </c>
      <c r="J537" s="86" t="b">
        <v>0</v>
      </c>
      <c r="K537" s="86" t="b">
        <v>0</v>
      </c>
      <c r="L537" s="86" t="b">
        <v>0</v>
      </c>
    </row>
    <row r="538" spans="1:12" ht="15">
      <c r="A538" s="86" t="s">
        <v>1968</v>
      </c>
      <c r="B538" s="86" t="s">
        <v>1969</v>
      </c>
      <c r="C538" s="86">
        <v>7</v>
      </c>
      <c r="D538" s="121">
        <v>0.004993537816833179</v>
      </c>
      <c r="E538" s="121">
        <v>1.3132644520809929</v>
      </c>
      <c r="F538" s="86" t="s">
        <v>1497</v>
      </c>
      <c r="G538" s="86" t="b">
        <v>0</v>
      </c>
      <c r="H538" s="86" t="b">
        <v>0</v>
      </c>
      <c r="I538" s="86" t="b">
        <v>0</v>
      </c>
      <c r="J538" s="86" t="b">
        <v>0</v>
      </c>
      <c r="K538" s="86" t="b">
        <v>0</v>
      </c>
      <c r="L538" s="86" t="b">
        <v>0</v>
      </c>
    </row>
    <row r="539" spans="1:12" ht="15">
      <c r="A539" s="86" t="s">
        <v>1969</v>
      </c>
      <c r="B539" s="86" t="s">
        <v>1658</v>
      </c>
      <c r="C539" s="86">
        <v>7</v>
      </c>
      <c r="D539" s="121">
        <v>0.004993537816833179</v>
      </c>
      <c r="E539" s="121">
        <v>1.3132644520809929</v>
      </c>
      <c r="F539" s="86" t="s">
        <v>1497</v>
      </c>
      <c r="G539" s="86" t="b">
        <v>0</v>
      </c>
      <c r="H539" s="86" t="b">
        <v>0</v>
      </c>
      <c r="I539" s="86" t="b">
        <v>0</v>
      </c>
      <c r="J539" s="86" t="b">
        <v>0</v>
      </c>
      <c r="K539" s="86" t="b">
        <v>0</v>
      </c>
      <c r="L539" s="86" t="b">
        <v>0</v>
      </c>
    </row>
    <row r="540" spans="1:12" ht="15">
      <c r="A540" s="86" t="s">
        <v>1658</v>
      </c>
      <c r="B540" s="86" t="s">
        <v>1970</v>
      </c>
      <c r="C540" s="86">
        <v>7</v>
      </c>
      <c r="D540" s="121">
        <v>0.004993537816833179</v>
      </c>
      <c r="E540" s="121">
        <v>1.3132644520809929</v>
      </c>
      <c r="F540" s="86" t="s">
        <v>1497</v>
      </c>
      <c r="G540" s="86" t="b">
        <v>0</v>
      </c>
      <c r="H540" s="86" t="b">
        <v>0</v>
      </c>
      <c r="I540" s="86" t="b">
        <v>0</v>
      </c>
      <c r="J540" s="86" t="b">
        <v>0</v>
      </c>
      <c r="K540" s="86" t="b">
        <v>0</v>
      </c>
      <c r="L540" s="86" t="b">
        <v>0</v>
      </c>
    </row>
    <row r="541" spans="1:12" ht="15">
      <c r="A541" s="86" t="s">
        <v>1970</v>
      </c>
      <c r="B541" s="86" t="s">
        <v>1660</v>
      </c>
      <c r="C541" s="86">
        <v>7</v>
      </c>
      <c r="D541" s="121">
        <v>0.004993537816833179</v>
      </c>
      <c r="E541" s="121">
        <v>1.3132644520809929</v>
      </c>
      <c r="F541" s="86" t="s">
        <v>1497</v>
      </c>
      <c r="G541" s="86" t="b">
        <v>0</v>
      </c>
      <c r="H541" s="86" t="b">
        <v>0</v>
      </c>
      <c r="I541" s="86" t="b">
        <v>0</v>
      </c>
      <c r="J541" s="86" t="b">
        <v>0</v>
      </c>
      <c r="K541" s="86" t="b">
        <v>0</v>
      </c>
      <c r="L541" s="86" t="b">
        <v>0</v>
      </c>
    </row>
    <row r="542" spans="1:12" ht="15">
      <c r="A542" s="86" t="s">
        <v>1618</v>
      </c>
      <c r="B542" s="86" t="s">
        <v>2097</v>
      </c>
      <c r="C542" s="86">
        <v>2</v>
      </c>
      <c r="D542" s="121">
        <v>0.008538725670265932</v>
      </c>
      <c r="E542" s="121">
        <v>1.2041199826559248</v>
      </c>
      <c r="F542" s="86" t="s">
        <v>1497</v>
      </c>
      <c r="G542" s="86" t="b">
        <v>0</v>
      </c>
      <c r="H542" s="86" t="b">
        <v>0</v>
      </c>
      <c r="I542" s="86" t="b">
        <v>0</v>
      </c>
      <c r="J542" s="86" t="b">
        <v>0</v>
      </c>
      <c r="K542" s="86" t="b">
        <v>0</v>
      </c>
      <c r="L542" s="86" t="b">
        <v>0</v>
      </c>
    </row>
    <row r="543" spans="1:12" ht="15">
      <c r="A543" s="86" t="s">
        <v>2097</v>
      </c>
      <c r="B543" s="86" t="s">
        <v>2098</v>
      </c>
      <c r="C543" s="86">
        <v>2</v>
      </c>
      <c r="D543" s="121">
        <v>0.008538725670265932</v>
      </c>
      <c r="E543" s="121">
        <v>1.8573324964312685</v>
      </c>
      <c r="F543" s="86" t="s">
        <v>1497</v>
      </c>
      <c r="G543" s="86" t="b">
        <v>0</v>
      </c>
      <c r="H543" s="86" t="b">
        <v>0</v>
      </c>
      <c r="I543" s="86" t="b">
        <v>0</v>
      </c>
      <c r="J543" s="86" t="b">
        <v>0</v>
      </c>
      <c r="K543" s="86" t="b">
        <v>0</v>
      </c>
      <c r="L543" s="86" t="b">
        <v>0</v>
      </c>
    </row>
    <row r="544" spans="1:12" ht="15">
      <c r="A544" s="86" t="s">
        <v>2098</v>
      </c>
      <c r="B544" s="86" t="s">
        <v>1997</v>
      </c>
      <c r="C544" s="86">
        <v>2</v>
      </c>
      <c r="D544" s="121">
        <v>0.008538725670265932</v>
      </c>
      <c r="E544" s="121">
        <v>1.8573324964312685</v>
      </c>
      <c r="F544" s="86" t="s">
        <v>1497</v>
      </c>
      <c r="G544" s="86" t="b">
        <v>0</v>
      </c>
      <c r="H544" s="86" t="b">
        <v>0</v>
      </c>
      <c r="I544" s="86" t="b">
        <v>0</v>
      </c>
      <c r="J544" s="86" t="b">
        <v>0</v>
      </c>
      <c r="K544" s="86" t="b">
        <v>0</v>
      </c>
      <c r="L544" s="86" t="b">
        <v>0</v>
      </c>
    </row>
    <row r="545" spans="1:12" ht="15">
      <c r="A545" s="86" t="s">
        <v>1997</v>
      </c>
      <c r="B545" s="86" t="s">
        <v>2099</v>
      </c>
      <c r="C545" s="86">
        <v>2</v>
      </c>
      <c r="D545" s="121">
        <v>0.008538725670265932</v>
      </c>
      <c r="E545" s="121">
        <v>1.8573324964312685</v>
      </c>
      <c r="F545" s="86" t="s">
        <v>1497</v>
      </c>
      <c r="G545" s="86" t="b">
        <v>0</v>
      </c>
      <c r="H545" s="86" t="b">
        <v>0</v>
      </c>
      <c r="I545" s="86" t="b">
        <v>0</v>
      </c>
      <c r="J545" s="86" t="b">
        <v>0</v>
      </c>
      <c r="K545" s="86" t="b">
        <v>0</v>
      </c>
      <c r="L545" s="86" t="b">
        <v>0</v>
      </c>
    </row>
    <row r="546" spans="1:12" ht="15">
      <c r="A546" s="86" t="s">
        <v>2099</v>
      </c>
      <c r="B546" s="86" t="s">
        <v>1657</v>
      </c>
      <c r="C546" s="86">
        <v>2</v>
      </c>
      <c r="D546" s="121">
        <v>0.008538725670265932</v>
      </c>
      <c r="E546" s="121">
        <v>1.8573324964312685</v>
      </c>
      <c r="F546" s="86" t="s">
        <v>1497</v>
      </c>
      <c r="G546" s="86" t="b">
        <v>0</v>
      </c>
      <c r="H546" s="86" t="b">
        <v>0</v>
      </c>
      <c r="I546" s="86" t="b">
        <v>0</v>
      </c>
      <c r="J546" s="86" t="b">
        <v>0</v>
      </c>
      <c r="K546" s="86" t="b">
        <v>0</v>
      </c>
      <c r="L546" s="86" t="b">
        <v>0</v>
      </c>
    </row>
    <row r="547" spans="1:12" ht="15">
      <c r="A547" s="86" t="s">
        <v>1657</v>
      </c>
      <c r="B547" s="86" t="s">
        <v>2100</v>
      </c>
      <c r="C547" s="86">
        <v>2</v>
      </c>
      <c r="D547" s="121">
        <v>0.008538725670265932</v>
      </c>
      <c r="E547" s="121">
        <v>1.8573324964312685</v>
      </c>
      <c r="F547" s="86" t="s">
        <v>1497</v>
      </c>
      <c r="G547" s="86" t="b">
        <v>0</v>
      </c>
      <c r="H547" s="86" t="b">
        <v>0</v>
      </c>
      <c r="I547" s="86" t="b">
        <v>0</v>
      </c>
      <c r="J547" s="86" t="b">
        <v>0</v>
      </c>
      <c r="K547" s="86" t="b">
        <v>0</v>
      </c>
      <c r="L547" s="86" t="b">
        <v>0</v>
      </c>
    </row>
    <row r="548" spans="1:12" ht="15">
      <c r="A548" s="86" t="s">
        <v>2100</v>
      </c>
      <c r="B548" s="86" t="s">
        <v>2101</v>
      </c>
      <c r="C548" s="86">
        <v>2</v>
      </c>
      <c r="D548" s="121">
        <v>0.008538725670265932</v>
      </c>
      <c r="E548" s="121">
        <v>1.8573324964312685</v>
      </c>
      <c r="F548" s="86" t="s">
        <v>1497</v>
      </c>
      <c r="G548" s="86" t="b">
        <v>0</v>
      </c>
      <c r="H548" s="86" t="b">
        <v>0</v>
      </c>
      <c r="I548" s="86" t="b">
        <v>0</v>
      </c>
      <c r="J548" s="86" t="b">
        <v>0</v>
      </c>
      <c r="K548" s="86" t="b">
        <v>0</v>
      </c>
      <c r="L548" s="86" t="b">
        <v>0</v>
      </c>
    </row>
    <row r="549" spans="1:12" ht="15">
      <c r="A549" s="86" t="s">
        <v>2101</v>
      </c>
      <c r="B549" s="86" t="s">
        <v>1996</v>
      </c>
      <c r="C549" s="86">
        <v>2</v>
      </c>
      <c r="D549" s="121">
        <v>0.008538725670265932</v>
      </c>
      <c r="E549" s="121">
        <v>1.8573324964312685</v>
      </c>
      <c r="F549" s="86" t="s">
        <v>1497</v>
      </c>
      <c r="G549" s="86" t="b">
        <v>0</v>
      </c>
      <c r="H549" s="86" t="b">
        <v>0</v>
      </c>
      <c r="I549" s="86" t="b">
        <v>0</v>
      </c>
      <c r="J549" s="86" t="b">
        <v>0</v>
      </c>
      <c r="K549" s="86" t="b">
        <v>0</v>
      </c>
      <c r="L549" s="86" t="b">
        <v>0</v>
      </c>
    </row>
    <row r="550" spans="1:12" ht="15">
      <c r="A550" s="86" t="s">
        <v>1996</v>
      </c>
      <c r="B550" s="86" t="s">
        <v>2102</v>
      </c>
      <c r="C550" s="86">
        <v>2</v>
      </c>
      <c r="D550" s="121">
        <v>0.008538725670265932</v>
      </c>
      <c r="E550" s="121">
        <v>1.8573324964312685</v>
      </c>
      <c r="F550" s="86" t="s">
        <v>1497</v>
      </c>
      <c r="G550" s="86" t="b">
        <v>0</v>
      </c>
      <c r="H550" s="86" t="b">
        <v>0</v>
      </c>
      <c r="I550" s="86" t="b">
        <v>0</v>
      </c>
      <c r="J550" s="86" t="b">
        <v>0</v>
      </c>
      <c r="K550" s="86" t="b">
        <v>0</v>
      </c>
      <c r="L550" s="86" t="b">
        <v>0</v>
      </c>
    </row>
    <row r="551" spans="1:12" ht="15">
      <c r="A551" s="86" t="s">
        <v>2102</v>
      </c>
      <c r="B551" s="86" t="s">
        <v>300</v>
      </c>
      <c r="C551" s="86">
        <v>2</v>
      </c>
      <c r="D551" s="121">
        <v>0.008538725670265932</v>
      </c>
      <c r="E551" s="121">
        <v>1.2041199826559248</v>
      </c>
      <c r="F551" s="86" t="s">
        <v>1497</v>
      </c>
      <c r="G551" s="86" t="b">
        <v>0</v>
      </c>
      <c r="H551" s="86" t="b">
        <v>0</v>
      </c>
      <c r="I551" s="86" t="b">
        <v>0</v>
      </c>
      <c r="J551" s="86" t="b">
        <v>0</v>
      </c>
      <c r="K551" s="86" t="b">
        <v>0</v>
      </c>
      <c r="L551" s="86" t="b">
        <v>0</v>
      </c>
    </row>
    <row r="552" spans="1:12" ht="15">
      <c r="A552" s="86" t="s">
        <v>300</v>
      </c>
      <c r="B552" s="86" t="s">
        <v>1995</v>
      </c>
      <c r="C552" s="86">
        <v>2</v>
      </c>
      <c r="D552" s="121">
        <v>0.008538725670265932</v>
      </c>
      <c r="E552" s="121">
        <v>1.1169698069370246</v>
      </c>
      <c r="F552" s="86" t="s">
        <v>1497</v>
      </c>
      <c r="G552" s="86" t="b">
        <v>0</v>
      </c>
      <c r="H552" s="86" t="b">
        <v>0</v>
      </c>
      <c r="I552" s="86" t="b">
        <v>0</v>
      </c>
      <c r="J552" s="86" t="b">
        <v>0</v>
      </c>
      <c r="K552" s="86" t="b">
        <v>0</v>
      </c>
      <c r="L552" s="86" t="b">
        <v>0</v>
      </c>
    </row>
    <row r="553" spans="1:12" ht="15">
      <c r="A553" s="86" t="s">
        <v>1995</v>
      </c>
      <c r="B553" s="86" t="s">
        <v>2103</v>
      </c>
      <c r="C553" s="86">
        <v>2</v>
      </c>
      <c r="D553" s="121">
        <v>0.008538725670265932</v>
      </c>
      <c r="E553" s="121">
        <v>1.8573324964312685</v>
      </c>
      <c r="F553" s="86" t="s">
        <v>1497</v>
      </c>
      <c r="G553" s="86" t="b">
        <v>0</v>
      </c>
      <c r="H553" s="86" t="b">
        <v>0</v>
      </c>
      <c r="I553" s="86" t="b">
        <v>0</v>
      </c>
      <c r="J553" s="86" t="b">
        <v>0</v>
      </c>
      <c r="K553" s="86" t="b">
        <v>0</v>
      </c>
      <c r="L553" s="86" t="b">
        <v>0</v>
      </c>
    </row>
    <row r="554" spans="1:12" ht="15">
      <c r="A554" s="86" t="s">
        <v>2103</v>
      </c>
      <c r="B554" s="86" t="s">
        <v>1981</v>
      </c>
      <c r="C554" s="86">
        <v>2</v>
      </c>
      <c r="D554" s="121">
        <v>0.008538725670265932</v>
      </c>
      <c r="E554" s="121">
        <v>1.8573324964312685</v>
      </c>
      <c r="F554" s="86" t="s">
        <v>1497</v>
      </c>
      <c r="G554" s="86" t="b">
        <v>0</v>
      </c>
      <c r="H554" s="86" t="b">
        <v>0</v>
      </c>
      <c r="I554" s="86" t="b">
        <v>0</v>
      </c>
      <c r="J554" s="86" t="b">
        <v>0</v>
      </c>
      <c r="K554" s="86" t="b">
        <v>0</v>
      </c>
      <c r="L554" s="86" t="b">
        <v>0</v>
      </c>
    </row>
    <row r="555" spans="1:12" ht="15">
      <c r="A555" s="86" t="s">
        <v>1981</v>
      </c>
      <c r="B555" s="86" t="s">
        <v>2012</v>
      </c>
      <c r="C555" s="86">
        <v>2</v>
      </c>
      <c r="D555" s="121">
        <v>0.008538725670265932</v>
      </c>
      <c r="E555" s="121">
        <v>1.8573324964312685</v>
      </c>
      <c r="F555" s="86" t="s">
        <v>1497</v>
      </c>
      <c r="G555" s="86" t="b">
        <v>0</v>
      </c>
      <c r="H555" s="86" t="b">
        <v>0</v>
      </c>
      <c r="I555" s="86" t="b">
        <v>0</v>
      </c>
      <c r="J555" s="86" t="b">
        <v>0</v>
      </c>
      <c r="K555" s="86" t="b">
        <v>0</v>
      </c>
      <c r="L555" s="86" t="b">
        <v>0</v>
      </c>
    </row>
    <row r="556" spans="1:12" ht="15">
      <c r="A556" s="86" t="s">
        <v>1590</v>
      </c>
      <c r="B556" s="86" t="s">
        <v>1618</v>
      </c>
      <c r="C556" s="86">
        <v>7</v>
      </c>
      <c r="D556" s="121">
        <v>0.006161381338511907</v>
      </c>
      <c r="E556" s="121">
        <v>1.2155998003393549</v>
      </c>
      <c r="F556" s="86" t="s">
        <v>1498</v>
      </c>
      <c r="G556" s="86" t="b">
        <v>0</v>
      </c>
      <c r="H556" s="86" t="b">
        <v>0</v>
      </c>
      <c r="I556" s="86" t="b">
        <v>0</v>
      </c>
      <c r="J556" s="86" t="b">
        <v>0</v>
      </c>
      <c r="K556" s="86" t="b">
        <v>0</v>
      </c>
      <c r="L556" s="86" t="b">
        <v>0</v>
      </c>
    </row>
    <row r="557" spans="1:12" ht="15">
      <c r="A557" s="86" t="s">
        <v>300</v>
      </c>
      <c r="B557" s="86" t="s">
        <v>1590</v>
      </c>
      <c r="C557" s="86">
        <v>6</v>
      </c>
      <c r="D557" s="121">
        <v>0.008520544793016834</v>
      </c>
      <c r="E557" s="121">
        <v>1.0906610637310548</v>
      </c>
      <c r="F557" s="86" t="s">
        <v>1498</v>
      </c>
      <c r="G557" s="86" t="b">
        <v>0</v>
      </c>
      <c r="H557" s="86" t="b">
        <v>0</v>
      </c>
      <c r="I557" s="86" t="b">
        <v>0</v>
      </c>
      <c r="J557" s="86" t="b">
        <v>0</v>
      </c>
      <c r="K557" s="86" t="b">
        <v>0</v>
      </c>
      <c r="L557" s="86" t="b">
        <v>0</v>
      </c>
    </row>
    <row r="558" spans="1:12" ht="15">
      <c r="A558" s="86" t="s">
        <v>1661</v>
      </c>
      <c r="B558" s="86" t="s">
        <v>2029</v>
      </c>
      <c r="C558" s="86">
        <v>3</v>
      </c>
      <c r="D558" s="121">
        <v>0.011543256162572478</v>
      </c>
      <c r="E558" s="121">
        <v>1.5835765856339492</v>
      </c>
      <c r="F558" s="86" t="s">
        <v>1498</v>
      </c>
      <c r="G558" s="86" t="b">
        <v>0</v>
      </c>
      <c r="H558" s="86" t="b">
        <v>0</v>
      </c>
      <c r="I558" s="86" t="b">
        <v>0</v>
      </c>
      <c r="J558" s="86" t="b">
        <v>0</v>
      </c>
      <c r="K558" s="86" t="b">
        <v>0</v>
      </c>
      <c r="L558" s="86" t="b">
        <v>0</v>
      </c>
    </row>
    <row r="559" spans="1:12" ht="15">
      <c r="A559" s="86" t="s">
        <v>2029</v>
      </c>
      <c r="B559" s="86" t="s">
        <v>1997</v>
      </c>
      <c r="C559" s="86">
        <v>3</v>
      </c>
      <c r="D559" s="121">
        <v>0.011543256162572478</v>
      </c>
      <c r="E559" s="121">
        <v>1.5835765856339492</v>
      </c>
      <c r="F559" s="86" t="s">
        <v>1498</v>
      </c>
      <c r="G559" s="86" t="b">
        <v>0</v>
      </c>
      <c r="H559" s="86" t="b">
        <v>0</v>
      </c>
      <c r="I559" s="86" t="b">
        <v>0</v>
      </c>
      <c r="J559" s="86" t="b">
        <v>0</v>
      </c>
      <c r="K559" s="86" t="b">
        <v>0</v>
      </c>
      <c r="L559" s="86" t="b">
        <v>0</v>
      </c>
    </row>
    <row r="560" spans="1:12" ht="15">
      <c r="A560" s="86" t="s">
        <v>1997</v>
      </c>
      <c r="B560" s="86" t="s">
        <v>2030</v>
      </c>
      <c r="C560" s="86">
        <v>3</v>
      </c>
      <c r="D560" s="121">
        <v>0.011543256162572478</v>
      </c>
      <c r="E560" s="121">
        <v>1.5835765856339492</v>
      </c>
      <c r="F560" s="86" t="s">
        <v>1498</v>
      </c>
      <c r="G560" s="86" t="b">
        <v>0</v>
      </c>
      <c r="H560" s="86" t="b">
        <v>0</v>
      </c>
      <c r="I560" s="86" t="b">
        <v>0</v>
      </c>
      <c r="J560" s="86" t="b">
        <v>0</v>
      </c>
      <c r="K560" s="86" t="b">
        <v>0</v>
      </c>
      <c r="L560" s="86" t="b">
        <v>0</v>
      </c>
    </row>
    <row r="561" spans="1:12" ht="15">
      <c r="A561" s="86" t="s">
        <v>2030</v>
      </c>
      <c r="B561" s="86" t="s">
        <v>1655</v>
      </c>
      <c r="C561" s="86">
        <v>3</v>
      </c>
      <c r="D561" s="121">
        <v>0.011543256162572478</v>
      </c>
      <c r="E561" s="121">
        <v>1.3617278360175928</v>
      </c>
      <c r="F561" s="86" t="s">
        <v>1498</v>
      </c>
      <c r="G561" s="86" t="b">
        <v>0</v>
      </c>
      <c r="H561" s="86" t="b">
        <v>0</v>
      </c>
      <c r="I561" s="86" t="b">
        <v>0</v>
      </c>
      <c r="J561" s="86" t="b">
        <v>0</v>
      </c>
      <c r="K561" s="86" t="b">
        <v>0</v>
      </c>
      <c r="L561" s="86" t="b">
        <v>0</v>
      </c>
    </row>
    <row r="562" spans="1:12" ht="15">
      <c r="A562" s="86" t="s">
        <v>1655</v>
      </c>
      <c r="B562" s="86" t="s">
        <v>2031</v>
      </c>
      <c r="C562" s="86">
        <v>3</v>
      </c>
      <c r="D562" s="121">
        <v>0.011543256162572478</v>
      </c>
      <c r="E562" s="121">
        <v>1.3617278360175928</v>
      </c>
      <c r="F562" s="86" t="s">
        <v>1498</v>
      </c>
      <c r="G562" s="86" t="b">
        <v>0</v>
      </c>
      <c r="H562" s="86" t="b">
        <v>0</v>
      </c>
      <c r="I562" s="86" t="b">
        <v>0</v>
      </c>
      <c r="J562" s="86" t="b">
        <v>0</v>
      </c>
      <c r="K562" s="86" t="b">
        <v>0</v>
      </c>
      <c r="L562" s="86" t="b">
        <v>0</v>
      </c>
    </row>
    <row r="563" spans="1:12" ht="15">
      <c r="A563" s="86" t="s">
        <v>2031</v>
      </c>
      <c r="B563" s="86" t="s">
        <v>300</v>
      </c>
      <c r="C563" s="86">
        <v>3</v>
      </c>
      <c r="D563" s="121">
        <v>0.011543256162572478</v>
      </c>
      <c r="E563" s="121">
        <v>1.157607853361668</v>
      </c>
      <c r="F563" s="86" t="s">
        <v>1498</v>
      </c>
      <c r="G563" s="86" t="b">
        <v>0</v>
      </c>
      <c r="H563" s="86" t="b">
        <v>0</v>
      </c>
      <c r="I563" s="86" t="b">
        <v>0</v>
      </c>
      <c r="J563" s="86" t="b">
        <v>0</v>
      </c>
      <c r="K563" s="86" t="b">
        <v>0</v>
      </c>
      <c r="L563" s="86" t="b">
        <v>0</v>
      </c>
    </row>
    <row r="564" spans="1:12" ht="15">
      <c r="A564" s="86" t="s">
        <v>1618</v>
      </c>
      <c r="B564" s="86" t="s">
        <v>1656</v>
      </c>
      <c r="C564" s="86">
        <v>3</v>
      </c>
      <c r="D564" s="121">
        <v>0.011543256162572478</v>
      </c>
      <c r="E564" s="121">
        <v>1.236789099409293</v>
      </c>
      <c r="F564" s="86" t="s">
        <v>1498</v>
      </c>
      <c r="G564" s="86" t="b">
        <v>0</v>
      </c>
      <c r="H564" s="86" t="b">
        <v>0</v>
      </c>
      <c r="I564" s="86" t="b">
        <v>0</v>
      </c>
      <c r="J564" s="86" t="b">
        <v>0</v>
      </c>
      <c r="K564" s="86" t="b">
        <v>0</v>
      </c>
      <c r="L564" s="86" t="b">
        <v>0</v>
      </c>
    </row>
    <row r="565" spans="1:12" ht="15">
      <c r="A565" s="86" t="s">
        <v>1657</v>
      </c>
      <c r="B565" s="86" t="s">
        <v>1633</v>
      </c>
      <c r="C565" s="86">
        <v>2</v>
      </c>
      <c r="D565" s="121">
        <v>0.01053568570605393</v>
      </c>
      <c r="E565" s="121">
        <v>1.4586378490256493</v>
      </c>
      <c r="F565" s="86" t="s">
        <v>1498</v>
      </c>
      <c r="G565" s="86" t="b">
        <v>0</v>
      </c>
      <c r="H565" s="86" t="b">
        <v>0</v>
      </c>
      <c r="I565" s="86" t="b">
        <v>0</v>
      </c>
      <c r="J565" s="86" t="b">
        <v>0</v>
      </c>
      <c r="K565" s="86" t="b">
        <v>0</v>
      </c>
      <c r="L565" s="86" t="b">
        <v>0</v>
      </c>
    </row>
    <row r="566" spans="1:12" ht="15">
      <c r="A566" s="86" t="s">
        <v>1633</v>
      </c>
      <c r="B566" s="86" t="s">
        <v>2018</v>
      </c>
      <c r="C566" s="86">
        <v>2</v>
      </c>
      <c r="D566" s="121">
        <v>0.01053568570605393</v>
      </c>
      <c r="E566" s="121">
        <v>1.7596678446896303</v>
      </c>
      <c r="F566" s="86" t="s">
        <v>1498</v>
      </c>
      <c r="G566" s="86" t="b">
        <v>0</v>
      </c>
      <c r="H566" s="86" t="b">
        <v>0</v>
      </c>
      <c r="I566" s="86" t="b">
        <v>0</v>
      </c>
      <c r="J566" s="86" t="b">
        <v>0</v>
      </c>
      <c r="K566" s="86" t="b">
        <v>0</v>
      </c>
      <c r="L566" s="86" t="b">
        <v>0</v>
      </c>
    </row>
    <row r="567" spans="1:12" ht="15">
      <c r="A567" s="86" t="s">
        <v>2018</v>
      </c>
      <c r="B567" s="86" t="s">
        <v>2019</v>
      </c>
      <c r="C567" s="86">
        <v>2</v>
      </c>
      <c r="D567" s="121">
        <v>0.01053568570605393</v>
      </c>
      <c r="E567" s="121">
        <v>1.7596678446896303</v>
      </c>
      <c r="F567" s="86" t="s">
        <v>1498</v>
      </c>
      <c r="G567" s="86" t="b">
        <v>0</v>
      </c>
      <c r="H567" s="86" t="b">
        <v>0</v>
      </c>
      <c r="I567" s="86" t="b">
        <v>0</v>
      </c>
      <c r="J567" s="86" t="b">
        <v>0</v>
      </c>
      <c r="K567" s="86" t="b">
        <v>0</v>
      </c>
      <c r="L567" s="86" t="b">
        <v>0</v>
      </c>
    </row>
    <row r="568" spans="1:12" ht="15">
      <c r="A568" s="86" t="s">
        <v>2019</v>
      </c>
      <c r="B568" s="86" t="s">
        <v>300</v>
      </c>
      <c r="C568" s="86">
        <v>2</v>
      </c>
      <c r="D568" s="121">
        <v>0.01053568570605393</v>
      </c>
      <c r="E568" s="121">
        <v>1.157607853361668</v>
      </c>
      <c r="F568" s="86" t="s">
        <v>1498</v>
      </c>
      <c r="G568" s="86" t="b">
        <v>0</v>
      </c>
      <c r="H568" s="86" t="b">
        <v>0</v>
      </c>
      <c r="I568" s="86" t="b">
        <v>0</v>
      </c>
      <c r="J568" s="86" t="b">
        <v>0</v>
      </c>
      <c r="K568" s="86" t="b">
        <v>0</v>
      </c>
      <c r="L568" s="86" t="b">
        <v>0</v>
      </c>
    </row>
    <row r="569" spans="1:12" ht="15">
      <c r="A569" s="86" t="s">
        <v>300</v>
      </c>
      <c r="B569" s="86" t="s">
        <v>1995</v>
      </c>
      <c r="C569" s="86">
        <v>2</v>
      </c>
      <c r="D569" s="121">
        <v>0.01053568570605393</v>
      </c>
      <c r="E569" s="121">
        <v>1.157607853361668</v>
      </c>
      <c r="F569" s="86" t="s">
        <v>1498</v>
      </c>
      <c r="G569" s="86" t="b">
        <v>0</v>
      </c>
      <c r="H569" s="86" t="b">
        <v>0</v>
      </c>
      <c r="I569" s="86" t="b">
        <v>0</v>
      </c>
      <c r="J569" s="86" t="b">
        <v>0</v>
      </c>
      <c r="K569" s="86" t="b">
        <v>0</v>
      </c>
      <c r="L569" s="86" t="b">
        <v>0</v>
      </c>
    </row>
    <row r="570" spans="1:12" ht="15">
      <c r="A570" s="86" t="s">
        <v>1995</v>
      </c>
      <c r="B570" s="86" t="s">
        <v>2020</v>
      </c>
      <c r="C570" s="86">
        <v>2</v>
      </c>
      <c r="D570" s="121">
        <v>0.01053568570605393</v>
      </c>
      <c r="E570" s="121">
        <v>1.7596678446896303</v>
      </c>
      <c r="F570" s="86" t="s">
        <v>1498</v>
      </c>
      <c r="G570" s="86" t="b">
        <v>0</v>
      </c>
      <c r="H570" s="86" t="b">
        <v>0</v>
      </c>
      <c r="I570" s="86" t="b">
        <v>0</v>
      </c>
      <c r="J570" s="86" t="b">
        <v>0</v>
      </c>
      <c r="K570" s="86" t="b">
        <v>0</v>
      </c>
      <c r="L570" s="86" t="b">
        <v>0</v>
      </c>
    </row>
    <row r="571" spans="1:12" ht="15">
      <c r="A571" s="86" t="s">
        <v>2020</v>
      </c>
      <c r="B571" s="86" t="s">
        <v>1657</v>
      </c>
      <c r="C571" s="86">
        <v>2</v>
      </c>
      <c r="D571" s="121">
        <v>0.01053568570605393</v>
      </c>
      <c r="E571" s="121">
        <v>1.7596678446896303</v>
      </c>
      <c r="F571" s="86" t="s">
        <v>1498</v>
      </c>
      <c r="G571" s="86" t="b">
        <v>0</v>
      </c>
      <c r="H571" s="86" t="b">
        <v>0</v>
      </c>
      <c r="I571" s="86" t="b">
        <v>0</v>
      </c>
      <c r="J571" s="86" t="b">
        <v>0</v>
      </c>
      <c r="K571" s="86" t="b">
        <v>0</v>
      </c>
      <c r="L571" s="86" t="b">
        <v>0</v>
      </c>
    </row>
    <row r="572" spans="1:12" ht="15">
      <c r="A572" s="86" t="s">
        <v>1657</v>
      </c>
      <c r="B572" s="86" t="s">
        <v>2021</v>
      </c>
      <c r="C572" s="86">
        <v>2</v>
      </c>
      <c r="D572" s="121">
        <v>0.01053568570605393</v>
      </c>
      <c r="E572" s="121">
        <v>1.4586378490256493</v>
      </c>
      <c r="F572" s="86" t="s">
        <v>1498</v>
      </c>
      <c r="G572" s="86" t="b">
        <v>0</v>
      </c>
      <c r="H572" s="86" t="b">
        <v>0</v>
      </c>
      <c r="I572" s="86" t="b">
        <v>0</v>
      </c>
      <c r="J572" s="86" t="b">
        <v>0</v>
      </c>
      <c r="K572" s="86" t="b">
        <v>0</v>
      </c>
      <c r="L572" s="86" t="b">
        <v>0</v>
      </c>
    </row>
    <row r="573" spans="1:12" ht="15">
      <c r="A573" s="86" t="s">
        <v>2021</v>
      </c>
      <c r="B573" s="86" t="s">
        <v>1655</v>
      </c>
      <c r="C573" s="86">
        <v>2</v>
      </c>
      <c r="D573" s="121">
        <v>0.01053568570605393</v>
      </c>
      <c r="E573" s="121">
        <v>1.3617278360175928</v>
      </c>
      <c r="F573" s="86" t="s">
        <v>1498</v>
      </c>
      <c r="G573" s="86" t="b">
        <v>0</v>
      </c>
      <c r="H573" s="86" t="b">
        <v>0</v>
      </c>
      <c r="I573" s="86" t="b">
        <v>0</v>
      </c>
      <c r="J573" s="86" t="b">
        <v>0</v>
      </c>
      <c r="K573" s="86" t="b">
        <v>0</v>
      </c>
      <c r="L573" s="86" t="b">
        <v>0</v>
      </c>
    </row>
    <row r="574" spans="1:12" ht="15">
      <c r="A574" s="86" t="s">
        <v>1655</v>
      </c>
      <c r="B574" s="86" t="s">
        <v>2022</v>
      </c>
      <c r="C574" s="86">
        <v>2</v>
      </c>
      <c r="D574" s="121">
        <v>0.01053568570605393</v>
      </c>
      <c r="E574" s="121">
        <v>1.3617278360175928</v>
      </c>
      <c r="F574" s="86" t="s">
        <v>1498</v>
      </c>
      <c r="G574" s="86" t="b">
        <v>0</v>
      </c>
      <c r="H574" s="86" t="b">
        <v>0</v>
      </c>
      <c r="I574" s="86" t="b">
        <v>0</v>
      </c>
      <c r="J574" s="86" t="b">
        <v>0</v>
      </c>
      <c r="K574" s="86" t="b">
        <v>0</v>
      </c>
      <c r="L574" s="86" t="b">
        <v>0</v>
      </c>
    </row>
    <row r="575" spans="1:12" ht="15">
      <c r="A575" s="86" t="s">
        <v>2022</v>
      </c>
      <c r="B575" s="86" t="s">
        <v>2023</v>
      </c>
      <c r="C575" s="86">
        <v>2</v>
      </c>
      <c r="D575" s="121">
        <v>0.01053568570605393</v>
      </c>
      <c r="E575" s="121">
        <v>1.7596678446896303</v>
      </c>
      <c r="F575" s="86" t="s">
        <v>1498</v>
      </c>
      <c r="G575" s="86" t="b">
        <v>0</v>
      </c>
      <c r="H575" s="86" t="b">
        <v>0</v>
      </c>
      <c r="I575" s="86" t="b">
        <v>0</v>
      </c>
      <c r="J575" s="86" t="b">
        <v>0</v>
      </c>
      <c r="K575" s="86" t="b">
        <v>0</v>
      </c>
      <c r="L575" s="86" t="b">
        <v>0</v>
      </c>
    </row>
    <row r="576" spans="1:12" ht="15">
      <c r="A576" s="86" t="s">
        <v>2023</v>
      </c>
      <c r="B576" s="86" t="s">
        <v>1996</v>
      </c>
      <c r="C576" s="86">
        <v>2</v>
      </c>
      <c r="D576" s="121">
        <v>0.01053568570605393</v>
      </c>
      <c r="E576" s="121">
        <v>1.7596678446896303</v>
      </c>
      <c r="F576" s="86" t="s">
        <v>1498</v>
      </c>
      <c r="G576" s="86" t="b">
        <v>0</v>
      </c>
      <c r="H576" s="86" t="b">
        <v>0</v>
      </c>
      <c r="I576" s="86" t="b">
        <v>0</v>
      </c>
      <c r="J576" s="86" t="b">
        <v>0</v>
      </c>
      <c r="K576" s="86" t="b">
        <v>0</v>
      </c>
      <c r="L576" s="86" t="b">
        <v>0</v>
      </c>
    </row>
    <row r="577" spans="1:12" ht="15">
      <c r="A577" s="86" t="s">
        <v>1996</v>
      </c>
      <c r="B577" s="86" t="s">
        <v>2024</v>
      </c>
      <c r="C577" s="86">
        <v>2</v>
      </c>
      <c r="D577" s="121">
        <v>0.01053568570605393</v>
      </c>
      <c r="E577" s="121">
        <v>1.7596678446896303</v>
      </c>
      <c r="F577" s="86" t="s">
        <v>1498</v>
      </c>
      <c r="G577" s="86" t="b">
        <v>0</v>
      </c>
      <c r="H577" s="86" t="b">
        <v>0</v>
      </c>
      <c r="I577" s="86" t="b">
        <v>0</v>
      </c>
      <c r="J577" s="86" t="b">
        <v>0</v>
      </c>
      <c r="K577" s="86" t="b">
        <v>0</v>
      </c>
      <c r="L577" s="86" t="b">
        <v>0</v>
      </c>
    </row>
    <row r="578" spans="1:12" ht="15">
      <c r="A578" s="86" t="s">
        <v>2024</v>
      </c>
      <c r="B578" s="86" t="s">
        <v>2025</v>
      </c>
      <c r="C578" s="86">
        <v>2</v>
      </c>
      <c r="D578" s="121">
        <v>0.01053568570605393</v>
      </c>
      <c r="E578" s="121">
        <v>1.7596678446896303</v>
      </c>
      <c r="F578" s="86" t="s">
        <v>1498</v>
      </c>
      <c r="G578" s="86" t="b">
        <v>0</v>
      </c>
      <c r="H578" s="86" t="b">
        <v>0</v>
      </c>
      <c r="I578" s="86" t="b">
        <v>0</v>
      </c>
      <c r="J578" s="86" t="b">
        <v>0</v>
      </c>
      <c r="K578" s="86" t="b">
        <v>0</v>
      </c>
      <c r="L578" s="86" t="b">
        <v>0</v>
      </c>
    </row>
    <row r="579" spans="1:12" ht="15">
      <c r="A579" s="86" t="s">
        <v>2025</v>
      </c>
      <c r="B579" s="86" t="s">
        <v>1658</v>
      </c>
      <c r="C579" s="86">
        <v>2</v>
      </c>
      <c r="D579" s="121">
        <v>0.01053568570605393</v>
      </c>
      <c r="E579" s="121">
        <v>1.5835765856339492</v>
      </c>
      <c r="F579" s="86" t="s">
        <v>1498</v>
      </c>
      <c r="G579" s="86" t="b">
        <v>0</v>
      </c>
      <c r="H579" s="86" t="b">
        <v>0</v>
      </c>
      <c r="I579" s="86" t="b">
        <v>0</v>
      </c>
      <c r="J579" s="86" t="b">
        <v>0</v>
      </c>
      <c r="K579" s="86" t="b">
        <v>0</v>
      </c>
      <c r="L579" s="86" t="b">
        <v>0</v>
      </c>
    </row>
    <row r="580" spans="1:12" ht="15">
      <c r="A580" s="86" t="s">
        <v>1658</v>
      </c>
      <c r="B580" s="86" t="s">
        <v>2026</v>
      </c>
      <c r="C580" s="86">
        <v>2</v>
      </c>
      <c r="D580" s="121">
        <v>0.01053568570605393</v>
      </c>
      <c r="E580" s="121">
        <v>1.5835765856339492</v>
      </c>
      <c r="F580" s="86" t="s">
        <v>1498</v>
      </c>
      <c r="G580" s="86" t="b">
        <v>0</v>
      </c>
      <c r="H580" s="86" t="b">
        <v>0</v>
      </c>
      <c r="I580" s="86" t="b">
        <v>0</v>
      </c>
      <c r="J580" s="86" t="b">
        <v>0</v>
      </c>
      <c r="K580" s="86" t="b">
        <v>0</v>
      </c>
      <c r="L580" s="86" t="b">
        <v>0</v>
      </c>
    </row>
    <row r="581" spans="1:12" ht="15">
      <c r="A581" s="86" t="s">
        <v>2026</v>
      </c>
      <c r="B581" s="86" t="s">
        <v>1981</v>
      </c>
      <c r="C581" s="86">
        <v>2</v>
      </c>
      <c r="D581" s="121">
        <v>0.01053568570605393</v>
      </c>
      <c r="E581" s="121">
        <v>1.7596678446896303</v>
      </c>
      <c r="F581" s="86" t="s">
        <v>1498</v>
      </c>
      <c r="G581" s="86" t="b">
        <v>0</v>
      </c>
      <c r="H581" s="86" t="b">
        <v>0</v>
      </c>
      <c r="I581" s="86" t="b">
        <v>0</v>
      </c>
      <c r="J581" s="86" t="b">
        <v>0</v>
      </c>
      <c r="K581" s="86" t="b">
        <v>0</v>
      </c>
      <c r="L581" s="86" t="b">
        <v>0</v>
      </c>
    </row>
    <row r="582" spans="1:12" ht="15">
      <c r="A582" s="86" t="s">
        <v>1981</v>
      </c>
      <c r="B582" s="86" t="s">
        <v>1659</v>
      </c>
      <c r="C582" s="86">
        <v>2</v>
      </c>
      <c r="D582" s="121">
        <v>0.01053568570605393</v>
      </c>
      <c r="E582" s="121">
        <v>1.5835765856339492</v>
      </c>
      <c r="F582" s="86" t="s">
        <v>1498</v>
      </c>
      <c r="G582" s="86" t="b">
        <v>0</v>
      </c>
      <c r="H582" s="86" t="b">
        <v>0</v>
      </c>
      <c r="I582" s="86" t="b">
        <v>0</v>
      </c>
      <c r="J582" s="86" t="b">
        <v>0</v>
      </c>
      <c r="K582" s="86" t="b">
        <v>0</v>
      </c>
      <c r="L582" s="86" t="b">
        <v>0</v>
      </c>
    </row>
    <row r="583" spans="1:12" ht="15">
      <c r="A583" s="86" t="s">
        <v>1659</v>
      </c>
      <c r="B583" s="86" t="s">
        <v>280</v>
      </c>
      <c r="C583" s="86">
        <v>2</v>
      </c>
      <c r="D583" s="121">
        <v>0.01053568570605393</v>
      </c>
      <c r="E583" s="121">
        <v>1.5835765856339492</v>
      </c>
      <c r="F583" s="86" t="s">
        <v>1498</v>
      </c>
      <c r="G583" s="86" t="b">
        <v>0</v>
      </c>
      <c r="H583" s="86" t="b">
        <v>0</v>
      </c>
      <c r="I583" s="86" t="b">
        <v>0</v>
      </c>
      <c r="J583" s="86" t="b">
        <v>0</v>
      </c>
      <c r="K583" s="86" t="b">
        <v>0</v>
      </c>
      <c r="L583" s="86" t="b">
        <v>0</v>
      </c>
    </row>
    <row r="584" spans="1:12" ht="15">
      <c r="A584" s="86" t="s">
        <v>280</v>
      </c>
      <c r="B584" s="86" t="s">
        <v>1576</v>
      </c>
      <c r="C584" s="86">
        <v>2</v>
      </c>
      <c r="D584" s="121">
        <v>0.01053568570605393</v>
      </c>
      <c r="E584" s="121">
        <v>1.7596678446896303</v>
      </c>
      <c r="F584" s="86" t="s">
        <v>1498</v>
      </c>
      <c r="G584" s="86" t="b">
        <v>0</v>
      </c>
      <c r="H584" s="86" t="b">
        <v>0</v>
      </c>
      <c r="I584" s="86" t="b">
        <v>0</v>
      </c>
      <c r="J584" s="86" t="b">
        <v>0</v>
      </c>
      <c r="K584" s="86" t="b">
        <v>0</v>
      </c>
      <c r="L584" s="86" t="b">
        <v>0</v>
      </c>
    </row>
    <row r="585" spans="1:12" ht="15">
      <c r="A585" s="86" t="s">
        <v>1576</v>
      </c>
      <c r="B585" s="86" t="s">
        <v>2027</v>
      </c>
      <c r="C585" s="86">
        <v>2</v>
      </c>
      <c r="D585" s="121">
        <v>0.01053568570605393</v>
      </c>
      <c r="E585" s="121">
        <v>1.7596678446896303</v>
      </c>
      <c r="F585" s="86" t="s">
        <v>1498</v>
      </c>
      <c r="G585" s="86" t="b">
        <v>0</v>
      </c>
      <c r="H585" s="86" t="b">
        <v>0</v>
      </c>
      <c r="I585" s="86" t="b">
        <v>0</v>
      </c>
      <c r="J585" s="86" t="b">
        <v>0</v>
      </c>
      <c r="K585" s="86" t="b">
        <v>0</v>
      </c>
      <c r="L585" s="86" t="b">
        <v>0</v>
      </c>
    </row>
    <row r="586" spans="1:12" ht="15">
      <c r="A586" s="86" t="s">
        <v>2027</v>
      </c>
      <c r="B586" s="86" t="s">
        <v>1982</v>
      </c>
      <c r="C586" s="86">
        <v>2</v>
      </c>
      <c r="D586" s="121">
        <v>0.01053568570605393</v>
      </c>
      <c r="E586" s="121">
        <v>1.7596678446896303</v>
      </c>
      <c r="F586" s="86" t="s">
        <v>1498</v>
      </c>
      <c r="G586" s="86" t="b">
        <v>0</v>
      </c>
      <c r="H586" s="86" t="b">
        <v>0</v>
      </c>
      <c r="I586" s="86" t="b">
        <v>0</v>
      </c>
      <c r="J586" s="86" t="b">
        <v>0</v>
      </c>
      <c r="K586" s="86" t="b">
        <v>0</v>
      </c>
      <c r="L586" s="86" t="b">
        <v>0</v>
      </c>
    </row>
    <row r="587" spans="1:12" ht="15">
      <c r="A587" s="86" t="s">
        <v>1982</v>
      </c>
      <c r="B587" s="86" t="s">
        <v>1665</v>
      </c>
      <c r="C587" s="86">
        <v>2</v>
      </c>
      <c r="D587" s="121">
        <v>0.01053568570605393</v>
      </c>
      <c r="E587" s="121">
        <v>1.7596678446896303</v>
      </c>
      <c r="F587" s="86" t="s">
        <v>1498</v>
      </c>
      <c r="G587" s="86" t="b">
        <v>0</v>
      </c>
      <c r="H587" s="86" t="b">
        <v>0</v>
      </c>
      <c r="I587" s="86" t="b">
        <v>0</v>
      </c>
      <c r="J587" s="86" t="b">
        <v>0</v>
      </c>
      <c r="K587" s="86" t="b">
        <v>0</v>
      </c>
      <c r="L587" s="86" t="b">
        <v>0</v>
      </c>
    </row>
    <row r="588" spans="1:12" ht="15">
      <c r="A588" s="86" t="s">
        <v>1665</v>
      </c>
      <c r="B588" s="86" t="s">
        <v>1667</v>
      </c>
      <c r="C588" s="86">
        <v>2</v>
      </c>
      <c r="D588" s="121">
        <v>0.01053568570605393</v>
      </c>
      <c r="E588" s="121">
        <v>1.7596678446896303</v>
      </c>
      <c r="F588" s="86" t="s">
        <v>1498</v>
      </c>
      <c r="G588" s="86" t="b">
        <v>0</v>
      </c>
      <c r="H588" s="86" t="b">
        <v>0</v>
      </c>
      <c r="I588" s="86" t="b">
        <v>0</v>
      </c>
      <c r="J588" s="86" t="b">
        <v>0</v>
      </c>
      <c r="K588" s="86" t="b">
        <v>0</v>
      </c>
      <c r="L588" s="86" t="b">
        <v>0</v>
      </c>
    </row>
    <row r="589" spans="1:12" ht="15">
      <c r="A589" s="86" t="s">
        <v>1667</v>
      </c>
      <c r="B589" s="86" t="s">
        <v>1656</v>
      </c>
      <c r="C589" s="86">
        <v>2</v>
      </c>
      <c r="D589" s="121">
        <v>0.01053568570605393</v>
      </c>
      <c r="E589" s="121">
        <v>1.3617278360175928</v>
      </c>
      <c r="F589" s="86" t="s">
        <v>1498</v>
      </c>
      <c r="G589" s="86" t="b">
        <v>0</v>
      </c>
      <c r="H589" s="86" t="b">
        <v>0</v>
      </c>
      <c r="I589" s="86" t="b">
        <v>0</v>
      </c>
      <c r="J589" s="86" t="b">
        <v>0</v>
      </c>
      <c r="K589" s="86" t="b">
        <v>0</v>
      </c>
      <c r="L589" s="86" t="b">
        <v>0</v>
      </c>
    </row>
    <row r="590" spans="1:12" ht="15">
      <c r="A590" s="86" t="s">
        <v>1656</v>
      </c>
      <c r="B590" s="86" t="s">
        <v>1619</v>
      </c>
      <c r="C590" s="86">
        <v>2</v>
      </c>
      <c r="D590" s="121">
        <v>0.01053568570605393</v>
      </c>
      <c r="E590" s="121">
        <v>1.5835765856339492</v>
      </c>
      <c r="F590" s="86" t="s">
        <v>1498</v>
      </c>
      <c r="G590" s="86" t="b">
        <v>0</v>
      </c>
      <c r="H590" s="86" t="b">
        <v>0</v>
      </c>
      <c r="I590" s="86" t="b">
        <v>0</v>
      </c>
      <c r="J590" s="86" t="b">
        <v>0</v>
      </c>
      <c r="K590" s="86" t="b">
        <v>0</v>
      </c>
      <c r="L590" s="86" t="b">
        <v>0</v>
      </c>
    </row>
    <row r="591" spans="1:12" ht="15">
      <c r="A591" s="86" t="s">
        <v>1619</v>
      </c>
      <c r="B591" s="86" t="s">
        <v>2028</v>
      </c>
      <c r="C591" s="86">
        <v>2</v>
      </c>
      <c r="D591" s="121">
        <v>0.01053568570605393</v>
      </c>
      <c r="E591" s="121">
        <v>1.7596678446896303</v>
      </c>
      <c r="F591" s="86" t="s">
        <v>1498</v>
      </c>
      <c r="G591" s="86" t="b">
        <v>0</v>
      </c>
      <c r="H591" s="86" t="b">
        <v>0</v>
      </c>
      <c r="I591" s="86" t="b">
        <v>0</v>
      </c>
      <c r="J591" s="86" t="b">
        <v>0</v>
      </c>
      <c r="K591" s="86" t="b">
        <v>0</v>
      </c>
      <c r="L591" s="86" t="b">
        <v>0</v>
      </c>
    </row>
    <row r="592" spans="1:12" ht="15">
      <c r="A592" s="86" t="s">
        <v>2028</v>
      </c>
      <c r="B592" s="86" t="s">
        <v>1660</v>
      </c>
      <c r="C592" s="86">
        <v>2</v>
      </c>
      <c r="D592" s="121">
        <v>0.01053568570605393</v>
      </c>
      <c r="E592" s="121">
        <v>1.5835765856339492</v>
      </c>
      <c r="F592" s="86" t="s">
        <v>1498</v>
      </c>
      <c r="G592" s="86" t="b">
        <v>0</v>
      </c>
      <c r="H592" s="86" t="b">
        <v>0</v>
      </c>
      <c r="I592" s="86" t="b">
        <v>0</v>
      </c>
      <c r="J592" s="86" t="b">
        <v>0</v>
      </c>
      <c r="K592" s="86" t="b">
        <v>0</v>
      </c>
      <c r="L592" s="86" t="b">
        <v>0</v>
      </c>
    </row>
    <row r="593" spans="1:12" ht="15">
      <c r="A593" s="86" t="s">
        <v>2006</v>
      </c>
      <c r="B593" s="86" t="s">
        <v>2007</v>
      </c>
      <c r="C593" s="86">
        <v>2</v>
      </c>
      <c r="D593" s="121">
        <v>0.01053568570605393</v>
      </c>
      <c r="E593" s="121">
        <v>1.7596678446896303</v>
      </c>
      <c r="F593" s="86" t="s">
        <v>1498</v>
      </c>
      <c r="G593" s="86" t="b">
        <v>0</v>
      </c>
      <c r="H593" s="86" t="b">
        <v>0</v>
      </c>
      <c r="I593" s="86" t="b">
        <v>0</v>
      </c>
      <c r="J593" s="86" t="b">
        <v>0</v>
      </c>
      <c r="K593" s="86" t="b">
        <v>0</v>
      </c>
      <c r="L593" s="86" t="b">
        <v>0</v>
      </c>
    </row>
    <row r="594" spans="1:12" ht="15">
      <c r="A594" s="86" t="s">
        <v>2007</v>
      </c>
      <c r="B594" s="86" t="s">
        <v>1989</v>
      </c>
      <c r="C594" s="86">
        <v>2</v>
      </c>
      <c r="D594" s="121">
        <v>0.01053568570605393</v>
      </c>
      <c r="E594" s="121">
        <v>1.7596678446896303</v>
      </c>
      <c r="F594" s="86" t="s">
        <v>1498</v>
      </c>
      <c r="G594" s="86" t="b">
        <v>0</v>
      </c>
      <c r="H594" s="86" t="b">
        <v>0</v>
      </c>
      <c r="I594" s="86" t="b">
        <v>0</v>
      </c>
      <c r="J594" s="86" t="b">
        <v>0</v>
      </c>
      <c r="K594" s="86" t="b">
        <v>0</v>
      </c>
      <c r="L594" s="86" t="b">
        <v>0</v>
      </c>
    </row>
    <row r="595" spans="1:12" ht="15">
      <c r="A595" s="86" t="s">
        <v>1989</v>
      </c>
      <c r="B595" s="86" t="s">
        <v>300</v>
      </c>
      <c r="C595" s="86">
        <v>2</v>
      </c>
      <c r="D595" s="121">
        <v>0.01053568570605393</v>
      </c>
      <c r="E595" s="121">
        <v>1.157607853361668</v>
      </c>
      <c r="F595" s="86" t="s">
        <v>1498</v>
      </c>
      <c r="G595" s="86" t="b">
        <v>0</v>
      </c>
      <c r="H595" s="86" t="b">
        <v>0</v>
      </c>
      <c r="I595" s="86" t="b">
        <v>0</v>
      </c>
      <c r="J595" s="86" t="b">
        <v>0</v>
      </c>
      <c r="K595" s="86" t="b">
        <v>0</v>
      </c>
      <c r="L595" s="86" t="b">
        <v>0</v>
      </c>
    </row>
    <row r="596" spans="1:12" ht="15">
      <c r="A596" s="86" t="s">
        <v>1663</v>
      </c>
      <c r="B596" s="86" t="s">
        <v>1664</v>
      </c>
      <c r="C596" s="86">
        <v>6</v>
      </c>
      <c r="D596" s="121">
        <v>0</v>
      </c>
      <c r="E596" s="121">
        <v>1.0413926851582251</v>
      </c>
      <c r="F596" s="86" t="s">
        <v>1499</v>
      </c>
      <c r="G596" s="86" t="b">
        <v>0</v>
      </c>
      <c r="H596" s="86" t="b">
        <v>0</v>
      </c>
      <c r="I596" s="86" t="b">
        <v>0</v>
      </c>
      <c r="J596" s="86" t="b">
        <v>0</v>
      </c>
      <c r="K596" s="86" t="b">
        <v>0</v>
      </c>
      <c r="L596" s="86" t="b">
        <v>0</v>
      </c>
    </row>
    <row r="597" spans="1:12" ht="15">
      <c r="A597" s="86" t="s">
        <v>1664</v>
      </c>
      <c r="B597" s="86" t="s">
        <v>1665</v>
      </c>
      <c r="C597" s="86">
        <v>6</v>
      </c>
      <c r="D597" s="121">
        <v>0</v>
      </c>
      <c r="E597" s="121">
        <v>1.0413926851582251</v>
      </c>
      <c r="F597" s="86" t="s">
        <v>1499</v>
      </c>
      <c r="G597" s="86" t="b">
        <v>0</v>
      </c>
      <c r="H597" s="86" t="b">
        <v>0</v>
      </c>
      <c r="I597" s="86" t="b">
        <v>0</v>
      </c>
      <c r="J597" s="86" t="b">
        <v>0</v>
      </c>
      <c r="K597" s="86" t="b">
        <v>0</v>
      </c>
      <c r="L597" s="86" t="b">
        <v>0</v>
      </c>
    </row>
    <row r="598" spans="1:12" ht="15">
      <c r="A598" s="86" t="s">
        <v>1665</v>
      </c>
      <c r="B598" s="86" t="s">
        <v>1666</v>
      </c>
      <c r="C598" s="86">
        <v>6</v>
      </c>
      <c r="D598" s="121">
        <v>0</v>
      </c>
      <c r="E598" s="121">
        <v>1.0413926851582251</v>
      </c>
      <c r="F598" s="86" t="s">
        <v>1499</v>
      </c>
      <c r="G598" s="86" t="b">
        <v>0</v>
      </c>
      <c r="H598" s="86" t="b">
        <v>0</v>
      </c>
      <c r="I598" s="86" t="b">
        <v>0</v>
      </c>
      <c r="J598" s="86" t="b">
        <v>0</v>
      </c>
      <c r="K598" s="86" t="b">
        <v>0</v>
      </c>
      <c r="L598" s="86" t="b">
        <v>0</v>
      </c>
    </row>
    <row r="599" spans="1:12" ht="15">
      <c r="A599" s="86" t="s">
        <v>1666</v>
      </c>
      <c r="B599" s="86" t="s">
        <v>1667</v>
      </c>
      <c r="C599" s="86">
        <v>6</v>
      </c>
      <c r="D599" s="121">
        <v>0</v>
      </c>
      <c r="E599" s="121">
        <v>1.0413926851582251</v>
      </c>
      <c r="F599" s="86" t="s">
        <v>1499</v>
      </c>
      <c r="G599" s="86" t="b">
        <v>0</v>
      </c>
      <c r="H599" s="86" t="b">
        <v>0</v>
      </c>
      <c r="I599" s="86" t="b">
        <v>0</v>
      </c>
      <c r="J599" s="86" t="b">
        <v>0</v>
      </c>
      <c r="K599" s="86" t="b">
        <v>0</v>
      </c>
      <c r="L599" s="86" t="b">
        <v>0</v>
      </c>
    </row>
    <row r="600" spans="1:12" ht="15">
      <c r="A600" s="86" t="s">
        <v>1667</v>
      </c>
      <c r="B600" s="86" t="s">
        <v>1668</v>
      </c>
      <c r="C600" s="86">
        <v>6</v>
      </c>
      <c r="D600" s="121">
        <v>0</v>
      </c>
      <c r="E600" s="121">
        <v>1.0413926851582251</v>
      </c>
      <c r="F600" s="86" t="s">
        <v>1499</v>
      </c>
      <c r="G600" s="86" t="b">
        <v>0</v>
      </c>
      <c r="H600" s="86" t="b">
        <v>0</v>
      </c>
      <c r="I600" s="86" t="b">
        <v>0</v>
      </c>
      <c r="J600" s="86" t="b">
        <v>0</v>
      </c>
      <c r="K600" s="86" t="b">
        <v>0</v>
      </c>
      <c r="L600" s="86" t="b">
        <v>0</v>
      </c>
    </row>
    <row r="601" spans="1:12" ht="15">
      <c r="A601" s="86" t="s">
        <v>1668</v>
      </c>
      <c r="B601" s="86" t="s">
        <v>1637</v>
      </c>
      <c r="C601" s="86">
        <v>6</v>
      </c>
      <c r="D601" s="121">
        <v>0</v>
      </c>
      <c r="E601" s="121">
        <v>1.0413926851582251</v>
      </c>
      <c r="F601" s="86" t="s">
        <v>1499</v>
      </c>
      <c r="G601" s="86" t="b">
        <v>0</v>
      </c>
      <c r="H601" s="86" t="b">
        <v>0</v>
      </c>
      <c r="I601" s="86" t="b">
        <v>0</v>
      </c>
      <c r="J601" s="86" t="b">
        <v>0</v>
      </c>
      <c r="K601" s="86" t="b">
        <v>0</v>
      </c>
      <c r="L601" s="86" t="b">
        <v>0</v>
      </c>
    </row>
    <row r="602" spans="1:12" ht="15">
      <c r="A602" s="86" t="s">
        <v>1637</v>
      </c>
      <c r="B602" s="86" t="s">
        <v>1619</v>
      </c>
      <c r="C602" s="86">
        <v>6</v>
      </c>
      <c r="D602" s="121">
        <v>0</v>
      </c>
      <c r="E602" s="121">
        <v>1.0413926851582251</v>
      </c>
      <c r="F602" s="86" t="s">
        <v>1499</v>
      </c>
      <c r="G602" s="86" t="b">
        <v>0</v>
      </c>
      <c r="H602" s="86" t="b">
        <v>0</v>
      </c>
      <c r="I602" s="86" t="b">
        <v>0</v>
      </c>
      <c r="J602" s="86" t="b">
        <v>0</v>
      </c>
      <c r="K602" s="86" t="b">
        <v>0</v>
      </c>
      <c r="L602" s="86" t="b">
        <v>0</v>
      </c>
    </row>
    <row r="603" spans="1:12" ht="15">
      <c r="A603" s="86" t="s">
        <v>1619</v>
      </c>
      <c r="B603" s="86" t="s">
        <v>1630</v>
      </c>
      <c r="C603" s="86">
        <v>6</v>
      </c>
      <c r="D603" s="121">
        <v>0</v>
      </c>
      <c r="E603" s="121">
        <v>1.0413926851582251</v>
      </c>
      <c r="F603" s="86" t="s">
        <v>1499</v>
      </c>
      <c r="G603" s="86" t="b">
        <v>0</v>
      </c>
      <c r="H603" s="86" t="b">
        <v>0</v>
      </c>
      <c r="I603" s="86" t="b">
        <v>0</v>
      </c>
      <c r="J603" s="86" t="b">
        <v>0</v>
      </c>
      <c r="K603" s="86" t="b">
        <v>0</v>
      </c>
      <c r="L603" s="86" t="b">
        <v>0</v>
      </c>
    </row>
    <row r="604" spans="1:12" ht="15">
      <c r="A604" s="86" t="s">
        <v>1630</v>
      </c>
      <c r="B604" s="86" t="s">
        <v>1635</v>
      </c>
      <c r="C604" s="86">
        <v>6</v>
      </c>
      <c r="D604" s="121">
        <v>0</v>
      </c>
      <c r="E604" s="121">
        <v>1.0413926851582251</v>
      </c>
      <c r="F604" s="86" t="s">
        <v>1499</v>
      </c>
      <c r="G604" s="86" t="b">
        <v>0</v>
      </c>
      <c r="H604" s="86" t="b">
        <v>0</v>
      </c>
      <c r="I604" s="86" t="b">
        <v>0</v>
      </c>
      <c r="J604" s="86" t="b">
        <v>0</v>
      </c>
      <c r="K604" s="86" t="b">
        <v>0</v>
      </c>
      <c r="L604" s="86" t="b">
        <v>0</v>
      </c>
    </row>
    <row r="605" spans="1:12" ht="15">
      <c r="A605" s="86" t="s">
        <v>1635</v>
      </c>
      <c r="B605" s="86" t="s">
        <v>1992</v>
      </c>
      <c r="C605" s="86">
        <v>6</v>
      </c>
      <c r="D605" s="121">
        <v>0</v>
      </c>
      <c r="E605" s="121">
        <v>1.0413926851582251</v>
      </c>
      <c r="F605" s="86" t="s">
        <v>1499</v>
      </c>
      <c r="G605" s="86" t="b">
        <v>0</v>
      </c>
      <c r="H605" s="86" t="b">
        <v>0</v>
      </c>
      <c r="I605" s="86" t="b">
        <v>0</v>
      </c>
      <c r="J605" s="86" t="b">
        <v>0</v>
      </c>
      <c r="K605" s="86" t="b">
        <v>0</v>
      </c>
      <c r="L605" s="86" t="b">
        <v>0</v>
      </c>
    </row>
    <row r="606" spans="1:12" ht="15">
      <c r="A606" s="86" t="s">
        <v>1992</v>
      </c>
      <c r="B606" s="86" t="s">
        <v>1993</v>
      </c>
      <c r="C606" s="86">
        <v>6</v>
      </c>
      <c r="D606" s="121">
        <v>0</v>
      </c>
      <c r="E606" s="121">
        <v>1.0413926851582251</v>
      </c>
      <c r="F606" s="86" t="s">
        <v>1499</v>
      </c>
      <c r="G606" s="86" t="b">
        <v>0</v>
      </c>
      <c r="H606" s="86" t="b">
        <v>0</v>
      </c>
      <c r="I606" s="86" t="b">
        <v>0</v>
      </c>
      <c r="J606" s="86" t="b">
        <v>0</v>
      </c>
      <c r="K606" s="86" t="b">
        <v>0</v>
      </c>
      <c r="L606" s="86" t="b">
        <v>0</v>
      </c>
    </row>
    <row r="607" spans="1:12" ht="15">
      <c r="A607" s="86" t="s">
        <v>1622</v>
      </c>
      <c r="B607" s="86" t="s">
        <v>1626</v>
      </c>
      <c r="C607" s="86">
        <v>4</v>
      </c>
      <c r="D607" s="121">
        <v>0</v>
      </c>
      <c r="E607" s="121">
        <v>0.8450980400142568</v>
      </c>
      <c r="F607" s="86" t="s">
        <v>1500</v>
      </c>
      <c r="G607" s="86" t="b">
        <v>0</v>
      </c>
      <c r="H607" s="86" t="b">
        <v>0</v>
      </c>
      <c r="I607" s="86" t="b">
        <v>0</v>
      </c>
      <c r="J607" s="86" t="b">
        <v>0</v>
      </c>
      <c r="K607" s="86" t="b">
        <v>0</v>
      </c>
      <c r="L607" s="86" t="b">
        <v>0</v>
      </c>
    </row>
    <row r="608" spans="1:12" ht="15">
      <c r="A608" s="86" t="s">
        <v>1626</v>
      </c>
      <c r="B608" s="86" t="s">
        <v>1627</v>
      </c>
      <c r="C608" s="86">
        <v>4</v>
      </c>
      <c r="D608" s="121">
        <v>0</v>
      </c>
      <c r="E608" s="121">
        <v>0.8450980400142568</v>
      </c>
      <c r="F608" s="86" t="s">
        <v>1500</v>
      </c>
      <c r="G608" s="86" t="b">
        <v>0</v>
      </c>
      <c r="H608" s="86" t="b">
        <v>0</v>
      </c>
      <c r="I608" s="86" t="b">
        <v>0</v>
      </c>
      <c r="J608" s="86" t="b">
        <v>0</v>
      </c>
      <c r="K608" s="86" t="b">
        <v>0</v>
      </c>
      <c r="L608" s="86" t="b">
        <v>0</v>
      </c>
    </row>
    <row r="609" spans="1:12" ht="15">
      <c r="A609" s="86" t="s">
        <v>1627</v>
      </c>
      <c r="B609" s="86" t="s">
        <v>1628</v>
      </c>
      <c r="C609" s="86">
        <v>4</v>
      </c>
      <c r="D609" s="121">
        <v>0</v>
      </c>
      <c r="E609" s="121">
        <v>0.8450980400142568</v>
      </c>
      <c r="F609" s="86" t="s">
        <v>1500</v>
      </c>
      <c r="G609" s="86" t="b">
        <v>0</v>
      </c>
      <c r="H609" s="86" t="b">
        <v>0</v>
      </c>
      <c r="I609" s="86" t="b">
        <v>0</v>
      </c>
      <c r="J609" s="86" t="b">
        <v>0</v>
      </c>
      <c r="K609" s="86" t="b">
        <v>0</v>
      </c>
      <c r="L609" s="86" t="b">
        <v>0</v>
      </c>
    </row>
    <row r="610" spans="1:12" ht="15">
      <c r="A610" s="86" t="s">
        <v>1628</v>
      </c>
      <c r="B610" s="86" t="s">
        <v>1629</v>
      </c>
      <c r="C610" s="86">
        <v>4</v>
      </c>
      <c r="D610" s="121">
        <v>0</v>
      </c>
      <c r="E610" s="121">
        <v>0.8450980400142568</v>
      </c>
      <c r="F610" s="86" t="s">
        <v>1500</v>
      </c>
      <c r="G610" s="86" t="b">
        <v>0</v>
      </c>
      <c r="H610" s="86" t="b">
        <v>0</v>
      </c>
      <c r="I610" s="86" t="b">
        <v>0</v>
      </c>
      <c r="J610" s="86" t="b">
        <v>1</v>
      </c>
      <c r="K610" s="86" t="b">
        <v>0</v>
      </c>
      <c r="L610" s="86" t="b">
        <v>0</v>
      </c>
    </row>
    <row r="611" spans="1:12" ht="15">
      <c r="A611" s="86" t="s">
        <v>1629</v>
      </c>
      <c r="B611" s="86" t="s">
        <v>300</v>
      </c>
      <c r="C611" s="86">
        <v>4</v>
      </c>
      <c r="D611" s="121">
        <v>0</v>
      </c>
      <c r="E611" s="121">
        <v>0.8450980400142568</v>
      </c>
      <c r="F611" s="86" t="s">
        <v>1500</v>
      </c>
      <c r="G611" s="86" t="b">
        <v>1</v>
      </c>
      <c r="H611" s="86" t="b">
        <v>0</v>
      </c>
      <c r="I611" s="86" t="b">
        <v>0</v>
      </c>
      <c r="J611" s="86" t="b">
        <v>0</v>
      </c>
      <c r="K611" s="86" t="b">
        <v>0</v>
      </c>
      <c r="L611" s="86" t="b">
        <v>0</v>
      </c>
    </row>
    <row r="612" spans="1:12" ht="15">
      <c r="A612" s="86" t="s">
        <v>300</v>
      </c>
      <c r="B612" s="86" t="s">
        <v>1590</v>
      </c>
      <c r="C612" s="86">
        <v>4</v>
      </c>
      <c r="D612" s="121">
        <v>0</v>
      </c>
      <c r="E612" s="121">
        <v>0.8450980400142568</v>
      </c>
      <c r="F612" s="86" t="s">
        <v>1500</v>
      </c>
      <c r="G612" s="86" t="b">
        <v>0</v>
      </c>
      <c r="H612" s="86" t="b">
        <v>0</v>
      </c>
      <c r="I612" s="86" t="b">
        <v>0</v>
      </c>
      <c r="J612" s="86" t="b">
        <v>0</v>
      </c>
      <c r="K612" s="86" t="b">
        <v>0</v>
      </c>
      <c r="L612" s="86" t="b">
        <v>0</v>
      </c>
    </row>
    <row r="613" spans="1:12" ht="15">
      <c r="A613" s="86" t="s">
        <v>1590</v>
      </c>
      <c r="B613" s="86" t="s">
        <v>1618</v>
      </c>
      <c r="C613" s="86">
        <v>4</v>
      </c>
      <c r="D613" s="121">
        <v>0</v>
      </c>
      <c r="E613" s="121">
        <v>0.8450980400142568</v>
      </c>
      <c r="F613" s="86" t="s">
        <v>1500</v>
      </c>
      <c r="G613" s="86" t="b">
        <v>0</v>
      </c>
      <c r="H613" s="86" t="b">
        <v>0</v>
      </c>
      <c r="I613" s="86" t="b">
        <v>0</v>
      </c>
      <c r="J613" s="86" t="b">
        <v>0</v>
      </c>
      <c r="K613" s="86" t="b">
        <v>0</v>
      </c>
      <c r="L613" s="86" t="b">
        <v>0</v>
      </c>
    </row>
    <row r="614" spans="1:12" ht="15">
      <c r="A614" s="86" t="s">
        <v>300</v>
      </c>
      <c r="B614" s="86" t="s">
        <v>1590</v>
      </c>
      <c r="C614" s="86">
        <v>4</v>
      </c>
      <c r="D614" s="121">
        <v>0</v>
      </c>
      <c r="E614" s="121">
        <v>0.91204482964487</v>
      </c>
      <c r="F614" s="86" t="s">
        <v>1501</v>
      </c>
      <c r="G614" s="86" t="b">
        <v>0</v>
      </c>
      <c r="H614" s="86" t="b">
        <v>0</v>
      </c>
      <c r="I614" s="86" t="b">
        <v>0</v>
      </c>
      <c r="J614" s="86" t="b">
        <v>0</v>
      </c>
      <c r="K614" s="86" t="b">
        <v>0</v>
      </c>
      <c r="L614" s="86" t="b">
        <v>0</v>
      </c>
    </row>
    <row r="615" spans="1:12" ht="15">
      <c r="A615" s="86" t="s">
        <v>1671</v>
      </c>
      <c r="B615" s="86" t="s">
        <v>1672</v>
      </c>
      <c r="C615" s="86">
        <v>3</v>
      </c>
      <c r="D615" s="121">
        <v>0.007072003958960374</v>
      </c>
      <c r="E615" s="121">
        <v>1.2130748253088512</v>
      </c>
      <c r="F615" s="86" t="s">
        <v>1501</v>
      </c>
      <c r="G615" s="86" t="b">
        <v>0</v>
      </c>
      <c r="H615" s="86" t="b">
        <v>0</v>
      </c>
      <c r="I615" s="86" t="b">
        <v>0</v>
      </c>
      <c r="J615" s="86" t="b">
        <v>0</v>
      </c>
      <c r="K615" s="86" t="b">
        <v>0</v>
      </c>
      <c r="L615" s="86" t="b">
        <v>0</v>
      </c>
    </row>
    <row r="616" spans="1:12" ht="15">
      <c r="A616" s="86" t="s">
        <v>1672</v>
      </c>
      <c r="B616" s="86" t="s">
        <v>1673</v>
      </c>
      <c r="C616" s="86">
        <v>3</v>
      </c>
      <c r="D616" s="121">
        <v>0.007072003958960374</v>
      </c>
      <c r="E616" s="121">
        <v>1.2130748253088512</v>
      </c>
      <c r="F616" s="86" t="s">
        <v>1501</v>
      </c>
      <c r="G616" s="86" t="b">
        <v>0</v>
      </c>
      <c r="H616" s="86" t="b">
        <v>0</v>
      </c>
      <c r="I616" s="86" t="b">
        <v>0</v>
      </c>
      <c r="J616" s="86" t="b">
        <v>0</v>
      </c>
      <c r="K616" s="86" t="b">
        <v>0</v>
      </c>
      <c r="L616" s="86" t="b">
        <v>0</v>
      </c>
    </row>
    <row r="617" spans="1:12" ht="15">
      <c r="A617" s="86" t="s">
        <v>1673</v>
      </c>
      <c r="B617" s="86" t="s">
        <v>1674</v>
      </c>
      <c r="C617" s="86">
        <v>3</v>
      </c>
      <c r="D617" s="121">
        <v>0.007072003958960374</v>
      </c>
      <c r="E617" s="121">
        <v>1.2130748253088512</v>
      </c>
      <c r="F617" s="86" t="s">
        <v>1501</v>
      </c>
      <c r="G617" s="86" t="b">
        <v>0</v>
      </c>
      <c r="H617" s="86" t="b">
        <v>0</v>
      </c>
      <c r="I617" s="86" t="b">
        <v>0</v>
      </c>
      <c r="J617" s="86" t="b">
        <v>0</v>
      </c>
      <c r="K617" s="86" t="b">
        <v>0</v>
      </c>
      <c r="L617" s="86" t="b">
        <v>0</v>
      </c>
    </row>
    <row r="618" spans="1:12" ht="15">
      <c r="A618" s="86" t="s">
        <v>1674</v>
      </c>
      <c r="B618" s="86" t="s">
        <v>1591</v>
      </c>
      <c r="C618" s="86">
        <v>3</v>
      </c>
      <c r="D618" s="121">
        <v>0.007072003958960374</v>
      </c>
      <c r="E618" s="121">
        <v>1.2130748253088512</v>
      </c>
      <c r="F618" s="86" t="s">
        <v>1501</v>
      </c>
      <c r="G618" s="86" t="b">
        <v>0</v>
      </c>
      <c r="H618" s="86" t="b">
        <v>0</v>
      </c>
      <c r="I618" s="86" t="b">
        <v>0</v>
      </c>
      <c r="J618" s="86" t="b">
        <v>0</v>
      </c>
      <c r="K618" s="86" t="b">
        <v>0</v>
      </c>
      <c r="L618" s="86" t="b">
        <v>0</v>
      </c>
    </row>
    <row r="619" spans="1:12" ht="15">
      <c r="A619" s="86" t="s">
        <v>1590</v>
      </c>
      <c r="B619" s="86" t="s">
        <v>1576</v>
      </c>
      <c r="C619" s="86">
        <v>2</v>
      </c>
      <c r="D619" s="121">
        <v>0.011359622477886083</v>
      </c>
      <c r="E619" s="121">
        <v>0.91204482964487</v>
      </c>
      <c r="F619" s="86" t="s">
        <v>1501</v>
      </c>
      <c r="G619" s="86" t="b">
        <v>0</v>
      </c>
      <c r="H619" s="86" t="b">
        <v>0</v>
      </c>
      <c r="I619" s="86" t="b">
        <v>0</v>
      </c>
      <c r="J619" s="86" t="b">
        <v>0</v>
      </c>
      <c r="K619" s="86" t="b">
        <v>0</v>
      </c>
      <c r="L619" s="86" t="b">
        <v>0</v>
      </c>
    </row>
    <row r="620" spans="1:12" ht="15">
      <c r="A620" s="86" t="s">
        <v>1576</v>
      </c>
      <c r="B620" s="86" t="s">
        <v>1675</v>
      </c>
      <c r="C620" s="86">
        <v>2</v>
      </c>
      <c r="D620" s="121">
        <v>0.011359622477886083</v>
      </c>
      <c r="E620" s="121">
        <v>1.3891660843645326</v>
      </c>
      <c r="F620" s="86" t="s">
        <v>1501</v>
      </c>
      <c r="G620" s="86" t="b">
        <v>0</v>
      </c>
      <c r="H620" s="86" t="b">
        <v>0</v>
      </c>
      <c r="I620" s="86" t="b">
        <v>0</v>
      </c>
      <c r="J620" s="86" t="b">
        <v>1</v>
      </c>
      <c r="K620" s="86" t="b">
        <v>0</v>
      </c>
      <c r="L620" s="86" t="b">
        <v>0</v>
      </c>
    </row>
    <row r="621" spans="1:12" ht="15">
      <c r="A621" s="86" t="s">
        <v>1675</v>
      </c>
      <c r="B621" s="86" t="s">
        <v>1676</v>
      </c>
      <c r="C621" s="86">
        <v>2</v>
      </c>
      <c r="D621" s="121">
        <v>0.011359622477886083</v>
      </c>
      <c r="E621" s="121">
        <v>1.3891660843645326</v>
      </c>
      <c r="F621" s="86" t="s">
        <v>1501</v>
      </c>
      <c r="G621" s="86" t="b">
        <v>1</v>
      </c>
      <c r="H621" s="86" t="b">
        <v>0</v>
      </c>
      <c r="I621" s="86" t="b">
        <v>0</v>
      </c>
      <c r="J621" s="86" t="b">
        <v>0</v>
      </c>
      <c r="K621" s="86" t="b">
        <v>0</v>
      </c>
      <c r="L621" s="86" t="b">
        <v>0</v>
      </c>
    </row>
    <row r="622" spans="1:12" ht="15">
      <c r="A622" s="86" t="s">
        <v>1676</v>
      </c>
      <c r="B622" s="86" t="s">
        <v>1623</v>
      </c>
      <c r="C622" s="86">
        <v>2</v>
      </c>
      <c r="D622" s="121">
        <v>0.011359622477886083</v>
      </c>
      <c r="E622" s="121">
        <v>1.3891660843645326</v>
      </c>
      <c r="F622" s="86" t="s">
        <v>1501</v>
      </c>
      <c r="G622" s="86" t="b">
        <v>0</v>
      </c>
      <c r="H622" s="86" t="b">
        <v>0</v>
      </c>
      <c r="I622" s="86" t="b">
        <v>0</v>
      </c>
      <c r="J622" s="86" t="b">
        <v>0</v>
      </c>
      <c r="K622" s="86" t="b">
        <v>0</v>
      </c>
      <c r="L622" s="86" t="b">
        <v>0</v>
      </c>
    </row>
    <row r="623" spans="1:12" ht="15">
      <c r="A623" s="86" t="s">
        <v>1623</v>
      </c>
      <c r="B623" s="86" t="s">
        <v>2070</v>
      </c>
      <c r="C623" s="86">
        <v>2</v>
      </c>
      <c r="D623" s="121">
        <v>0.011359622477886083</v>
      </c>
      <c r="E623" s="121">
        <v>1.3891660843645326</v>
      </c>
      <c r="F623" s="86" t="s">
        <v>1501</v>
      </c>
      <c r="G623" s="86" t="b">
        <v>0</v>
      </c>
      <c r="H623" s="86" t="b">
        <v>0</v>
      </c>
      <c r="I623" s="86" t="b">
        <v>0</v>
      </c>
      <c r="J623" s="86" t="b">
        <v>0</v>
      </c>
      <c r="K623" s="86" t="b">
        <v>0</v>
      </c>
      <c r="L623" s="86" t="b">
        <v>0</v>
      </c>
    </row>
    <row r="624" spans="1:12" ht="15">
      <c r="A624" s="86" t="s">
        <v>2070</v>
      </c>
      <c r="B624" s="86" t="s">
        <v>1644</v>
      </c>
      <c r="C624" s="86">
        <v>2</v>
      </c>
      <c r="D624" s="121">
        <v>0.011359622477886083</v>
      </c>
      <c r="E624" s="121">
        <v>1.3891660843645326</v>
      </c>
      <c r="F624" s="86" t="s">
        <v>1501</v>
      </c>
      <c r="G624" s="86" t="b">
        <v>0</v>
      </c>
      <c r="H624" s="86" t="b">
        <v>0</v>
      </c>
      <c r="I624" s="86" t="b">
        <v>0</v>
      </c>
      <c r="J624" s="86" t="b">
        <v>0</v>
      </c>
      <c r="K624" s="86" t="b">
        <v>0</v>
      </c>
      <c r="L624" s="86" t="b">
        <v>0</v>
      </c>
    </row>
    <row r="625" spans="1:12" ht="15">
      <c r="A625" s="86" t="s">
        <v>1644</v>
      </c>
      <c r="B625" s="86" t="s">
        <v>2071</v>
      </c>
      <c r="C625" s="86">
        <v>2</v>
      </c>
      <c r="D625" s="121">
        <v>0.011359622477886083</v>
      </c>
      <c r="E625" s="121">
        <v>1.3891660843645326</v>
      </c>
      <c r="F625" s="86" t="s">
        <v>1501</v>
      </c>
      <c r="G625" s="86" t="b">
        <v>0</v>
      </c>
      <c r="H625" s="86" t="b">
        <v>0</v>
      </c>
      <c r="I625" s="86" t="b">
        <v>0</v>
      </c>
      <c r="J625" s="86" t="b">
        <v>0</v>
      </c>
      <c r="K625" s="86" t="b">
        <v>0</v>
      </c>
      <c r="L625" s="86" t="b">
        <v>0</v>
      </c>
    </row>
    <row r="626" spans="1:12" ht="15">
      <c r="A626" s="86" t="s">
        <v>2071</v>
      </c>
      <c r="B626" s="86" t="s">
        <v>1671</v>
      </c>
      <c r="C626" s="86">
        <v>2</v>
      </c>
      <c r="D626" s="121">
        <v>0.011359622477886083</v>
      </c>
      <c r="E626" s="121">
        <v>1.2130748253088512</v>
      </c>
      <c r="F626" s="86" t="s">
        <v>1501</v>
      </c>
      <c r="G626" s="86" t="b">
        <v>0</v>
      </c>
      <c r="H626" s="86" t="b">
        <v>0</v>
      </c>
      <c r="I626" s="86" t="b">
        <v>0</v>
      </c>
      <c r="J626" s="86" t="b">
        <v>0</v>
      </c>
      <c r="K626" s="86" t="b">
        <v>0</v>
      </c>
      <c r="L626" s="86" t="b">
        <v>0</v>
      </c>
    </row>
    <row r="627" spans="1:12" ht="15">
      <c r="A627" s="86" t="s">
        <v>1591</v>
      </c>
      <c r="B627" s="86" t="s">
        <v>2072</v>
      </c>
      <c r="C627" s="86">
        <v>2</v>
      </c>
      <c r="D627" s="121">
        <v>0.011359622477886083</v>
      </c>
      <c r="E627" s="121">
        <v>1.3891660843645326</v>
      </c>
      <c r="F627" s="86" t="s">
        <v>1501</v>
      </c>
      <c r="G627" s="86" t="b">
        <v>0</v>
      </c>
      <c r="H627" s="86" t="b">
        <v>0</v>
      </c>
      <c r="I627" s="86" t="b">
        <v>0</v>
      </c>
      <c r="J627" s="86" t="b">
        <v>0</v>
      </c>
      <c r="K627" s="86" t="b">
        <v>0</v>
      </c>
      <c r="L627" s="86" t="b">
        <v>0</v>
      </c>
    </row>
    <row r="628" spans="1:12" ht="15">
      <c r="A628" s="86" t="s">
        <v>2072</v>
      </c>
      <c r="B628" s="86" t="s">
        <v>1627</v>
      </c>
      <c r="C628" s="86">
        <v>2</v>
      </c>
      <c r="D628" s="121">
        <v>0.011359622477886083</v>
      </c>
      <c r="E628" s="121">
        <v>1.3891660843645326</v>
      </c>
      <c r="F628" s="86" t="s">
        <v>1501</v>
      </c>
      <c r="G628" s="86" t="b">
        <v>0</v>
      </c>
      <c r="H628" s="86" t="b">
        <v>0</v>
      </c>
      <c r="I628" s="86" t="b">
        <v>0</v>
      </c>
      <c r="J628" s="86" t="b">
        <v>0</v>
      </c>
      <c r="K628" s="86" t="b">
        <v>0</v>
      </c>
      <c r="L628" s="86" t="b">
        <v>0</v>
      </c>
    </row>
    <row r="629" spans="1:12" ht="15">
      <c r="A629" s="86" t="s">
        <v>1627</v>
      </c>
      <c r="B629" s="86" t="s">
        <v>1590</v>
      </c>
      <c r="C629" s="86">
        <v>2</v>
      </c>
      <c r="D629" s="121">
        <v>0.011359622477886083</v>
      </c>
      <c r="E629" s="121">
        <v>0.91204482964487</v>
      </c>
      <c r="F629" s="86" t="s">
        <v>1501</v>
      </c>
      <c r="G629" s="86" t="b">
        <v>0</v>
      </c>
      <c r="H629" s="86" t="b">
        <v>0</v>
      </c>
      <c r="I629" s="86" t="b">
        <v>0</v>
      </c>
      <c r="J629" s="86" t="b">
        <v>0</v>
      </c>
      <c r="K629" s="86" t="b">
        <v>0</v>
      </c>
      <c r="L629" s="86" t="b">
        <v>0</v>
      </c>
    </row>
    <row r="630" spans="1:12" ht="15">
      <c r="A630" s="86" t="s">
        <v>1590</v>
      </c>
      <c r="B630" s="86" t="s">
        <v>2008</v>
      </c>
      <c r="C630" s="86">
        <v>2</v>
      </c>
      <c r="D630" s="121">
        <v>0.011359622477886083</v>
      </c>
      <c r="E630" s="121">
        <v>0.91204482964487</v>
      </c>
      <c r="F630" s="86" t="s">
        <v>1501</v>
      </c>
      <c r="G630" s="86" t="b">
        <v>0</v>
      </c>
      <c r="H630" s="86" t="b">
        <v>0</v>
      </c>
      <c r="I630" s="86" t="b">
        <v>0</v>
      </c>
      <c r="J630" s="86" t="b">
        <v>0</v>
      </c>
      <c r="K630" s="86" t="b">
        <v>0</v>
      </c>
      <c r="L630" s="86" t="b">
        <v>0</v>
      </c>
    </row>
    <row r="631" spans="1:12" ht="15">
      <c r="A631" s="86" t="s">
        <v>2104</v>
      </c>
      <c r="B631" s="86" t="s">
        <v>2105</v>
      </c>
      <c r="C631" s="86">
        <v>2</v>
      </c>
      <c r="D631" s="121">
        <v>0</v>
      </c>
      <c r="E631" s="121">
        <v>1.2304489213782739</v>
      </c>
      <c r="F631" s="86" t="s">
        <v>1503</v>
      </c>
      <c r="G631" s="86" t="b">
        <v>1</v>
      </c>
      <c r="H631" s="86" t="b">
        <v>0</v>
      </c>
      <c r="I631" s="86" t="b">
        <v>0</v>
      </c>
      <c r="J631" s="86" t="b">
        <v>0</v>
      </c>
      <c r="K631" s="86" t="b">
        <v>0</v>
      </c>
      <c r="L631" s="86" t="b">
        <v>0</v>
      </c>
    </row>
    <row r="632" spans="1:12" ht="15">
      <c r="A632" s="86" t="s">
        <v>2105</v>
      </c>
      <c r="B632" s="86" t="s">
        <v>2106</v>
      </c>
      <c r="C632" s="86">
        <v>2</v>
      </c>
      <c r="D632" s="121">
        <v>0</v>
      </c>
      <c r="E632" s="121">
        <v>1.2304489213782739</v>
      </c>
      <c r="F632" s="86" t="s">
        <v>1503</v>
      </c>
      <c r="G632" s="86" t="b">
        <v>0</v>
      </c>
      <c r="H632" s="86" t="b">
        <v>0</v>
      </c>
      <c r="I632" s="86" t="b">
        <v>0</v>
      </c>
      <c r="J632" s="86" t="b">
        <v>0</v>
      </c>
      <c r="K632" s="86" t="b">
        <v>0</v>
      </c>
      <c r="L632" s="86" t="b">
        <v>0</v>
      </c>
    </row>
    <row r="633" spans="1:12" ht="15">
      <c r="A633" s="86" t="s">
        <v>2106</v>
      </c>
      <c r="B633" s="86" t="s">
        <v>2107</v>
      </c>
      <c r="C633" s="86">
        <v>2</v>
      </c>
      <c r="D633" s="121">
        <v>0</v>
      </c>
      <c r="E633" s="121">
        <v>1.2304489213782739</v>
      </c>
      <c r="F633" s="86" t="s">
        <v>1503</v>
      </c>
      <c r="G633" s="86" t="b">
        <v>0</v>
      </c>
      <c r="H633" s="86" t="b">
        <v>0</v>
      </c>
      <c r="I633" s="86" t="b">
        <v>0</v>
      </c>
      <c r="J633" s="86" t="b">
        <v>1</v>
      </c>
      <c r="K633" s="86" t="b">
        <v>0</v>
      </c>
      <c r="L633" s="86" t="b">
        <v>0</v>
      </c>
    </row>
    <row r="634" spans="1:12" ht="15">
      <c r="A634" s="86" t="s">
        <v>2107</v>
      </c>
      <c r="B634" s="86" t="s">
        <v>2108</v>
      </c>
      <c r="C634" s="86">
        <v>2</v>
      </c>
      <c r="D634" s="121">
        <v>0</v>
      </c>
      <c r="E634" s="121">
        <v>1.2304489213782739</v>
      </c>
      <c r="F634" s="86" t="s">
        <v>1503</v>
      </c>
      <c r="G634" s="86" t="b">
        <v>1</v>
      </c>
      <c r="H634" s="86" t="b">
        <v>0</v>
      </c>
      <c r="I634" s="86" t="b">
        <v>0</v>
      </c>
      <c r="J634" s="86" t="b">
        <v>0</v>
      </c>
      <c r="K634" s="86" t="b">
        <v>1</v>
      </c>
      <c r="L634" s="86" t="b">
        <v>0</v>
      </c>
    </row>
    <row r="635" spans="1:12" ht="15">
      <c r="A635" s="86" t="s">
        <v>2108</v>
      </c>
      <c r="B635" s="86" t="s">
        <v>2109</v>
      </c>
      <c r="C635" s="86">
        <v>2</v>
      </c>
      <c r="D635" s="121">
        <v>0</v>
      </c>
      <c r="E635" s="121">
        <v>1.2304489213782739</v>
      </c>
      <c r="F635" s="86" t="s">
        <v>1503</v>
      </c>
      <c r="G635" s="86" t="b">
        <v>0</v>
      </c>
      <c r="H635" s="86" t="b">
        <v>1</v>
      </c>
      <c r="I635" s="86" t="b">
        <v>0</v>
      </c>
      <c r="J635" s="86" t="b">
        <v>0</v>
      </c>
      <c r="K635" s="86" t="b">
        <v>0</v>
      </c>
      <c r="L635" s="86" t="b">
        <v>0</v>
      </c>
    </row>
    <row r="636" spans="1:12" ht="15">
      <c r="A636" s="86" t="s">
        <v>2109</v>
      </c>
      <c r="B636" s="86" t="s">
        <v>2110</v>
      </c>
      <c r="C636" s="86">
        <v>2</v>
      </c>
      <c r="D636" s="121">
        <v>0</v>
      </c>
      <c r="E636" s="121">
        <v>1.2304489213782739</v>
      </c>
      <c r="F636" s="86" t="s">
        <v>1503</v>
      </c>
      <c r="G636" s="86" t="b">
        <v>0</v>
      </c>
      <c r="H636" s="86" t="b">
        <v>0</v>
      </c>
      <c r="I636" s="86" t="b">
        <v>0</v>
      </c>
      <c r="J636" s="86" t="b">
        <v>0</v>
      </c>
      <c r="K636" s="86" t="b">
        <v>0</v>
      </c>
      <c r="L636" s="86" t="b">
        <v>0</v>
      </c>
    </row>
    <row r="637" spans="1:12" ht="15">
      <c r="A637" s="86" t="s">
        <v>2110</v>
      </c>
      <c r="B637" s="86" t="s">
        <v>2111</v>
      </c>
      <c r="C637" s="86">
        <v>2</v>
      </c>
      <c r="D637" s="121">
        <v>0</v>
      </c>
      <c r="E637" s="121">
        <v>1.2304489213782739</v>
      </c>
      <c r="F637" s="86" t="s">
        <v>1503</v>
      </c>
      <c r="G637" s="86" t="b">
        <v>0</v>
      </c>
      <c r="H637" s="86" t="b">
        <v>0</v>
      </c>
      <c r="I637" s="86" t="b">
        <v>0</v>
      </c>
      <c r="J637" s="86" t="b">
        <v>0</v>
      </c>
      <c r="K637" s="86" t="b">
        <v>0</v>
      </c>
      <c r="L637" s="86" t="b">
        <v>0</v>
      </c>
    </row>
    <row r="638" spans="1:12" ht="15">
      <c r="A638" s="86" t="s">
        <v>2111</v>
      </c>
      <c r="B638" s="86" t="s">
        <v>2112</v>
      </c>
      <c r="C638" s="86">
        <v>2</v>
      </c>
      <c r="D638" s="121">
        <v>0</v>
      </c>
      <c r="E638" s="121">
        <v>1.2304489213782739</v>
      </c>
      <c r="F638" s="86" t="s">
        <v>1503</v>
      </c>
      <c r="G638" s="86" t="b">
        <v>0</v>
      </c>
      <c r="H638" s="86" t="b">
        <v>0</v>
      </c>
      <c r="I638" s="86" t="b">
        <v>0</v>
      </c>
      <c r="J638" s="86" t="b">
        <v>0</v>
      </c>
      <c r="K638" s="86" t="b">
        <v>0</v>
      </c>
      <c r="L638" s="86" t="b">
        <v>0</v>
      </c>
    </row>
    <row r="639" spans="1:12" ht="15">
      <c r="A639" s="86" t="s">
        <v>2112</v>
      </c>
      <c r="B639" s="86" t="s">
        <v>2113</v>
      </c>
      <c r="C639" s="86">
        <v>2</v>
      </c>
      <c r="D639" s="121">
        <v>0</v>
      </c>
      <c r="E639" s="121">
        <v>1.2304489213782739</v>
      </c>
      <c r="F639" s="86" t="s">
        <v>1503</v>
      </c>
      <c r="G639" s="86" t="b">
        <v>0</v>
      </c>
      <c r="H639" s="86" t="b">
        <v>0</v>
      </c>
      <c r="I639" s="86" t="b">
        <v>0</v>
      </c>
      <c r="J639" s="86" t="b">
        <v>0</v>
      </c>
      <c r="K639" s="86" t="b">
        <v>0</v>
      </c>
      <c r="L639" s="86" t="b">
        <v>0</v>
      </c>
    </row>
    <row r="640" spans="1:12" ht="15">
      <c r="A640" s="86" t="s">
        <v>2113</v>
      </c>
      <c r="B640" s="86" t="s">
        <v>2114</v>
      </c>
      <c r="C640" s="86">
        <v>2</v>
      </c>
      <c r="D640" s="121">
        <v>0</v>
      </c>
      <c r="E640" s="121">
        <v>1.2304489213782739</v>
      </c>
      <c r="F640" s="86" t="s">
        <v>1503</v>
      </c>
      <c r="G640" s="86" t="b">
        <v>0</v>
      </c>
      <c r="H640" s="86" t="b">
        <v>0</v>
      </c>
      <c r="I640" s="86" t="b">
        <v>0</v>
      </c>
      <c r="J640" s="86" t="b">
        <v>0</v>
      </c>
      <c r="K640" s="86" t="b">
        <v>0</v>
      </c>
      <c r="L640" s="86" t="b">
        <v>0</v>
      </c>
    </row>
    <row r="641" spans="1:12" ht="15">
      <c r="A641" s="86" t="s">
        <v>2114</v>
      </c>
      <c r="B641" s="86" t="s">
        <v>2115</v>
      </c>
      <c r="C641" s="86">
        <v>2</v>
      </c>
      <c r="D641" s="121">
        <v>0</v>
      </c>
      <c r="E641" s="121">
        <v>1.2304489213782739</v>
      </c>
      <c r="F641" s="86" t="s">
        <v>1503</v>
      </c>
      <c r="G641" s="86" t="b">
        <v>0</v>
      </c>
      <c r="H641" s="86" t="b">
        <v>0</v>
      </c>
      <c r="I641" s="86" t="b">
        <v>0</v>
      </c>
      <c r="J641" s="86" t="b">
        <v>0</v>
      </c>
      <c r="K641" s="86" t="b">
        <v>0</v>
      </c>
      <c r="L641" s="86" t="b">
        <v>0</v>
      </c>
    </row>
    <row r="642" spans="1:12" ht="15">
      <c r="A642" s="86" t="s">
        <v>2115</v>
      </c>
      <c r="B642" s="86" t="s">
        <v>300</v>
      </c>
      <c r="C642" s="86">
        <v>2</v>
      </c>
      <c r="D642" s="121">
        <v>0</v>
      </c>
      <c r="E642" s="121">
        <v>1.2304489213782739</v>
      </c>
      <c r="F642" s="86" t="s">
        <v>1503</v>
      </c>
      <c r="G642" s="86" t="b">
        <v>0</v>
      </c>
      <c r="H642" s="86" t="b">
        <v>0</v>
      </c>
      <c r="I642" s="86" t="b">
        <v>0</v>
      </c>
      <c r="J642" s="86" t="b">
        <v>0</v>
      </c>
      <c r="K642" s="86" t="b">
        <v>0</v>
      </c>
      <c r="L642" s="86" t="b">
        <v>0</v>
      </c>
    </row>
    <row r="643" spans="1:12" ht="15">
      <c r="A643" s="86" t="s">
        <v>300</v>
      </c>
      <c r="B643" s="86" t="s">
        <v>1590</v>
      </c>
      <c r="C643" s="86">
        <v>2</v>
      </c>
      <c r="D643" s="121">
        <v>0</v>
      </c>
      <c r="E643" s="121">
        <v>1.2304489213782739</v>
      </c>
      <c r="F643" s="86" t="s">
        <v>1503</v>
      </c>
      <c r="G643" s="86" t="b">
        <v>0</v>
      </c>
      <c r="H643" s="86" t="b">
        <v>0</v>
      </c>
      <c r="I643" s="86" t="b">
        <v>0</v>
      </c>
      <c r="J643" s="86" t="b">
        <v>0</v>
      </c>
      <c r="K643" s="86" t="b">
        <v>0</v>
      </c>
      <c r="L643" s="86" t="b">
        <v>0</v>
      </c>
    </row>
    <row r="644" spans="1:12" ht="15">
      <c r="A644" s="86" t="s">
        <v>1590</v>
      </c>
      <c r="B644" s="86" t="s">
        <v>2116</v>
      </c>
      <c r="C644" s="86">
        <v>2</v>
      </c>
      <c r="D644" s="121">
        <v>0</v>
      </c>
      <c r="E644" s="121">
        <v>1.2304489213782739</v>
      </c>
      <c r="F644" s="86" t="s">
        <v>1503</v>
      </c>
      <c r="G644" s="86" t="b">
        <v>0</v>
      </c>
      <c r="H644" s="86" t="b">
        <v>0</v>
      </c>
      <c r="I644" s="86" t="b">
        <v>0</v>
      </c>
      <c r="J644" s="86" t="b">
        <v>0</v>
      </c>
      <c r="K644" s="86" t="b">
        <v>0</v>
      </c>
      <c r="L644" s="86" t="b">
        <v>0</v>
      </c>
    </row>
    <row r="645" spans="1:12" ht="15">
      <c r="A645" s="86" t="s">
        <v>2116</v>
      </c>
      <c r="B645" s="86" t="s">
        <v>1576</v>
      </c>
      <c r="C645" s="86">
        <v>2</v>
      </c>
      <c r="D645" s="121">
        <v>0</v>
      </c>
      <c r="E645" s="121">
        <v>1.2304489213782739</v>
      </c>
      <c r="F645" s="86" t="s">
        <v>1503</v>
      </c>
      <c r="G645" s="86" t="b">
        <v>0</v>
      </c>
      <c r="H645" s="86" t="b">
        <v>0</v>
      </c>
      <c r="I645" s="86" t="b">
        <v>0</v>
      </c>
      <c r="J645" s="86" t="b">
        <v>0</v>
      </c>
      <c r="K645" s="86" t="b">
        <v>0</v>
      </c>
      <c r="L645" s="86" t="b">
        <v>0</v>
      </c>
    </row>
    <row r="646" spans="1:12" ht="15">
      <c r="A646" s="86" t="s">
        <v>1576</v>
      </c>
      <c r="B646" s="86" t="s">
        <v>2117</v>
      </c>
      <c r="C646" s="86">
        <v>2</v>
      </c>
      <c r="D646" s="121">
        <v>0</v>
      </c>
      <c r="E646" s="121">
        <v>1.2304489213782739</v>
      </c>
      <c r="F646" s="86" t="s">
        <v>1503</v>
      </c>
      <c r="G646" s="86" t="b">
        <v>0</v>
      </c>
      <c r="H646" s="86" t="b">
        <v>0</v>
      </c>
      <c r="I646" s="86" t="b">
        <v>0</v>
      </c>
      <c r="J646" s="86" t="b">
        <v>0</v>
      </c>
      <c r="K646" s="86" t="b">
        <v>0</v>
      </c>
      <c r="L646" s="86" t="b">
        <v>0</v>
      </c>
    </row>
    <row r="647" spans="1:12" ht="15">
      <c r="A647" s="86" t="s">
        <v>2117</v>
      </c>
      <c r="B647" s="86" t="s">
        <v>2118</v>
      </c>
      <c r="C647" s="86">
        <v>2</v>
      </c>
      <c r="D647" s="121">
        <v>0</v>
      </c>
      <c r="E647" s="121">
        <v>1.2304489213782739</v>
      </c>
      <c r="F647" s="86" t="s">
        <v>1503</v>
      </c>
      <c r="G647" s="86" t="b">
        <v>0</v>
      </c>
      <c r="H647" s="86" t="b">
        <v>0</v>
      </c>
      <c r="I647" s="86" t="b">
        <v>0</v>
      </c>
      <c r="J647" s="86" t="b">
        <v>0</v>
      </c>
      <c r="K647" s="86" t="b">
        <v>0</v>
      </c>
      <c r="L647" s="86" t="b">
        <v>0</v>
      </c>
    </row>
    <row r="648" spans="1:12" ht="15">
      <c r="A648" s="86" t="s">
        <v>2010</v>
      </c>
      <c r="B648" s="86" t="s">
        <v>300</v>
      </c>
      <c r="C648" s="86">
        <v>2</v>
      </c>
      <c r="D648" s="121">
        <v>0</v>
      </c>
      <c r="E648" s="121">
        <v>0.9542425094393249</v>
      </c>
      <c r="F648" s="86" t="s">
        <v>1504</v>
      </c>
      <c r="G648" s="86" t="b">
        <v>0</v>
      </c>
      <c r="H648" s="86" t="b">
        <v>0</v>
      </c>
      <c r="I648" s="86" t="b">
        <v>0</v>
      </c>
      <c r="J648" s="86" t="b">
        <v>0</v>
      </c>
      <c r="K648" s="86" t="b">
        <v>0</v>
      </c>
      <c r="L648" s="86" t="b">
        <v>0</v>
      </c>
    </row>
    <row r="649" spans="1:12" ht="15">
      <c r="A649" s="86" t="s">
        <v>300</v>
      </c>
      <c r="B649" s="86" t="s">
        <v>1590</v>
      </c>
      <c r="C649" s="86">
        <v>2</v>
      </c>
      <c r="D649" s="121">
        <v>0</v>
      </c>
      <c r="E649" s="121">
        <v>0.9542425094393249</v>
      </c>
      <c r="F649" s="86" t="s">
        <v>1504</v>
      </c>
      <c r="G649" s="86" t="b">
        <v>0</v>
      </c>
      <c r="H649" s="86" t="b">
        <v>0</v>
      </c>
      <c r="I649" s="86" t="b">
        <v>0</v>
      </c>
      <c r="J649" s="86" t="b">
        <v>0</v>
      </c>
      <c r="K649" s="86" t="b">
        <v>0</v>
      </c>
      <c r="L649" s="86" t="b">
        <v>0</v>
      </c>
    </row>
    <row r="650" spans="1:12" ht="15">
      <c r="A650" s="86" t="s">
        <v>1590</v>
      </c>
      <c r="B650" s="86" t="s">
        <v>1618</v>
      </c>
      <c r="C650" s="86">
        <v>2</v>
      </c>
      <c r="D650" s="121">
        <v>0</v>
      </c>
      <c r="E650" s="121">
        <v>0.9542425094393249</v>
      </c>
      <c r="F650" s="86" t="s">
        <v>1504</v>
      </c>
      <c r="G650" s="86" t="b">
        <v>0</v>
      </c>
      <c r="H650" s="86" t="b">
        <v>0</v>
      </c>
      <c r="I650" s="86" t="b">
        <v>0</v>
      </c>
      <c r="J650" s="86" t="b">
        <v>0</v>
      </c>
      <c r="K650" s="86" t="b">
        <v>0</v>
      </c>
      <c r="L650" s="86" t="b">
        <v>0</v>
      </c>
    </row>
    <row r="651" spans="1:12" ht="15">
      <c r="A651" s="86" t="s">
        <v>1618</v>
      </c>
      <c r="B651" s="86" t="s">
        <v>2011</v>
      </c>
      <c r="C651" s="86">
        <v>2</v>
      </c>
      <c r="D651" s="121">
        <v>0</v>
      </c>
      <c r="E651" s="121">
        <v>0.9542425094393249</v>
      </c>
      <c r="F651" s="86" t="s">
        <v>1504</v>
      </c>
      <c r="G651" s="86" t="b">
        <v>0</v>
      </c>
      <c r="H651" s="86" t="b">
        <v>0</v>
      </c>
      <c r="I651" s="86" t="b">
        <v>0</v>
      </c>
      <c r="J651" s="86" t="b">
        <v>0</v>
      </c>
      <c r="K651" s="86" t="b">
        <v>0</v>
      </c>
      <c r="L651" s="86" t="b">
        <v>0</v>
      </c>
    </row>
    <row r="652" spans="1:12" ht="15">
      <c r="A652" s="86" t="s">
        <v>2011</v>
      </c>
      <c r="B652" s="86" t="s">
        <v>1987</v>
      </c>
      <c r="C652" s="86">
        <v>2</v>
      </c>
      <c r="D652" s="121">
        <v>0</v>
      </c>
      <c r="E652" s="121">
        <v>0.9542425094393249</v>
      </c>
      <c r="F652" s="86" t="s">
        <v>1504</v>
      </c>
      <c r="G652" s="86" t="b">
        <v>0</v>
      </c>
      <c r="H652" s="86" t="b">
        <v>0</v>
      </c>
      <c r="I652" s="86" t="b">
        <v>0</v>
      </c>
      <c r="J652" s="86" t="b">
        <v>0</v>
      </c>
      <c r="K652" s="86" t="b">
        <v>0</v>
      </c>
      <c r="L652" s="86" t="b">
        <v>0</v>
      </c>
    </row>
    <row r="653" spans="1:12" ht="15">
      <c r="A653" s="86" t="s">
        <v>1987</v>
      </c>
      <c r="B653" s="86" t="s">
        <v>1988</v>
      </c>
      <c r="C653" s="86">
        <v>2</v>
      </c>
      <c r="D653" s="121">
        <v>0</v>
      </c>
      <c r="E653" s="121">
        <v>0.9542425094393249</v>
      </c>
      <c r="F653" s="86" t="s">
        <v>1504</v>
      </c>
      <c r="G653" s="86" t="b">
        <v>0</v>
      </c>
      <c r="H653" s="86" t="b">
        <v>0</v>
      </c>
      <c r="I653" s="86" t="b">
        <v>0</v>
      </c>
      <c r="J653" s="86" t="b">
        <v>0</v>
      </c>
      <c r="K653" s="86" t="b">
        <v>0</v>
      </c>
      <c r="L653" s="86" t="b">
        <v>0</v>
      </c>
    </row>
    <row r="654" spans="1:12" ht="15">
      <c r="A654" s="86" t="s">
        <v>1988</v>
      </c>
      <c r="B654" s="86" t="s">
        <v>1981</v>
      </c>
      <c r="C654" s="86">
        <v>2</v>
      </c>
      <c r="D654" s="121">
        <v>0</v>
      </c>
      <c r="E654" s="121">
        <v>0.9542425094393249</v>
      </c>
      <c r="F654" s="86" t="s">
        <v>1504</v>
      </c>
      <c r="G654" s="86" t="b">
        <v>0</v>
      </c>
      <c r="H654" s="86" t="b">
        <v>0</v>
      </c>
      <c r="I654" s="86" t="b">
        <v>0</v>
      </c>
      <c r="J654" s="86" t="b">
        <v>0</v>
      </c>
      <c r="K654" s="86" t="b">
        <v>0</v>
      </c>
      <c r="L654" s="86" t="b">
        <v>0</v>
      </c>
    </row>
    <row r="655" spans="1:12" ht="15">
      <c r="A655" s="86" t="s">
        <v>1981</v>
      </c>
      <c r="B655" s="86" t="s">
        <v>2119</v>
      </c>
      <c r="C655" s="86">
        <v>2</v>
      </c>
      <c r="D655" s="121">
        <v>0</v>
      </c>
      <c r="E655" s="121">
        <v>0.9542425094393249</v>
      </c>
      <c r="F655" s="86" t="s">
        <v>1504</v>
      </c>
      <c r="G655" s="86" t="b">
        <v>0</v>
      </c>
      <c r="H655" s="86" t="b">
        <v>0</v>
      </c>
      <c r="I655" s="86" t="b">
        <v>0</v>
      </c>
      <c r="J655" s="86" t="b">
        <v>0</v>
      </c>
      <c r="K655" s="86" t="b">
        <v>0</v>
      </c>
      <c r="L655" s="86" t="b">
        <v>0</v>
      </c>
    </row>
    <row r="656" spans="1:12" ht="15">
      <c r="A656" s="86" t="s">
        <v>2119</v>
      </c>
      <c r="B656" s="86" t="s">
        <v>1619</v>
      </c>
      <c r="C656" s="86">
        <v>2</v>
      </c>
      <c r="D656" s="121">
        <v>0</v>
      </c>
      <c r="E656" s="121">
        <v>0.9542425094393249</v>
      </c>
      <c r="F656" s="86" t="s">
        <v>1504</v>
      </c>
      <c r="G656" s="86" t="b">
        <v>0</v>
      </c>
      <c r="H656" s="86" t="b">
        <v>0</v>
      </c>
      <c r="I656" s="86" t="b">
        <v>0</v>
      </c>
      <c r="J656" s="86" t="b">
        <v>0</v>
      </c>
      <c r="K656" s="86" t="b">
        <v>0</v>
      </c>
      <c r="L656" s="86" t="b">
        <v>0</v>
      </c>
    </row>
    <row r="657" spans="1:12" ht="15">
      <c r="A657" s="86" t="s">
        <v>2120</v>
      </c>
      <c r="B657" s="86" t="s">
        <v>2012</v>
      </c>
      <c r="C657" s="86">
        <v>2</v>
      </c>
      <c r="D657" s="121">
        <v>0</v>
      </c>
      <c r="E657" s="121">
        <v>1.3979400086720377</v>
      </c>
      <c r="F657" s="86" t="s">
        <v>1505</v>
      </c>
      <c r="G657" s="86" t="b">
        <v>0</v>
      </c>
      <c r="H657" s="86" t="b">
        <v>0</v>
      </c>
      <c r="I657" s="86" t="b">
        <v>0</v>
      </c>
      <c r="J657" s="86" t="b">
        <v>0</v>
      </c>
      <c r="K657" s="86" t="b">
        <v>0</v>
      </c>
      <c r="L657" s="86" t="b">
        <v>0</v>
      </c>
    </row>
    <row r="658" spans="1:12" ht="15">
      <c r="A658" s="86" t="s">
        <v>2012</v>
      </c>
      <c r="B658" s="86" t="s">
        <v>2121</v>
      </c>
      <c r="C658" s="86">
        <v>2</v>
      </c>
      <c r="D658" s="121">
        <v>0</v>
      </c>
      <c r="E658" s="121">
        <v>1.3979400086720377</v>
      </c>
      <c r="F658" s="86" t="s">
        <v>1505</v>
      </c>
      <c r="G658" s="86" t="b">
        <v>0</v>
      </c>
      <c r="H658" s="86" t="b">
        <v>0</v>
      </c>
      <c r="I658" s="86" t="b">
        <v>0</v>
      </c>
      <c r="J658" s="86" t="b">
        <v>0</v>
      </c>
      <c r="K658" s="86" t="b">
        <v>0</v>
      </c>
      <c r="L658" s="86" t="b">
        <v>0</v>
      </c>
    </row>
    <row r="659" spans="1:12" ht="15">
      <c r="A659" s="86" t="s">
        <v>2121</v>
      </c>
      <c r="B659" s="86" t="s">
        <v>2015</v>
      </c>
      <c r="C659" s="86">
        <v>2</v>
      </c>
      <c r="D659" s="121">
        <v>0</v>
      </c>
      <c r="E659" s="121">
        <v>1.3979400086720377</v>
      </c>
      <c r="F659" s="86" t="s">
        <v>1505</v>
      </c>
      <c r="G659" s="86" t="b">
        <v>0</v>
      </c>
      <c r="H659" s="86" t="b">
        <v>0</v>
      </c>
      <c r="I659" s="86" t="b">
        <v>0</v>
      </c>
      <c r="J659" s="86" t="b">
        <v>0</v>
      </c>
      <c r="K659" s="86" t="b">
        <v>0</v>
      </c>
      <c r="L659" s="86" t="b">
        <v>0</v>
      </c>
    </row>
    <row r="660" spans="1:12" ht="15">
      <c r="A660" s="86" t="s">
        <v>2015</v>
      </c>
      <c r="B660" s="86" t="s">
        <v>300</v>
      </c>
      <c r="C660" s="86">
        <v>2</v>
      </c>
      <c r="D660" s="121">
        <v>0</v>
      </c>
      <c r="E660" s="121">
        <v>1.3979400086720377</v>
      </c>
      <c r="F660" s="86" t="s">
        <v>1505</v>
      </c>
      <c r="G660" s="86" t="b">
        <v>0</v>
      </c>
      <c r="H660" s="86" t="b">
        <v>0</v>
      </c>
      <c r="I660" s="86" t="b">
        <v>0</v>
      </c>
      <c r="J660" s="86" t="b">
        <v>0</v>
      </c>
      <c r="K660" s="86" t="b">
        <v>0</v>
      </c>
      <c r="L660" s="86" t="b">
        <v>0</v>
      </c>
    </row>
    <row r="661" spans="1:12" ht="15">
      <c r="A661" s="86" t="s">
        <v>300</v>
      </c>
      <c r="B661" s="86" t="s">
        <v>1590</v>
      </c>
      <c r="C661" s="86">
        <v>2</v>
      </c>
      <c r="D661" s="121">
        <v>0</v>
      </c>
      <c r="E661" s="121">
        <v>1.3979400086720377</v>
      </c>
      <c r="F661" s="86" t="s">
        <v>1505</v>
      </c>
      <c r="G661" s="86" t="b">
        <v>0</v>
      </c>
      <c r="H661" s="86" t="b">
        <v>0</v>
      </c>
      <c r="I661" s="86" t="b">
        <v>0</v>
      </c>
      <c r="J661" s="86" t="b">
        <v>0</v>
      </c>
      <c r="K661" s="86" t="b">
        <v>0</v>
      </c>
      <c r="L661" s="86" t="b">
        <v>0</v>
      </c>
    </row>
    <row r="662" spans="1:12" ht="15">
      <c r="A662" s="86" t="s">
        <v>1590</v>
      </c>
      <c r="B662" s="86" t="s">
        <v>1656</v>
      </c>
      <c r="C662" s="86">
        <v>2</v>
      </c>
      <c r="D662" s="121">
        <v>0</v>
      </c>
      <c r="E662" s="121">
        <v>1.3979400086720377</v>
      </c>
      <c r="F662" s="86" t="s">
        <v>1505</v>
      </c>
      <c r="G662" s="86" t="b">
        <v>0</v>
      </c>
      <c r="H662" s="86" t="b">
        <v>0</v>
      </c>
      <c r="I662" s="86" t="b">
        <v>0</v>
      </c>
      <c r="J662" s="86" t="b">
        <v>0</v>
      </c>
      <c r="K662" s="86" t="b">
        <v>0</v>
      </c>
      <c r="L662" s="86" t="b">
        <v>0</v>
      </c>
    </row>
    <row r="663" spans="1:12" ht="15">
      <c r="A663" s="86" t="s">
        <v>1656</v>
      </c>
      <c r="B663" s="86" t="s">
        <v>1618</v>
      </c>
      <c r="C663" s="86">
        <v>2</v>
      </c>
      <c r="D663" s="121">
        <v>0</v>
      </c>
      <c r="E663" s="121">
        <v>1.3979400086720377</v>
      </c>
      <c r="F663" s="86" t="s">
        <v>1505</v>
      </c>
      <c r="G663" s="86" t="b">
        <v>0</v>
      </c>
      <c r="H663" s="86" t="b">
        <v>0</v>
      </c>
      <c r="I663" s="86" t="b">
        <v>0</v>
      </c>
      <c r="J663" s="86" t="b">
        <v>0</v>
      </c>
      <c r="K663" s="86" t="b">
        <v>0</v>
      </c>
      <c r="L663" s="86" t="b">
        <v>0</v>
      </c>
    </row>
    <row r="664" spans="1:12" ht="15">
      <c r="A664" s="86" t="s">
        <v>1618</v>
      </c>
      <c r="B664" s="86" t="s">
        <v>2122</v>
      </c>
      <c r="C664" s="86">
        <v>2</v>
      </c>
      <c r="D664" s="121">
        <v>0</v>
      </c>
      <c r="E664" s="121">
        <v>1.3979400086720377</v>
      </c>
      <c r="F664" s="86" t="s">
        <v>1505</v>
      </c>
      <c r="G664" s="86" t="b">
        <v>0</v>
      </c>
      <c r="H664" s="86" t="b">
        <v>0</v>
      </c>
      <c r="I664" s="86" t="b">
        <v>0</v>
      </c>
      <c r="J664" s="86" t="b">
        <v>0</v>
      </c>
      <c r="K664" s="86" t="b">
        <v>0</v>
      </c>
      <c r="L664" s="86" t="b">
        <v>0</v>
      </c>
    </row>
    <row r="665" spans="1:12" ht="15">
      <c r="A665" s="86" t="s">
        <v>2122</v>
      </c>
      <c r="B665" s="86" t="s">
        <v>2123</v>
      </c>
      <c r="C665" s="86">
        <v>2</v>
      </c>
      <c r="D665" s="121">
        <v>0</v>
      </c>
      <c r="E665" s="121">
        <v>1.3979400086720377</v>
      </c>
      <c r="F665" s="86" t="s">
        <v>1505</v>
      </c>
      <c r="G665" s="86" t="b">
        <v>0</v>
      </c>
      <c r="H665" s="86" t="b">
        <v>0</v>
      </c>
      <c r="I665" s="86" t="b">
        <v>0</v>
      </c>
      <c r="J665" s="86" t="b">
        <v>0</v>
      </c>
      <c r="K665" s="86" t="b">
        <v>0</v>
      </c>
      <c r="L665" s="86" t="b">
        <v>0</v>
      </c>
    </row>
    <row r="666" spans="1:12" ht="15">
      <c r="A666" s="86" t="s">
        <v>2123</v>
      </c>
      <c r="B666" s="86" t="s">
        <v>2124</v>
      </c>
      <c r="C666" s="86">
        <v>2</v>
      </c>
      <c r="D666" s="121">
        <v>0</v>
      </c>
      <c r="E666" s="121">
        <v>1.3979400086720377</v>
      </c>
      <c r="F666" s="86" t="s">
        <v>1505</v>
      </c>
      <c r="G666" s="86" t="b">
        <v>0</v>
      </c>
      <c r="H666" s="86" t="b">
        <v>0</v>
      </c>
      <c r="I666" s="86" t="b">
        <v>0</v>
      </c>
      <c r="J666" s="86" t="b">
        <v>0</v>
      </c>
      <c r="K666" s="86" t="b">
        <v>0</v>
      </c>
      <c r="L666" s="86" t="b">
        <v>0</v>
      </c>
    </row>
    <row r="667" spans="1:12" ht="15">
      <c r="A667" s="86" t="s">
        <v>2124</v>
      </c>
      <c r="B667" s="86" t="s">
        <v>2125</v>
      </c>
      <c r="C667" s="86">
        <v>2</v>
      </c>
      <c r="D667" s="121">
        <v>0</v>
      </c>
      <c r="E667" s="121">
        <v>1.3979400086720377</v>
      </c>
      <c r="F667" s="86" t="s">
        <v>1505</v>
      </c>
      <c r="G667" s="86" t="b">
        <v>0</v>
      </c>
      <c r="H667" s="86" t="b">
        <v>0</v>
      </c>
      <c r="I667" s="86" t="b">
        <v>0</v>
      </c>
      <c r="J667" s="86" t="b">
        <v>0</v>
      </c>
      <c r="K667" s="86" t="b">
        <v>0</v>
      </c>
      <c r="L667" s="86" t="b">
        <v>0</v>
      </c>
    </row>
    <row r="668" spans="1:12" ht="15">
      <c r="A668" s="86" t="s">
        <v>2125</v>
      </c>
      <c r="B668" s="86" t="s">
        <v>2126</v>
      </c>
      <c r="C668" s="86">
        <v>2</v>
      </c>
      <c r="D668" s="121">
        <v>0</v>
      </c>
      <c r="E668" s="121">
        <v>1.3979400086720377</v>
      </c>
      <c r="F668" s="86" t="s">
        <v>1505</v>
      </c>
      <c r="G668" s="86" t="b">
        <v>0</v>
      </c>
      <c r="H668" s="86" t="b">
        <v>0</v>
      </c>
      <c r="I668" s="86" t="b">
        <v>0</v>
      </c>
      <c r="J668" s="86" t="b">
        <v>0</v>
      </c>
      <c r="K668" s="86" t="b">
        <v>0</v>
      </c>
      <c r="L668" s="86" t="b">
        <v>0</v>
      </c>
    </row>
    <row r="669" spans="1:12" ht="15">
      <c r="A669" s="86" t="s">
        <v>2126</v>
      </c>
      <c r="B669" s="86" t="s">
        <v>2127</v>
      </c>
      <c r="C669" s="86">
        <v>2</v>
      </c>
      <c r="D669" s="121">
        <v>0</v>
      </c>
      <c r="E669" s="121">
        <v>1.3979400086720377</v>
      </c>
      <c r="F669" s="86" t="s">
        <v>1505</v>
      </c>
      <c r="G669" s="86" t="b">
        <v>0</v>
      </c>
      <c r="H669" s="86" t="b">
        <v>0</v>
      </c>
      <c r="I669" s="86" t="b">
        <v>0</v>
      </c>
      <c r="J669" s="86" t="b">
        <v>0</v>
      </c>
      <c r="K669" s="86" t="b">
        <v>0</v>
      </c>
      <c r="L669" s="86" t="b">
        <v>0</v>
      </c>
    </row>
    <row r="670" spans="1:12" ht="15">
      <c r="A670" s="86" t="s">
        <v>2127</v>
      </c>
      <c r="B670" s="86" t="s">
        <v>2128</v>
      </c>
      <c r="C670" s="86">
        <v>2</v>
      </c>
      <c r="D670" s="121">
        <v>0</v>
      </c>
      <c r="E670" s="121">
        <v>1.3979400086720377</v>
      </c>
      <c r="F670" s="86" t="s">
        <v>1505</v>
      </c>
      <c r="G670" s="86" t="b">
        <v>0</v>
      </c>
      <c r="H670" s="86" t="b">
        <v>0</v>
      </c>
      <c r="I670" s="86" t="b">
        <v>0</v>
      </c>
      <c r="J670" s="86" t="b">
        <v>0</v>
      </c>
      <c r="K670" s="86" t="b">
        <v>0</v>
      </c>
      <c r="L670" s="86" t="b">
        <v>0</v>
      </c>
    </row>
    <row r="671" spans="1:12" ht="15">
      <c r="A671" s="86" t="s">
        <v>2128</v>
      </c>
      <c r="B671" s="86" t="s">
        <v>2129</v>
      </c>
      <c r="C671" s="86">
        <v>2</v>
      </c>
      <c r="D671" s="121">
        <v>0</v>
      </c>
      <c r="E671" s="121">
        <v>1.3979400086720377</v>
      </c>
      <c r="F671" s="86" t="s">
        <v>1505</v>
      </c>
      <c r="G671" s="86" t="b">
        <v>0</v>
      </c>
      <c r="H671" s="86" t="b">
        <v>0</v>
      </c>
      <c r="I671" s="86" t="b">
        <v>0</v>
      </c>
      <c r="J671" s="86" t="b">
        <v>0</v>
      </c>
      <c r="K671" s="86" t="b">
        <v>0</v>
      </c>
      <c r="L671" s="86" t="b">
        <v>0</v>
      </c>
    </row>
    <row r="672" spans="1:12" ht="15">
      <c r="A672" s="86" t="s">
        <v>2129</v>
      </c>
      <c r="B672" s="86" t="s">
        <v>1637</v>
      </c>
      <c r="C672" s="86">
        <v>2</v>
      </c>
      <c r="D672" s="121">
        <v>0</v>
      </c>
      <c r="E672" s="121">
        <v>1.3979400086720377</v>
      </c>
      <c r="F672" s="86" t="s">
        <v>1505</v>
      </c>
      <c r="G672" s="86" t="b">
        <v>0</v>
      </c>
      <c r="H672" s="86" t="b">
        <v>0</v>
      </c>
      <c r="I672" s="86" t="b">
        <v>0</v>
      </c>
      <c r="J672" s="86" t="b">
        <v>0</v>
      </c>
      <c r="K672" s="86" t="b">
        <v>0</v>
      </c>
      <c r="L672" s="86" t="b">
        <v>0</v>
      </c>
    </row>
    <row r="673" spans="1:12" ht="15">
      <c r="A673" s="86" t="s">
        <v>1637</v>
      </c>
      <c r="B673" s="86" t="s">
        <v>2130</v>
      </c>
      <c r="C673" s="86">
        <v>2</v>
      </c>
      <c r="D673" s="121">
        <v>0</v>
      </c>
      <c r="E673" s="121">
        <v>1.3979400086720377</v>
      </c>
      <c r="F673" s="86" t="s">
        <v>1505</v>
      </c>
      <c r="G673" s="86" t="b">
        <v>0</v>
      </c>
      <c r="H673" s="86" t="b">
        <v>0</v>
      </c>
      <c r="I673" s="86" t="b">
        <v>0</v>
      </c>
      <c r="J673" s="86" t="b">
        <v>0</v>
      </c>
      <c r="K673" s="86" t="b">
        <v>0</v>
      </c>
      <c r="L673" s="86" t="b">
        <v>0</v>
      </c>
    </row>
    <row r="674" spans="1:12" ht="15">
      <c r="A674" s="86" t="s">
        <v>2130</v>
      </c>
      <c r="B674" s="86" t="s">
        <v>2131</v>
      </c>
      <c r="C674" s="86">
        <v>2</v>
      </c>
      <c r="D674" s="121">
        <v>0</v>
      </c>
      <c r="E674" s="121">
        <v>1.3979400086720377</v>
      </c>
      <c r="F674" s="86" t="s">
        <v>1505</v>
      </c>
      <c r="G674" s="86" t="b">
        <v>0</v>
      </c>
      <c r="H674" s="86" t="b">
        <v>0</v>
      </c>
      <c r="I674" s="86" t="b">
        <v>0</v>
      </c>
      <c r="J674" s="86" t="b">
        <v>0</v>
      </c>
      <c r="K674" s="86" t="b">
        <v>0</v>
      </c>
      <c r="L674" s="86" t="b">
        <v>0</v>
      </c>
    </row>
    <row r="675" spans="1:12" ht="15">
      <c r="A675" s="86" t="s">
        <v>2131</v>
      </c>
      <c r="B675" s="86" t="s">
        <v>2132</v>
      </c>
      <c r="C675" s="86">
        <v>2</v>
      </c>
      <c r="D675" s="121">
        <v>0</v>
      </c>
      <c r="E675" s="121">
        <v>1.3979400086720377</v>
      </c>
      <c r="F675" s="86" t="s">
        <v>1505</v>
      </c>
      <c r="G675" s="86" t="b">
        <v>0</v>
      </c>
      <c r="H675" s="86" t="b">
        <v>0</v>
      </c>
      <c r="I675" s="86" t="b">
        <v>0</v>
      </c>
      <c r="J675" s="86" t="b">
        <v>0</v>
      </c>
      <c r="K675" s="86" t="b">
        <v>0</v>
      </c>
      <c r="L675" s="86" t="b">
        <v>0</v>
      </c>
    </row>
    <row r="676" spans="1:12" ht="15">
      <c r="A676" s="86" t="s">
        <v>2132</v>
      </c>
      <c r="B676" s="86" t="s">
        <v>2133</v>
      </c>
      <c r="C676" s="86">
        <v>2</v>
      </c>
      <c r="D676" s="121">
        <v>0</v>
      </c>
      <c r="E676" s="121">
        <v>1.3979400086720377</v>
      </c>
      <c r="F676" s="86" t="s">
        <v>1505</v>
      </c>
      <c r="G676" s="86" t="b">
        <v>0</v>
      </c>
      <c r="H676" s="86" t="b">
        <v>0</v>
      </c>
      <c r="I676" s="86" t="b">
        <v>0</v>
      </c>
      <c r="J676" s="86" t="b">
        <v>0</v>
      </c>
      <c r="K676" s="86" t="b">
        <v>0</v>
      </c>
      <c r="L676" s="86" t="b">
        <v>0</v>
      </c>
    </row>
    <row r="677" spans="1:12" ht="15">
      <c r="A677" s="86" t="s">
        <v>2133</v>
      </c>
      <c r="B677" s="86" t="s">
        <v>2134</v>
      </c>
      <c r="C677" s="86">
        <v>2</v>
      </c>
      <c r="D677" s="121">
        <v>0</v>
      </c>
      <c r="E677" s="121">
        <v>1.3979400086720377</v>
      </c>
      <c r="F677" s="86" t="s">
        <v>1505</v>
      </c>
      <c r="G677" s="86" t="b">
        <v>0</v>
      </c>
      <c r="H677" s="86" t="b">
        <v>0</v>
      </c>
      <c r="I677" s="86" t="b">
        <v>0</v>
      </c>
      <c r="J677" s="86" t="b">
        <v>0</v>
      </c>
      <c r="K677" s="86" t="b">
        <v>0</v>
      </c>
      <c r="L677" s="86" t="b">
        <v>0</v>
      </c>
    </row>
    <row r="678" spans="1:12" ht="15">
      <c r="A678" s="86" t="s">
        <v>2134</v>
      </c>
      <c r="B678" s="86" t="s">
        <v>1665</v>
      </c>
      <c r="C678" s="86">
        <v>2</v>
      </c>
      <c r="D678" s="121">
        <v>0</v>
      </c>
      <c r="E678" s="121">
        <v>1.3979400086720377</v>
      </c>
      <c r="F678" s="86" t="s">
        <v>1505</v>
      </c>
      <c r="G678" s="86" t="b">
        <v>0</v>
      </c>
      <c r="H678" s="86" t="b">
        <v>0</v>
      </c>
      <c r="I678" s="86" t="b">
        <v>0</v>
      </c>
      <c r="J678" s="86" t="b">
        <v>0</v>
      </c>
      <c r="K678" s="86" t="b">
        <v>0</v>
      </c>
      <c r="L678" s="86" t="b">
        <v>0</v>
      </c>
    </row>
    <row r="679" spans="1:12" ht="15">
      <c r="A679" s="86" t="s">
        <v>1665</v>
      </c>
      <c r="B679" s="86" t="s">
        <v>1667</v>
      </c>
      <c r="C679" s="86">
        <v>2</v>
      </c>
      <c r="D679" s="121">
        <v>0</v>
      </c>
      <c r="E679" s="121">
        <v>1.3979400086720377</v>
      </c>
      <c r="F679" s="86" t="s">
        <v>1505</v>
      </c>
      <c r="G679" s="86" t="b">
        <v>0</v>
      </c>
      <c r="H679" s="86" t="b">
        <v>0</v>
      </c>
      <c r="I679" s="86" t="b">
        <v>0</v>
      </c>
      <c r="J679" s="86" t="b">
        <v>0</v>
      </c>
      <c r="K679" s="86" t="b">
        <v>0</v>
      </c>
      <c r="L679" s="86" t="b">
        <v>0</v>
      </c>
    </row>
    <row r="680" spans="1:12" ht="15">
      <c r="A680" s="86" t="s">
        <v>1667</v>
      </c>
      <c r="B680" s="86" t="s">
        <v>1668</v>
      </c>
      <c r="C680" s="86">
        <v>2</v>
      </c>
      <c r="D680" s="121">
        <v>0</v>
      </c>
      <c r="E680" s="121">
        <v>1.3979400086720377</v>
      </c>
      <c r="F680" s="86" t="s">
        <v>1505</v>
      </c>
      <c r="G680" s="86" t="b">
        <v>0</v>
      </c>
      <c r="H680" s="86" t="b">
        <v>0</v>
      </c>
      <c r="I680" s="86" t="b">
        <v>0</v>
      </c>
      <c r="J680" s="86" t="b">
        <v>0</v>
      </c>
      <c r="K680" s="86" t="b">
        <v>0</v>
      </c>
      <c r="L680" s="86" t="b">
        <v>0</v>
      </c>
    </row>
    <row r="681" spans="1:12" ht="15">
      <c r="A681" s="86" t="s">
        <v>1668</v>
      </c>
      <c r="B681" s="86" t="s">
        <v>2034</v>
      </c>
      <c r="C681" s="86">
        <v>2</v>
      </c>
      <c r="D681" s="121">
        <v>0</v>
      </c>
      <c r="E681" s="121">
        <v>1.3979400086720377</v>
      </c>
      <c r="F681" s="86" t="s">
        <v>1505</v>
      </c>
      <c r="G681" s="86" t="b">
        <v>0</v>
      </c>
      <c r="H681" s="86" t="b">
        <v>0</v>
      </c>
      <c r="I681" s="86" t="b">
        <v>0</v>
      </c>
      <c r="J681" s="86" t="b">
        <v>0</v>
      </c>
      <c r="K681" s="86" t="b">
        <v>0</v>
      </c>
      <c r="L68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2176</v>
      </c>
      <c r="B2" s="125" t="s">
        <v>2177</v>
      </c>
      <c r="C2" s="122" t="s">
        <v>2178</v>
      </c>
    </row>
    <row r="3" spans="1:3" ht="15">
      <c r="A3" s="124" t="s">
        <v>1493</v>
      </c>
      <c r="B3" s="124" t="s">
        <v>1493</v>
      </c>
      <c r="C3" s="34">
        <v>34</v>
      </c>
    </row>
    <row r="4" spans="1:3" ht="15">
      <c r="A4" s="124" t="s">
        <v>1493</v>
      </c>
      <c r="B4" s="124" t="s">
        <v>1495</v>
      </c>
      <c r="C4" s="34">
        <v>2</v>
      </c>
    </row>
    <row r="5" spans="1:3" ht="15">
      <c r="A5" s="124" t="s">
        <v>1493</v>
      </c>
      <c r="B5" s="124" t="s">
        <v>1496</v>
      </c>
      <c r="C5" s="34">
        <v>4</v>
      </c>
    </row>
    <row r="6" spans="1:3" ht="15">
      <c r="A6" s="124" t="s">
        <v>1493</v>
      </c>
      <c r="B6" s="124" t="s">
        <v>1497</v>
      </c>
      <c r="C6" s="34">
        <v>1</v>
      </c>
    </row>
    <row r="7" spans="1:3" ht="15">
      <c r="A7" s="124" t="s">
        <v>1493</v>
      </c>
      <c r="B7" s="124" t="s">
        <v>1498</v>
      </c>
      <c r="C7" s="34">
        <v>2</v>
      </c>
    </row>
    <row r="8" spans="1:3" ht="15">
      <c r="A8" s="124" t="s">
        <v>1494</v>
      </c>
      <c r="B8" s="124" t="s">
        <v>1494</v>
      </c>
      <c r="C8" s="34">
        <v>19</v>
      </c>
    </row>
    <row r="9" spans="1:3" ht="15">
      <c r="A9" s="124" t="s">
        <v>1495</v>
      </c>
      <c r="B9" s="124" t="s">
        <v>1493</v>
      </c>
      <c r="C9" s="34">
        <v>1</v>
      </c>
    </row>
    <row r="10" spans="1:3" ht="15">
      <c r="A10" s="124" t="s">
        <v>1495</v>
      </c>
      <c r="B10" s="124" t="s">
        <v>1495</v>
      </c>
      <c r="C10" s="34">
        <v>22</v>
      </c>
    </row>
    <row r="11" spans="1:3" ht="15">
      <c r="A11" s="124" t="s">
        <v>1496</v>
      </c>
      <c r="B11" s="124" t="s">
        <v>1496</v>
      </c>
      <c r="C11" s="34">
        <v>16</v>
      </c>
    </row>
    <row r="12" spans="1:3" ht="15">
      <c r="A12" s="124" t="s">
        <v>1497</v>
      </c>
      <c r="B12" s="124" t="s">
        <v>1497</v>
      </c>
      <c r="C12" s="34">
        <v>9</v>
      </c>
    </row>
    <row r="13" spans="1:3" ht="15">
      <c r="A13" s="124" t="s">
        <v>1498</v>
      </c>
      <c r="B13" s="124" t="s">
        <v>1493</v>
      </c>
      <c r="C13" s="34">
        <v>2</v>
      </c>
    </row>
    <row r="14" spans="1:3" ht="15">
      <c r="A14" s="124" t="s">
        <v>1498</v>
      </c>
      <c r="B14" s="124" t="s">
        <v>1495</v>
      </c>
      <c r="C14" s="34">
        <v>1</v>
      </c>
    </row>
    <row r="15" spans="1:3" ht="15">
      <c r="A15" s="124" t="s">
        <v>1498</v>
      </c>
      <c r="B15" s="124" t="s">
        <v>1497</v>
      </c>
      <c r="C15" s="34">
        <v>1</v>
      </c>
    </row>
    <row r="16" spans="1:3" ht="15">
      <c r="A16" s="124" t="s">
        <v>1498</v>
      </c>
      <c r="B16" s="124" t="s">
        <v>1498</v>
      </c>
      <c r="C16" s="34">
        <v>7</v>
      </c>
    </row>
    <row r="17" spans="1:3" ht="15">
      <c r="A17" s="124" t="s">
        <v>1499</v>
      </c>
      <c r="B17" s="124" t="s">
        <v>1499</v>
      </c>
      <c r="C17" s="34">
        <v>6</v>
      </c>
    </row>
    <row r="18" spans="1:3" ht="15">
      <c r="A18" s="124" t="s">
        <v>1500</v>
      </c>
      <c r="B18" s="124" t="s">
        <v>1500</v>
      </c>
      <c r="C18" s="34">
        <v>4</v>
      </c>
    </row>
    <row r="19" spans="1:3" ht="15">
      <c r="A19" s="124" t="s">
        <v>1501</v>
      </c>
      <c r="B19" s="124" t="s">
        <v>1501</v>
      </c>
      <c r="C19" s="34">
        <v>4</v>
      </c>
    </row>
    <row r="20" spans="1:3" ht="15">
      <c r="A20" s="124" t="s">
        <v>1502</v>
      </c>
      <c r="B20" s="124" t="s">
        <v>1502</v>
      </c>
      <c r="C20" s="34">
        <v>2</v>
      </c>
    </row>
    <row r="21" spans="1:3" ht="15">
      <c r="A21" s="124" t="s">
        <v>1503</v>
      </c>
      <c r="B21" s="124" t="s">
        <v>1503</v>
      </c>
      <c r="C21" s="34">
        <v>2</v>
      </c>
    </row>
    <row r="22" spans="1:3" ht="15">
      <c r="A22" s="124" t="s">
        <v>1504</v>
      </c>
      <c r="B22" s="124" t="s">
        <v>1504</v>
      </c>
      <c r="C22" s="34">
        <v>2</v>
      </c>
    </row>
    <row r="23" spans="1:3" ht="15">
      <c r="A23" s="124" t="s">
        <v>1505</v>
      </c>
      <c r="B23" s="124" t="s">
        <v>1505</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2192</v>
      </c>
      <c r="B1" s="13" t="s">
        <v>17</v>
      </c>
    </row>
    <row r="2" spans="1:2" ht="15">
      <c r="A2" s="78" t="s">
        <v>2193</v>
      </c>
      <c r="B2" s="78" t="s">
        <v>2199</v>
      </c>
    </row>
    <row r="3" spans="1:2" ht="15">
      <c r="A3" s="78" t="s">
        <v>2194</v>
      </c>
      <c r="B3" s="78" t="s">
        <v>2200</v>
      </c>
    </row>
    <row r="4" spans="1:2" ht="15">
      <c r="A4" s="78" t="s">
        <v>2195</v>
      </c>
      <c r="B4" s="78" t="s">
        <v>2201</v>
      </c>
    </row>
    <row r="5" spans="1:2" ht="15">
      <c r="A5" s="78" t="s">
        <v>2196</v>
      </c>
      <c r="B5" s="78" t="s">
        <v>2202</v>
      </c>
    </row>
    <row r="6" spans="1:2" ht="15">
      <c r="A6" s="78" t="s">
        <v>2197</v>
      </c>
      <c r="B6" s="78" t="s">
        <v>2203</v>
      </c>
    </row>
    <row r="7" spans="1:2" ht="15">
      <c r="A7" s="78" t="s">
        <v>2198</v>
      </c>
      <c r="B7" s="78" t="s">
        <v>2200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2204</v>
      </c>
      <c r="B1" s="13" t="s">
        <v>34</v>
      </c>
    </row>
    <row r="2" spans="1:2" ht="15">
      <c r="A2" s="117" t="s">
        <v>280</v>
      </c>
      <c r="B2" s="78">
        <v>2054.666667</v>
      </c>
    </row>
    <row r="3" spans="1:2" ht="15">
      <c r="A3" s="117" t="s">
        <v>286</v>
      </c>
      <c r="B3" s="78">
        <v>718</v>
      </c>
    </row>
    <row r="4" spans="1:2" ht="15">
      <c r="A4" s="117" t="s">
        <v>294</v>
      </c>
      <c r="B4" s="78">
        <v>499</v>
      </c>
    </row>
    <row r="5" spans="1:2" ht="15">
      <c r="A5" s="117" t="s">
        <v>274</v>
      </c>
      <c r="B5" s="78">
        <v>283</v>
      </c>
    </row>
    <row r="6" spans="1:2" ht="15">
      <c r="A6" s="117" t="s">
        <v>291</v>
      </c>
      <c r="B6" s="78">
        <v>236</v>
      </c>
    </row>
    <row r="7" spans="1:2" ht="15">
      <c r="A7" s="117" t="s">
        <v>281</v>
      </c>
      <c r="B7" s="78">
        <v>225</v>
      </c>
    </row>
    <row r="8" spans="1:2" ht="15">
      <c r="A8" s="117" t="s">
        <v>223</v>
      </c>
      <c r="B8" s="78">
        <v>194</v>
      </c>
    </row>
    <row r="9" spans="1:2" ht="15">
      <c r="A9" s="117" t="s">
        <v>297</v>
      </c>
      <c r="B9" s="78">
        <v>194</v>
      </c>
    </row>
    <row r="10" spans="1:2" ht="15">
      <c r="A10" s="117" t="s">
        <v>275</v>
      </c>
      <c r="B10" s="78">
        <v>106</v>
      </c>
    </row>
    <row r="11" spans="1:2" ht="15">
      <c r="A11" s="117" t="s">
        <v>284</v>
      </c>
      <c r="B11" s="78">
        <v>99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2223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859</v>
      </c>
      <c r="AF2" s="13" t="s">
        <v>860</v>
      </c>
      <c r="AG2" s="13" t="s">
        <v>861</v>
      </c>
      <c r="AH2" s="13" t="s">
        <v>862</v>
      </c>
      <c r="AI2" s="13" t="s">
        <v>863</v>
      </c>
      <c r="AJ2" s="13" t="s">
        <v>864</v>
      </c>
      <c r="AK2" s="13" t="s">
        <v>865</v>
      </c>
      <c r="AL2" s="13" t="s">
        <v>866</v>
      </c>
      <c r="AM2" s="13" t="s">
        <v>867</v>
      </c>
      <c r="AN2" s="13" t="s">
        <v>868</v>
      </c>
      <c r="AO2" s="13" t="s">
        <v>869</v>
      </c>
      <c r="AP2" s="13" t="s">
        <v>870</v>
      </c>
      <c r="AQ2" s="13" t="s">
        <v>871</v>
      </c>
      <c r="AR2" s="13" t="s">
        <v>872</v>
      </c>
      <c r="AS2" s="13" t="s">
        <v>873</v>
      </c>
      <c r="AT2" s="13" t="s">
        <v>194</v>
      </c>
      <c r="AU2" s="13" t="s">
        <v>874</v>
      </c>
      <c r="AV2" s="13" t="s">
        <v>875</v>
      </c>
      <c r="AW2" s="13" t="s">
        <v>876</v>
      </c>
      <c r="AX2" s="13" t="s">
        <v>877</v>
      </c>
      <c r="AY2" s="13" t="s">
        <v>878</v>
      </c>
      <c r="AZ2" s="13" t="s">
        <v>879</v>
      </c>
      <c r="BA2" s="13" t="s">
        <v>1518</v>
      </c>
      <c r="BB2" s="118" t="s">
        <v>1841</v>
      </c>
      <c r="BC2" s="118" t="s">
        <v>1849</v>
      </c>
      <c r="BD2" s="118" t="s">
        <v>1851</v>
      </c>
      <c r="BE2" s="118" t="s">
        <v>1853</v>
      </c>
      <c r="BF2" s="118" t="s">
        <v>1854</v>
      </c>
      <c r="BG2" s="118" t="s">
        <v>1856</v>
      </c>
      <c r="BH2" s="118" t="s">
        <v>1859</v>
      </c>
      <c r="BI2" s="118" t="s">
        <v>1906</v>
      </c>
      <c r="BJ2" s="118" t="s">
        <v>1915</v>
      </c>
      <c r="BK2" s="118" t="s">
        <v>1957</v>
      </c>
      <c r="BL2" s="118" t="s">
        <v>2165</v>
      </c>
      <c r="BM2" s="118" t="s">
        <v>2166</v>
      </c>
      <c r="BN2" s="118" t="s">
        <v>2167</v>
      </c>
      <c r="BO2" s="118" t="s">
        <v>2168</v>
      </c>
      <c r="BP2" s="118" t="s">
        <v>2169</v>
      </c>
      <c r="BQ2" s="118" t="s">
        <v>2170</v>
      </c>
      <c r="BR2" s="118" t="s">
        <v>2171</v>
      </c>
      <c r="BS2" s="118" t="s">
        <v>2172</v>
      </c>
      <c r="BT2" s="118" t="s">
        <v>2174</v>
      </c>
      <c r="BU2" s="3"/>
      <c r="BV2" s="3"/>
    </row>
    <row r="3" spans="1:74" ht="41.45" customHeight="1">
      <c r="A3" s="64" t="s">
        <v>214</v>
      </c>
      <c r="C3" s="65"/>
      <c r="D3" s="65" t="s">
        <v>64</v>
      </c>
      <c r="E3" s="66">
        <v>162</v>
      </c>
      <c r="F3" s="68">
        <v>100</v>
      </c>
      <c r="G3" s="102" t="s">
        <v>452</v>
      </c>
      <c r="H3" s="65"/>
      <c r="I3" s="69" t="s">
        <v>214</v>
      </c>
      <c r="J3" s="70"/>
      <c r="K3" s="70"/>
      <c r="L3" s="69" t="s">
        <v>1364</v>
      </c>
      <c r="M3" s="73">
        <v>1</v>
      </c>
      <c r="N3" s="74">
        <v>6591.1064453125</v>
      </c>
      <c r="O3" s="74">
        <v>9178.521484375</v>
      </c>
      <c r="P3" s="75"/>
      <c r="Q3" s="76"/>
      <c r="R3" s="76"/>
      <c r="S3" s="48"/>
      <c r="T3" s="48">
        <v>0</v>
      </c>
      <c r="U3" s="48">
        <v>2</v>
      </c>
      <c r="V3" s="49">
        <v>0</v>
      </c>
      <c r="W3" s="49">
        <v>0.006061</v>
      </c>
      <c r="X3" s="49">
        <v>0.011828</v>
      </c>
      <c r="Y3" s="49">
        <v>0.623075</v>
      </c>
      <c r="Z3" s="49">
        <v>0.5</v>
      </c>
      <c r="AA3" s="49">
        <v>0</v>
      </c>
      <c r="AB3" s="71">
        <v>3</v>
      </c>
      <c r="AC3" s="71"/>
      <c r="AD3" s="72"/>
      <c r="AE3" s="78" t="s">
        <v>880</v>
      </c>
      <c r="AF3" s="78">
        <v>4</v>
      </c>
      <c r="AG3" s="78">
        <v>5</v>
      </c>
      <c r="AH3" s="78">
        <v>446</v>
      </c>
      <c r="AI3" s="78">
        <v>446</v>
      </c>
      <c r="AJ3" s="78"/>
      <c r="AK3" s="78" t="s">
        <v>970</v>
      </c>
      <c r="AL3" s="78"/>
      <c r="AM3" s="78"/>
      <c r="AN3" s="78"/>
      <c r="AO3" s="80">
        <v>43709.76143518519</v>
      </c>
      <c r="AP3" s="78"/>
      <c r="AQ3" s="78" t="b">
        <v>1</v>
      </c>
      <c r="AR3" s="78" t="b">
        <v>0</v>
      </c>
      <c r="AS3" s="78" t="b">
        <v>0</v>
      </c>
      <c r="AT3" s="78"/>
      <c r="AU3" s="78">
        <v>0</v>
      </c>
      <c r="AV3" s="78"/>
      <c r="AW3" s="78" t="b">
        <v>0</v>
      </c>
      <c r="AX3" s="78" t="s">
        <v>1273</v>
      </c>
      <c r="AY3" s="83" t="s">
        <v>1274</v>
      </c>
      <c r="AZ3" s="78" t="s">
        <v>66</v>
      </c>
      <c r="BA3" s="78" t="str">
        <f>REPLACE(INDEX(GroupVertices[Group],MATCH(Vertices[[#This Row],[Vertex]],GroupVertices[Vertex],0)),1,1,"")</f>
        <v>4</v>
      </c>
      <c r="BB3" s="48"/>
      <c r="BC3" s="48"/>
      <c r="BD3" s="48"/>
      <c r="BE3" s="48"/>
      <c r="BF3" s="48" t="s">
        <v>416</v>
      </c>
      <c r="BG3" s="48" t="s">
        <v>416</v>
      </c>
      <c r="BH3" s="119" t="s">
        <v>1860</v>
      </c>
      <c r="BI3" s="119" t="s">
        <v>1860</v>
      </c>
      <c r="BJ3" s="119" t="s">
        <v>1916</v>
      </c>
      <c r="BK3" s="119" t="s">
        <v>1916</v>
      </c>
      <c r="BL3" s="119">
        <v>0</v>
      </c>
      <c r="BM3" s="123">
        <v>0</v>
      </c>
      <c r="BN3" s="119">
        <v>0</v>
      </c>
      <c r="BO3" s="123">
        <v>0</v>
      </c>
      <c r="BP3" s="119">
        <v>0</v>
      </c>
      <c r="BQ3" s="123">
        <v>0</v>
      </c>
      <c r="BR3" s="119">
        <v>38</v>
      </c>
      <c r="BS3" s="123">
        <v>100</v>
      </c>
      <c r="BT3" s="119">
        <v>38</v>
      </c>
      <c r="BU3" s="3"/>
      <c r="BV3" s="3"/>
    </row>
    <row r="4" spans="1:77" ht="41.45" customHeight="1">
      <c r="A4" s="64" t="s">
        <v>281</v>
      </c>
      <c r="C4" s="65"/>
      <c r="D4" s="65" t="s">
        <v>64</v>
      </c>
      <c r="E4" s="66">
        <v>234.02996076705898</v>
      </c>
      <c r="F4" s="68">
        <v>99.9756055723323</v>
      </c>
      <c r="G4" s="102" t="s">
        <v>509</v>
      </c>
      <c r="H4" s="65"/>
      <c r="I4" s="69" t="s">
        <v>281</v>
      </c>
      <c r="J4" s="70"/>
      <c r="K4" s="70"/>
      <c r="L4" s="69" t="s">
        <v>1365</v>
      </c>
      <c r="M4" s="73">
        <v>9.129849594058204</v>
      </c>
      <c r="N4" s="74">
        <v>6967.69140625</v>
      </c>
      <c r="O4" s="74">
        <v>7332.646484375</v>
      </c>
      <c r="P4" s="75"/>
      <c r="Q4" s="76"/>
      <c r="R4" s="76"/>
      <c r="S4" s="88"/>
      <c r="T4" s="48">
        <v>6</v>
      </c>
      <c r="U4" s="48">
        <v>1</v>
      </c>
      <c r="V4" s="49">
        <v>225</v>
      </c>
      <c r="W4" s="49">
        <v>0.008475</v>
      </c>
      <c r="X4" s="49">
        <v>0.035836</v>
      </c>
      <c r="Y4" s="49">
        <v>1.952623</v>
      </c>
      <c r="Z4" s="49">
        <v>0.14285714285714285</v>
      </c>
      <c r="AA4" s="49">
        <v>0</v>
      </c>
      <c r="AB4" s="71">
        <v>4</v>
      </c>
      <c r="AC4" s="71"/>
      <c r="AD4" s="72"/>
      <c r="AE4" s="78" t="s">
        <v>881</v>
      </c>
      <c r="AF4" s="78">
        <v>4143</v>
      </c>
      <c r="AG4" s="78">
        <v>58611</v>
      </c>
      <c r="AH4" s="78">
        <v>17846</v>
      </c>
      <c r="AI4" s="78">
        <v>20964</v>
      </c>
      <c r="AJ4" s="78"/>
      <c r="AK4" s="78" t="s">
        <v>971</v>
      </c>
      <c r="AL4" s="78" t="s">
        <v>1045</v>
      </c>
      <c r="AM4" s="83" t="s">
        <v>1100</v>
      </c>
      <c r="AN4" s="78"/>
      <c r="AO4" s="80">
        <v>41619.86082175926</v>
      </c>
      <c r="AP4" s="83" t="s">
        <v>1153</v>
      </c>
      <c r="AQ4" s="78" t="b">
        <v>0</v>
      </c>
      <c r="AR4" s="78" t="b">
        <v>0</v>
      </c>
      <c r="AS4" s="78" t="b">
        <v>1</v>
      </c>
      <c r="AT4" s="78"/>
      <c r="AU4" s="78">
        <v>430</v>
      </c>
      <c r="AV4" s="83" t="s">
        <v>1231</v>
      </c>
      <c r="AW4" s="78" t="b">
        <v>1</v>
      </c>
      <c r="AX4" s="78" t="s">
        <v>1273</v>
      </c>
      <c r="AY4" s="83" t="s">
        <v>1275</v>
      </c>
      <c r="AZ4" s="78" t="s">
        <v>66</v>
      </c>
      <c r="BA4" s="78" t="str">
        <f>REPLACE(INDEX(GroupVertices[Group],MATCH(Vertices[[#This Row],[Vertex]],GroupVertices[Vertex],0)),1,1,"")</f>
        <v>4</v>
      </c>
      <c r="BB4" s="48" t="s">
        <v>1842</v>
      </c>
      <c r="BC4" s="48" t="s">
        <v>1850</v>
      </c>
      <c r="BD4" s="48" t="s">
        <v>401</v>
      </c>
      <c r="BE4" s="48" t="s">
        <v>401</v>
      </c>
      <c r="BF4" s="48" t="s">
        <v>416</v>
      </c>
      <c r="BG4" s="48" t="s">
        <v>416</v>
      </c>
      <c r="BH4" s="119" t="s">
        <v>1861</v>
      </c>
      <c r="BI4" s="119" t="s">
        <v>1907</v>
      </c>
      <c r="BJ4" s="119" t="s">
        <v>1779</v>
      </c>
      <c r="BK4" s="119" t="s">
        <v>1916</v>
      </c>
      <c r="BL4" s="119">
        <v>0</v>
      </c>
      <c r="BM4" s="123">
        <v>0</v>
      </c>
      <c r="BN4" s="119">
        <v>0</v>
      </c>
      <c r="BO4" s="123">
        <v>0</v>
      </c>
      <c r="BP4" s="119">
        <v>0</v>
      </c>
      <c r="BQ4" s="123">
        <v>0</v>
      </c>
      <c r="BR4" s="119">
        <v>113</v>
      </c>
      <c r="BS4" s="123">
        <v>100</v>
      </c>
      <c r="BT4" s="119">
        <v>113</v>
      </c>
      <c r="BU4" s="2"/>
      <c r="BV4" s="3"/>
      <c r="BW4" s="3"/>
      <c r="BX4" s="3"/>
      <c r="BY4" s="3"/>
    </row>
    <row r="5" spans="1:77" ht="41.45" customHeight="1">
      <c r="A5" s="64" t="s">
        <v>291</v>
      </c>
      <c r="C5" s="65"/>
      <c r="D5" s="65" t="s">
        <v>64</v>
      </c>
      <c r="E5" s="66">
        <v>162.7189968100319</v>
      </c>
      <c r="F5" s="68">
        <v>99.99975649694254</v>
      </c>
      <c r="G5" s="102" t="s">
        <v>1244</v>
      </c>
      <c r="H5" s="65"/>
      <c r="I5" s="69" t="s">
        <v>291</v>
      </c>
      <c r="J5" s="70"/>
      <c r="K5" s="70"/>
      <c r="L5" s="69" t="s">
        <v>1366</v>
      </c>
      <c r="M5" s="73">
        <v>1.081151452283453</v>
      </c>
      <c r="N5" s="74">
        <v>7208.919921875</v>
      </c>
      <c r="O5" s="74">
        <v>8063.28125</v>
      </c>
      <c r="P5" s="75"/>
      <c r="Q5" s="76"/>
      <c r="R5" s="76"/>
      <c r="S5" s="88"/>
      <c r="T5" s="48">
        <v>8</v>
      </c>
      <c r="U5" s="48">
        <v>0</v>
      </c>
      <c r="V5" s="49">
        <v>236</v>
      </c>
      <c r="W5" s="49">
        <v>0.008547</v>
      </c>
      <c r="X5" s="49">
        <v>0.039441</v>
      </c>
      <c r="Y5" s="49">
        <v>2.220906</v>
      </c>
      <c r="Z5" s="49">
        <v>0.125</v>
      </c>
      <c r="AA5" s="49">
        <v>0</v>
      </c>
      <c r="AB5" s="71">
        <v>5</v>
      </c>
      <c r="AC5" s="71"/>
      <c r="AD5" s="72"/>
      <c r="AE5" s="78" t="s">
        <v>882</v>
      </c>
      <c r="AF5" s="78">
        <v>878</v>
      </c>
      <c r="AG5" s="78">
        <v>590</v>
      </c>
      <c r="AH5" s="78">
        <v>1162</v>
      </c>
      <c r="AI5" s="78">
        <v>1419</v>
      </c>
      <c r="AJ5" s="78"/>
      <c r="AK5" s="78" t="s">
        <v>972</v>
      </c>
      <c r="AL5" s="78"/>
      <c r="AM5" s="78"/>
      <c r="AN5" s="78"/>
      <c r="AO5" s="80">
        <v>40087.74684027778</v>
      </c>
      <c r="AP5" s="83" t="s">
        <v>1154</v>
      </c>
      <c r="AQ5" s="78" t="b">
        <v>1</v>
      </c>
      <c r="AR5" s="78" t="b">
        <v>0</v>
      </c>
      <c r="AS5" s="78" t="b">
        <v>0</v>
      </c>
      <c r="AT5" s="78"/>
      <c r="AU5" s="78">
        <v>34</v>
      </c>
      <c r="AV5" s="83" t="s">
        <v>1232</v>
      </c>
      <c r="AW5" s="78" t="b">
        <v>0</v>
      </c>
      <c r="AX5" s="78" t="s">
        <v>1273</v>
      </c>
      <c r="AY5" s="83" t="s">
        <v>1276</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271.7766787665457</v>
      </c>
      <c r="F6" s="68">
        <v>99.96282186993781</v>
      </c>
      <c r="G6" s="102" t="s">
        <v>453</v>
      </c>
      <c r="H6" s="65"/>
      <c r="I6" s="69" t="s">
        <v>215</v>
      </c>
      <c r="J6" s="70"/>
      <c r="K6" s="70"/>
      <c r="L6" s="69" t="s">
        <v>1367</v>
      </c>
      <c r="M6" s="73">
        <v>13.39023147872386</v>
      </c>
      <c r="N6" s="74">
        <v>2124.193115234375</v>
      </c>
      <c r="O6" s="74">
        <v>9019</v>
      </c>
      <c r="P6" s="75"/>
      <c r="Q6" s="76"/>
      <c r="R6" s="76"/>
      <c r="S6" s="88"/>
      <c r="T6" s="48">
        <v>0</v>
      </c>
      <c r="U6" s="48">
        <v>1</v>
      </c>
      <c r="V6" s="49">
        <v>0</v>
      </c>
      <c r="W6" s="49">
        <v>0.007752</v>
      </c>
      <c r="X6" s="49">
        <v>0.020346</v>
      </c>
      <c r="Y6" s="49">
        <v>0.392619</v>
      </c>
      <c r="Z6" s="49">
        <v>0</v>
      </c>
      <c r="AA6" s="49">
        <v>0</v>
      </c>
      <c r="AB6" s="71">
        <v>6</v>
      </c>
      <c r="AC6" s="71"/>
      <c r="AD6" s="72"/>
      <c r="AE6" s="78" t="s">
        <v>883</v>
      </c>
      <c r="AF6" s="78">
        <v>470</v>
      </c>
      <c r="AG6" s="78">
        <v>89323</v>
      </c>
      <c r="AH6" s="78">
        <v>17093</v>
      </c>
      <c r="AI6" s="78">
        <v>1581</v>
      </c>
      <c r="AJ6" s="78"/>
      <c r="AK6" s="78" t="s">
        <v>973</v>
      </c>
      <c r="AL6" s="78" t="s">
        <v>1045</v>
      </c>
      <c r="AM6" s="83" t="s">
        <v>1101</v>
      </c>
      <c r="AN6" s="78"/>
      <c r="AO6" s="80">
        <v>40123.13415509259</v>
      </c>
      <c r="AP6" s="83" t="s">
        <v>1155</v>
      </c>
      <c r="AQ6" s="78" t="b">
        <v>0</v>
      </c>
      <c r="AR6" s="78" t="b">
        <v>0</v>
      </c>
      <c r="AS6" s="78" t="b">
        <v>0</v>
      </c>
      <c r="AT6" s="78"/>
      <c r="AU6" s="78">
        <v>828</v>
      </c>
      <c r="AV6" s="83" t="s">
        <v>1233</v>
      </c>
      <c r="AW6" s="78" t="b">
        <v>1</v>
      </c>
      <c r="AX6" s="78" t="s">
        <v>1273</v>
      </c>
      <c r="AY6" s="83" t="s">
        <v>1277</v>
      </c>
      <c r="AZ6" s="78" t="s">
        <v>66</v>
      </c>
      <c r="BA6" s="78" t="str">
        <f>REPLACE(INDEX(GroupVertices[Group],MATCH(Vertices[[#This Row],[Vertex]],GroupVertices[Vertex],0)),1,1,"")</f>
        <v>1</v>
      </c>
      <c r="BB6" s="48" t="s">
        <v>360</v>
      </c>
      <c r="BC6" s="48" t="s">
        <v>360</v>
      </c>
      <c r="BD6" s="48" t="s">
        <v>401</v>
      </c>
      <c r="BE6" s="48" t="s">
        <v>401</v>
      </c>
      <c r="BF6" s="48" t="s">
        <v>416</v>
      </c>
      <c r="BG6" s="48" t="s">
        <v>416</v>
      </c>
      <c r="BH6" s="119" t="s">
        <v>1862</v>
      </c>
      <c r="BI6" s="119" t="s">
        <v>1862</v>
      </c>
      <c r="BJ6" s="119" t="s">
        <v>1917</v>
      </c>
      <c r="BK6" s="119" t="s">
        <v>1917</v>
      </c>
      <c r="BL6" s="119">
        <v>0</v>
      </c>
      <c r="BM6" s="123">
        <v>0</v>
      </c>
      <c r="BN6" s="119">
        <v>0</v>
      </c>
      <c r="BO6" s="123">
        <v>0</v>
      </c>
      <c r="BP6" s="119">
        <v>0</v>
      </c>
      <c r="BQ6" s="123">
        <v>0</v>
      </c>
      <c r="BR6" s="119">
        <v>13</v>
      </c>
      <c r="BS6" s="123">
        <v>100</v>
      </c>
      <c r="BT6" s="119">
        <v>13</v>
      </c>
      <c r="BU6" s="2"/>
      <c r="BV6" s="3"/>
      <c r="BW6" s="3"/>
      <c r="BX6" s="3"/>
      <c r="BY6" s="3"/>
    </row>
    <row r="7" spans="1:77" ht="41.45" customHeight="1">
      <c r="A7" s="64" t="s">
        <v>280</v>
      </c>
      <c r="C7" s="65"/>
      <c r="D7" s="65" t="s">
        <v>64</v>
      </c>
      <c r="E7" s="66">
        <v>165.5949840501595</v>
      </c>
      <c r="F7" s="68">
        <v>99.99878248471269</v>
      </c>
      <c r="G7" s="102" t="s">
        <v>508</v>
      </c>
      <c r="H7" s="65"/>
      <c r="I7" s="69" t="s">
        <v>280</v>
      </c>
      <c r="J7" s="70"/>
      <c r="K7" s="70"/>
      <c r="L7" s="69" t="s">
        <v>1368</v>
      </c>
      <c r="M7" s="73">
        <v>1.405757261417265</v>
      </c>
      <c r="N7" s="74">
        <v>1903.763671875</v>
      </c>
      <c r="O7" s="74">
        <v>7877.37646484375</v>
      </c>
      <c r="P7" s="75"/>
      <c r="Q7" s="76"/>
      <c r="R7" s="76"/>
      <c r="S7" s="88"/>
      <c r="T7" s="48">
        <v>10</v>
      </c>
      <c r="U7" s="48">
        <v>18</v>
      </c>
      <c r="V7" s="49">
        <v>2054.666667</v>
      </c>
      <c r="W7" s="49">
        <v>0.0125</v>
      </c>
      <c r="X7" s="49">
        <v>0.129485</v>
      </c>
      <c r="Y7" s="49">
        <v>7.135863</v>
      </c>
      <c r="Z7" s="49">
        <v>0.025362318840579712</v>
      </c>
      <c r="AA7" s="49">
        <v>0.08333333333333333</v>
      </c>
      <c r="AB7" s="71">
        <v>7</v>
      </c>
      <c r="AC7" s="71"/>
      <c r="AD7" s="72"/>
      <c r="AE7" s="78" t="s">
        <v>884</v>
      </c>
      <c r="AF7" s="78">
        <v>17</v>
      </c>
      <c r="AG7" s="78">
        <v>2930</v>
      </c>
      <c r="AH7" s="78">
        <v>2409</v>
      </c>
      <c r="AI7" s="78">
        <v>1709</v>
      </c>
      <c r="AJ7" s="78"/>
      <c r="AK7" s="78" t="s">
        <v>974</v>
      </c>
      <c r="AL7" s="78" t="s">
        <v>1046</v>
      </c>
      <c r="AM7" s="83" t="s">
        <v>1102</v>
      </c>
      <c r="AN7" s="78"/>
      <c r="AO7" s="80">
        <v>42639.762349537035</v>
      </c>
      <c r="AP7" s="83" t="s">
        <v>1156</v>
      </c>
      <c r="AQ7" s="78" t="b">
        <v>1</v>
      </c>
      <c r="AR7" s="78" t="b">
        <v>0</v>
      </c>
      <c r="AS7" s="78" t="b">
        <v>0</v>
      </c>
      <c r="AT7" s="78"/>
      <c r="AU7" s="78">
        <v>17</v>
      </c>
      <c r="AV7" s="78"/>
      <c r="AW7" s="78" t="b">
        <v>0</v>
      </c>
      <c r="AX7" s="78" t="s">
        <v>1273</v>
      </c>
      <c r="AY7" s="83" t="s">
        <v>1278</v>
      </c>
      <c r="AZ7" s="78" t="s">
        <v>66</v>
      </c>
      <c r="BA7" s="78" t="str">
        <f>REPLACE(INDEX(GroupVertices[Group],MATCH(Vertices[[#This Row],[Vertex]],GroupVertices[Vertex],0)),1,1,"")</f>
        <v>1</v>
      </c>
      <c r="BB7" s="48" t="s">
        <v>1843</v>
      </c>
      <c r="BC7" s="48" t="s">
        <v>1843</v>
      </c>
      <c r="BD7" s="48" t="s">
        <v>411</v>
      </c>
      <c r="BE7" s="48" t="s">
        <v>413</v>
      </c>
      <c r="BF7" s="48" t="s">
        <v>1855</v>
      </c>
      <c r="BG7" s="48" t="s">
        <v>1857</v>
      </c>
      <c r="BH7" s="119" t="s">
        <v>1863</v>
      </c>
      <c r="BI7" s="119" t="s">
        <v>1908</v>
      </c>
      <c r="BJ7" s="119" t="s">
        <v>1918</v>
      </c>
      <c r="BK7" s="119" t="s">
        <v>1958</v>
      </c>
      <c r="BL7" s="119">
        <v>3</v>
      </c>
      <c r="BM7" s="123">
        <v>1.2396694214876034</v>
      </c>
      <c r="BN7" s="119">
        <v>0</v>
      </c>
      <c r="BO7" s="123">
        <v>0</v>
      </c>
      <c r="BP7" s="119">
        <v>0</v>
      </c>
      <c r="BQ7" s="123">
        <v>0</v>
      </c>
      <c r="BR7" s="119">
        <v>239</v>
      </c>
      <c r="BS7" s="123">
        <v>98.7603305785124</v>
      </c>
      <c r="BT7" s="119">
        <v>242</v>
      </c>
      <c r="BU7" s="2"/>
      <c r="BV7" s="3"/>
      <c r="BW7" s="3"/>
      <c r="BX7" s="3"/>
      <c r="BY7" s="3"/>
    </row>
    <row r="8" spans="1:77" ht="41.45" customHeight="1">
      <c r="A8" s="64" t="s">
        <v>216</v>
      </c>
      <c r="C8" s="65"/>
      <c r="D8" s="65" t="s">
        <v>64</v>
      </c>
      <c r="E8" s="66">
        <v>162.65262787372126</v>
      </c>
      <c r="F8" s="68">
        <v>99.99977897414784</v>
      </c>
      <c r="G8" s="102" t="s">
        <v>454</v>
      </c>
      <c r="H8" s="65"/>
      <c r="I8" s="69" t="s">
        <v>216</v>
      </c>
      <c r="J8" s="70"/>
      <c r="K8" s="70"/>
      <c r="L8" s="69" t="s">
        <v>1369</v>
      </c>
      <c r="M8" s="73">
        <v>1.0736605489957496</v>
      </c>
      <c r="N8" s="74">
        <v>8121.34521484375</v>
      </c>
      <c r="O8" s="74">
        <v>7839.615234375</v>
      </c>
      <c r="P8" s="75"/>
      <c r="Q8" s="76"/>
      <c r="R8" s="76"/>
      <c r="S8" s="88"/>
      <c r="T8" s="48">
        <v>0</v>
      </c>
      <c r="U8" s="48">
        <v>2</v>
      </c>
      <c r="V8" s="49">
        <v>0</v>
      </c>
      <c r="W8" s="49">
        <v>0.006061</v>
      </c>
      <c r="X8" s="49">
        <v>0.011828</v>
      </c>
      <c r="Y8" s="49">
        <v>0.623075</v>
      </c>
      <c r="Z8" s="49">
        <v>0.5</v>
      </c>
      <c r="AA8" s="49">
        <v>0</v>
      </c>
      <c r="AB8" s="71">
        <v>8</v>
      </c>
      <c r="AC8" s="71"/>
      <c r="AD8" s="72"/>
      <c r="AE8" s="78" t="s">
        <v>885</v>
      </c>
      <c r="AF8" s="78">
        <v>211</v>
      </c>
      <c r="AG8" s="78">
        <v>536</v>
      </c>
      <c r="AH8" s="78">
        <v>1309</v>
      </c>
      <c r="AI8" s="78">
        <v>941</v>
      </c>
      <c r="AJ8" s="78"/>
      <c r="AK8" s="78" t="s">
        <v>975</v>
      </c>
      <c r="AL8" s="78" t="s">
        <v>1047</v>
      </c>
      <c r="AM8" s="83" t="s">
        <v>1103</v>
      </c>
      <c r="AN8" s="78"/>
      <c r="AO8" s="80">
        <v>39981.58431712963</v>
      </c>
      <c r="AP8" s="83" t="s">
        <v>1157</v>
      </c>
      <c r="AQ8" s="78" t="b">
        <v>0</v>
      </c>
      <c r="AR8" s="78" t="b">
        <v>0</v>
      </c>
      <c r="AS8" s="78" t="b">
        <v>1</v>
      </c>
      <c r="AT8" s="78"/>
      <c r="AU8" s="78">
        <v>20</v>
      </c>
      <c r="AV8" s="83" t="s">
        <v>1234</v>
      </c>
      <c r="AW8" s="78" t="b">
        <v>0</v>
      </c>
      <c r="AX8" s="78" t="s">
        <v>1273</v>
      </c>
      <c r="AY8" s="83" t="s">
        <v>1279</v>
      </c>
      <c r="AZ8" s="78" t="s">
        <v>66</v>
      </c>
      <c r="BA8" s="78" t="str">
        <f>REPLACE(INDEX(GroupVertices[Group],MATCH(Vertices[[#This Row],[Vertex]],GroupVertices[Vertex],0)),1,1,"")</f>
        <v>4</v>
      </c>
      <c r="BB8" s="48"/>
      <c r="BC8" s="48"/>
      <c r="BD8" s="48"/>
      <c r="BE8" s="48"/>
      <c r="BF8" s="48"/>
      <c r="BG8" s="48"/>
      <c r="BH8" s="119" t="s">
        <v>1864</v>
      </c>
      <c r="BI8" s="119" t="s">
        <v>1864</v>
      </c>
      <c r="BJ8" s="119" t="s">
        <v>1779</v>
      </c>
      <c r="BK8" s="119" t="s">
        <v>1779</v>
      </c>
      <c r="BL8" s="119">
        <v>0</v>
      </c>
      <c r="BM8" s="123">
        <v>0</v>
      </c>
      <c r="BN8" s="119">
        <v>0</v>
      </c>
      <c r="BO8" s="123">
        <v>0</v>
      </c>
      <c r="BP8" s="119">
        <v>0</v>
      </c>
      <c r="BQ8" s="123">
        <v>0</v>
      </c>
      <c r="BR8" s="119">
        <v>25</v>
      </c>
      <c r="BS8" s="123">
        <v>100</v>
      </c>
      <c r="BT8" s="119">
        <v>25</v>
      </c>
      <c r="BU8" s="2"/>
      <c r="BV8" s="3"/>
      <c r="BW8" s="3"/>
      <c r="BX8" s="3"/>
      <c r="BY8" s="3"/>
    </row>
    <row r="9" spans="1:77" ht="41.45" customHeight="1">
      <c r="A9" s="64" t="s">
        <v>217</v>
      </c>
      <c r="C9" s="65"/>
      <c r="D9" s="65" t="s">
        <v>64</v>
      </c>
      <c r="E9" s="66">
        <v>162.01229054376122</v>
      </c>
      <c r="F9" s="68">
        <v>99.99999583755458</v>
      </c>
      <c r="G9" s="102" t="s">
        <v>1245</v>
      </c>
      <c r="H9" s="65"/>
      <c r="I9" s="69" t="s">
        <v>217</v>
      </c>
      <c r="J9" s="70"/>
      <c r="K9" s="70"/>
      <c r="L9" s="69" t="s">
        <v>1370</v>
      </c>
      <c r="M9" s="73">
        <v>1.0013872043125376</v>
      </c>
      <c r="N9" s="74">
        <v>7268.603515625</v>
      </c>
      <c r="O9" s="74">
        <v>1852.755859375</v>
      </c>
      <c r="P9" s="75"/>
      <c r="Q9" s="76"/>
      <c r="R9" s="76"/>
      <c r="S9" s="88"/>
      <c r="T9" s="48">
        <v>0</v>
      </c>
      <c r="U9" s="48">
        <v>1</v>
      </c>
      <c r="V9" s="49">
        <v>0</v>
      </c>
      <c r="W9" s="49">
        <v>0.2</v>
      </c>
      <c r="X9" s="49">
        <v>0</v>
      </c>
      <c r="Y9" s="49">
        <v>0.610684</v>
      </c>
      <c r="Z9" s="49">
        <v>0</v>
      </c>
      <c r="AA9" s="49">
        <v>0</v>
      </c>
      <c r="AB9" s="71">
        <v>9</v>
      </c>
      <c r="AC9" s="71"/>
      <c r="AD9" s="72"/>
      <c r="AE9" s="78" t="s">
        <v>886</v>
      </c>
      <c r="AF9" s="78">
        <v>0</v>
      </c>
      <c r="AG9" s="78">
        <v>15</v>
      </c>
      <c r="AH9" s="78">
        <v>18206</v>
      </c>
      <c r="AI9" s="78">
        <v>0</v>
      </c>
      <c r="AJ9" s="78"/>
      <c r="AK9" s="78"/>
      <c r="AL9" s="78"/>
      <c r="AM9" s="78"/>
      <c r="AN9" s="78"/>
      <c r="AO9" s="80">
        <v>43151.71670138889</v>
      </c>
      <c r="AP9" s="83" t="s">
        <v>1158</v>
      </c>
      <c r="AQ9" s="78" t="b">
        <v>1</v>
      </c>
      <c r="AR9" s="78" t="b">
        <v>0</v>
      </c>
      <c r="AS9" s="78" t="b">
        <v>0</v>
      </c>
      <c r="AT9" s="78"/>
      <c r="AU9" s="78">
        <v>0</v>
      </c>
      <c r="AV9" s="78"/>
      <c r="AW9" s="78" t="b">
        <v>0</v>
      </c>
      <c r="AX9" s="78" t="s">
        <v>1273</v>
      </c>
      <c r="AY9" s="83" t="s">
        <v>1280</v>
      </c>
      <c r="AZ9" s="78" t="s">
        <v>66</v>
      </c>
      <c r="BA9" s="78" t="str">
        <f>REPLACE(INDEX(GroupVertices[Group],MATCH(Vertices[[#This Row],[Vertex]],GroupVertices[Vertex],0)),1,1,"")</f>
        <v>8</v>
      </c>
      <c r="BB9" s="48" t="s">
        <v>361</v>
      </c>
      <c r="BC9" s="48" t="s">
        <v>361</v>
      </c>
      <c r="BD9" s="48" t="s">
        <v>401</v>
      </c>
      <c r="BE9" s="48" t="s">
        <v>401</v>
      </c>
      <c r="BF9" s="48"/>
      <c r="BG9" s="48"/>
      <c r="BH9" s="119" t="s">
        <v>1865</v>
      </c>
      <c r="BI9" s="119" t="s">
        <v>1865</v>
      </c>
      <c r="BJ9" s="119" t="s">
        <v>1783</v>
      </c>
      <c r="BK9" s="119" t="s">
        <v>1783</v>
      </c>
      <c r="BL9" s="119">
        <v>1</v>
      </c>
      <c r="BM9" s="123">
        <v>10</v>
      </c>
      <c r="BN9" s="119">
        <v>0</v>
      </c>
      <c r="BO9" s="123">
        <v>0</v>
      </c>
      <c r="BP9" s="119">
        <v>0</v>
      </c>
      <c r="BQ9" s="123">
        <v>0</v>
      </c>
      <c r="BR9" s="119">
        <v>9</v>
      </c>
      <c r="BS9" s="123">
        <v>90</v>
      </c>
      <c r="BT9" s="119">
        <v>10</v>
      </c>
      <c r="BU9" s="2"/>
      <c r="BV9" s="3"/>
      <c r="BW9" s="3"/>
      <c r="BX9" s="3"/>
      <c r="BY9" s="3"/>
    </row>
    <row r="10" spans="1:77" ht="41.45" customHeight="1">
      <c r="A10" s="64" t="s">
        <v>219</v>
      </c>
      <c r="C10" s="65"/>
      <c r="D10" s="65" t="s">
        <v>64</v>
      </c>
      <c r="E10" s="66">
        <v>162.03072635940308</v>
      </c>
      <c r="F10" s="68">
        <v>99.99998959388644</v>
      </c>
      <c r="G10" s="102" t="s">
        <v>1246</v>
      </c>
      <c r="H10" s="65"/>
      <c r="I10" s="69" t="s">
        <v>219</v>
      </c>
      <c r="J10" s="70"/>
      <c r="K10" s="70"/>
      <c r="L10" s="69" t="s">
        <v>1371</v>
      </c>
      <c r="M10" s="73">
        <v>1.003468010781344</v>
      </c>
      <c r="N10" s="74">
        <v>7268.603515625</v>
      </c>
      <c r="O10" s="74">
        <v>852.8558959960938</v>
      </c>
      <c r="P10" s="75"/>
      <c r="Q10" s="76"/>
      <c r="R10" s="76"/>
      <c r="S10" s="88"/>
      <c r="T10" s="48">
        <v>4</v>
      </c>
      <c r="U10" s="48">
        <v>1</v>
      </c>
      <c r="V10" s="49">
        <v>6</v>
      </c>
      <c r="W10" s="49">
        <v>0.333333</v>
      </c>
      <c r="X10" s="49">
        <v>0</v>
      </c>
      <c r="Y10" s="49">
        <v>2.167925</v>
      </c>
      <c r="Z10" s="49">
        <v>0</v>
      </c>
      <c r="AA10" s="49">
        <v>0</v>
      </c>
      <c r="AB10" s="71">
        <v>10</v>
      </c>
      <c r="AC10" s="71"/>
      <c r="AD10" s="72"/>
      <c r="AE10" s="78" t="s">
        <v>887</v>
      </c>
      <c r="AF10" s="78">
        <v>60</v>
      </c>
      <c r="AG10" s="78">
        <v>30</v>
      </c>
      <c r="AH10" s="78">
        <v>21123</v>
      </c>
      <c r="AI10" s="78">
        <v>0</v>
      </c>
      <c r="AJ10" s="78"/>
      <c r="AK10" s="78"/>
      <c r="AL10" s="78"/>
      <c r="AM10" s="78"/>
      <c r="AN10" s="78"/>
      <c r="AO10" s="80">
        <v>43151.58681712963</v>
      </c>
      <c r="AP10" s="83" t="s">
        <v>1159</v>
      </c>
      <c r="AQ10" s="78" t="b">
        <v>1</v>
      </c>
      <c r="AR10" s="78" t="b">
        <v>0</v>
      </c>
      <c r="AS10" s="78" t="b">
        <v>0</v>
      </c>
      <c r="AT10" s="78"/>
      <c r="AU10" s="78">
        <v>0</v>
      </c>
      <c r="AV10" s="78"/>
      <c r="AW10" s="78" t="b">
        <v>0</v>
      </c>
      <c r="AX10" s="78" t="s">
        <v>1273</v>
      </c>
      <c r="AY10" s="83" t="s">
        <v>1281</v>
      </c>
      <c r="AZ10" s="78" t="s">
        <v>66</v>
      </c>
      <c r="BA10" s="78" t="str">
        <f>REPLACE(INDEX(GroupVertices[Group],MATCH(Vertices[[#This Row],[Vertex]],GroupVertices[Vertex],0)),1,1,"")</f>
        <v>8</v>
      </c>
      <c r="BB10" s="48" t="s">
        <v>361</v>
      </c>
      <c r="BC10" s="48" t="s">
        <v>361</v>
      </c>
      <c r="BD10" s="48" t="s">
        <v>401</v>
      </c>
      <c r="BE10" s="48" t="s">
        <v>401</v>
      </c>
      <c r="BF10" s="48"/>
      <c r="BG10" s="48"/>
      <c r="BH10" s="119" t="s">
        <v>1865</v>
      </c>
      <c r="BI10" s="119" t="s">
        <v>1865</v>
      </c>
      <c r="BJ10" s="119" t="s">
        <v>1783</v>
      </c>
      <c r="BK10" s="119" t="s">
        <v>1783</v>
      </c>
      <c r="BL10" s="119">
        <v>1</v>
      </c>
      <c r="BM10" s="123">
        <v>10</v>
      </c>
      <c r="BN10" s="119">
        <v>0</v>
      </c>
      <c r="BO10" s="123">
        <v>0</v>
      </c>
      <c r="BP10" s="119">
        <v>0</v>
      </c>
      <c r="BQ10" s="123">
        <v>0</v>
      </c>
      <c r="BR10" s="119">
        <v>9</v>
      </c>
      <c r="BS10" s="123">
        <v>90</v>
      </c>
      <c r="BT10" s="119">
        <v>10</v>
      </c>
      <c r="BU10" s="2"/>
      <c r="BV10" s="3"/>
      <c r="BW10" s="3"/>
      <c r="BX10" s="3"/>
      <c r="BY10" s="3"/>
    </row>
    <row r="11" spans="1:77" ht="41.45" customHeight="1">
      <c r="A11" s="64" t="s">
        <v>218</v>
      </c>
      <c r="C11" s="65"/>
      <c r="D11" s="65" t="s">
        <v>64</v>
      </c>
      <c r="E11" s="66">
        <v>162.01229054376122</v>
      </c>
      <c r="F11" s="68">
        <v>99.99999583755458</v>
      </c>
      <c r="G11" s="102" t="s">
        <v>1247</v>
      </c>
      <c r="H11" s="65"/>
      <c r="I11" s="69" t="s">
        <v>218</v>
      </c>
      <c r="J11" s="70"/>
      <c r="K11" s="70"/>
      <c r="L11" s="69" t="s">
        <v>1372</v>
      </c>
      <c r="M11" s="73">
        <v>1.0013872043125376</v>
      </c>
      <c r="N11" s="74">
        <v>6472.7119140625</v>
      </c>
      <c r="O11" s="74">
        <v>1852.755859375</v>
      </c>
      <c r="P11" s="75"/>
      <c r="Q11" s="76"/>
      <c r="R11" s="76"/>
      <c r="S11" s="88"/>
      <c r="T11" s="48">
        <v>0</v>
      </c>
      <c r="U11" s="48">
        <v>1</v>
      </c>
      <c r="V11" s="49">
        <v>0</v>
      </c>
      <c r="W11" s="49">
        <v>0.2</v>
      </c>
      <c r="X11" s="49">
        <v>0</v>
      </c>
      <c r="Y11" s="49">
        <v>0.610684</v>
      </c>
      <c r="Z11" s="49">
        <v>0</v>
      </c>
      <c r="AA11" s="49">
        <v>0</v>
      </c>
      <c r="AB11" s="71">
        <v>11</v>
      </c>
      <c r="AC11" s="71"/>
      <c r="AD11" s="72"/>
      <c r="AE11" s="78" t="s">
        <v>888</v>
      </c>
      <c r="AF11" s="78">
        <v>28</v>
      </c>
      <c r="AG11" s="78">
        <v>15</v>
      </c>
      <c r="AH11" s="78">
        <v>15607</v>
      </c>
      <c r="AI11" s="78">
        <v>0</v>
      </c>
      <c r="AJ11" s="78"/>
      <c r="AK11" s="78"/>
      <c r="AL11" s="78"/>
      <c r="AM11" s="78"/>
      <c r="AN11" s="78"/>
      <c r="AO11" s="80">
        <v>43151.711018518516</v>
      </c>
      <c r="AP11" s="83" t="s">
        <v>1160</v>
      </c>
      <c r="AQ11" s="78" t="b">
        <v>1</v>
      </c>
      <c r="AR11" s="78" t="b">
        <v>0</v>
      </c>
      <c r="AS11" s="78" t="b">
        <v>0</v>
      </c>
      <c r="AT11" s="78"/>
      <c r="AU11" s="78">
        <v>0</v>
      </c>
      <c r="AV11" s="78"/>
      <c r="AW11" s="78" t="b">
        <v>0</v>
      </c>
      <c r="AX11" s="78" t="s">
        <v>1273</v>
      </c>
      <c r="AY11" s="83" t="s">
        <v>1282</v>
      </c>
      <c r="AZ11" s="78" t="s">
        <v>66</v>
      </c>
      <c r="BA11" s="78" t="str">
        <f>REPLACE(INDEX(GroupVertices[Group],MATCH(Vertices[[#This Row],[Vertex]],GroupVertices[Vertex],0)),1,1,"")</f>
        <v>8</v>
      </c>
      <c r="BB11" s="48" t="s">
        <v>361</v>
      </c>
      <c r="BC11" s="48" t="s">
        <v>361</v>
      </c>
      <c r="BD11" s="48" t="s">
        <v>401</v>
      </c>
      <c r="BE11" s="48" t="s">
        <v>401</v>
      </c>
      <c r="BF11" s="48"/>
      <c r="BG11" s="48"/>
      <c r="BH11" s="119" t="s">
        <v>1865</v>
      </c>
      <c r="BI11" s="119" t="s">
        <v>1865</v>
      </c>
      <c r="BJ11" s="119" t="s">
        <v>1783</v>
      </c>
      <c r="BK11" s="119" t="s">
        <v>1783</v>
      </c>
      <c r="BL11" s="119">
        <v>1</v>
      </c>
      <c r="BM11" s="123">
        <v>10</v>
      </c>
      <c r="BN11" s="119">
        <v>0</v>
      </c>
      <c r="BO11" s="123">
        <v>0</v>
      </c>
      <c r="BP11" s="119">
        <v>0</v>
      </c>
      <c r="BQ11" s="123">
        <v>0</v>
      </c>
      <c r="BR11" s="119">
        <v>9</v>
      </c>
      <c r="BS11" s="123">
        <v>90</v>
      </c>
      <c r="BT11" s="119">
        <v>10</v>
      </c>
      <c r="BU11" s="2"/>
      <c r="BV11" s="3"/>
      <c r="BW11" s="3"/>
      <c r="BX11" s="3"/>
      <c r="BY11" s="3"/>
    </row>
    <row r="12" spans="1:77" ht="41.45" customHeight="1">
      <c r="A12" s="64" t="s">
        <v>220</v>
      </c>
      <c r="C12" s="65"/>
      <c r="D12" s="65" t="s">
        <v>64</v>
      </c>
      <c r="E12" s="66">
        <v>162.01229054376122</v>
      </c>
      <c r="F12" s="68">
        <v>99.99999583755458</v>
      </c>
      <c r="G12" s="102" t="s">
        <v>1248</v>
      </c>
      <c r="H12" s="65"/>
      <c r="I12" s="69" t="s">
        <v>220</v>
      </c>
      <c r="J12" s="70"/>
      <c r="K12" s="70"/>
      <c r="L12" s="69" t="s">
        <v>1373</v>
      </c>
      <c r="M12" s="73">
        <v>1.0013872043125376</v>
      </c>
      <c r="N12" s="74">
        <v>6472.7119140625</v>
      </c>
      <c r="O12" s="74">
        <v>852.8558959960938</v>
      </c>
      <c r="P12" s="75"/>
      <c r="Q12" s="76"/>
      <c r="R12" s="76"/>
      <c r="S12" s="88"/>
      <c r="T12" s="48">
        <v>0</v>
      </c>
      <c r="U12" s="48">
        <v>1</v>
      </c>
      <c r="V12" s="49">
        <v>0</v>
      </c>
      <c r="W12" s="49">
        <v>0.2</v>
      </c>
      <c r="X12" s="49">
        <v>0</v>
      </c>
      <c r="Y12" s="49">
        <v>0.610684</v>
      </c>
      <c r="Z12" s="49">
        <v>0</v>
      </c>
      <c r="AA12" s="49">
        <v>0</v>
      </c>
      <c r="AB12" s="71">
        <v>12</v>
      </c>
      <c r="AC12" s="71"/>
      <c r="AD12" s="72"/>
      <c r="AE12" s="78" t="s">
        <v>889</v>
      </c>
      <c r="AF12" s="78">
        <v>74</v>
      </c>
      <c r="AG12" s="78">
        <v>15</v>
      </c>
      <c r="AH12" s="78">
        <v>22850</v>
      </c>
      <c r="AI12" s="78">
        <v>0</v>
      </c>
      <c r="AJ12" s="78"/>
      <c r="AK12" s="78"/>
      <c r="AL12" s="78"/>
      <c r="AM12" s="78"/>
      <c r="AN12" s="78"/>
      <c r="AO12" s="80">
        <v>43151.72059027778</v>
      </c>
      <c r="AP12" s="83" t="s">
        <v>1161</v>
      </c>
      <c r="AQ12" s="78" t="b">
        <v>1</v>
      </c>
      <c r="AR12" s="78" t="b">
        <v>0</v>
      </c>
      <c r="AS12" s="78" t="b">
        <v>0</v>
      </c>
      <c r="AT12" s="78"/>
      <c r="AU12" s="78">
        <v>0</v>
      </c>
      <c r="AV12" s="78"/>
      <c r="AW12" s="78" t="b">
        <v>0</v>
      </c>
      <c r="AX12" s="78" t="s">
        <v>1273</v>
      </c>
      <c r="AY12" s="83" t="s">
        <v>1283</v>
      </c>
      <c r="AZ12" s="78" t="s">
        <v>66</v>
      </c>
      <c r="BA12" s="78" t="str">
        <f>REPLACE(INDEX(GroupVertices[Group],MATCH(Vertices[[#This Row],[Vertex]],GroupVertices[Vertex],0)),1,1,"")</f>
        <v>8</v>
      </c>
      <c r="BB12" s="48" t="s">
        <v>361</v>
      </c>
      <c r="BC12" s="48" t="s">
        <v>361</v>
      </c>
      <c r="BD12" s="48" t="s">
        <v>401</v>
      </c>
      <c r="BE12" s="48" t="s">
        <v>401</v>
      </c>
      <c r="BF12" s="48"/>
      <c r="BG12" s="48"/>
      <c r="BH12" s="119" t="s">
        <v>1865</v>
      </c>
      <c r="BI12" s="119" t="s">
        <v>1865</v>
      </c>
      <c r="BJ12" s="119" t="s">
        <v>1783</v>
      </c>
      <c r="BK12" s="119" t="s">
        <v>1783</v>
      </c>
      <c r="BL12" s="119">
        <v>1</v>
      </c>
      <c r="BM12" s="123">
        <v>10</v>
      </c>
      <c r="BN12" s="119">
        <v>0</v>
      </c>
      <c r="BO12" s="123">
        <v>0</v>
      </c>
      <c r="BP12" s="119">
        <v>0</v>
      </c>
      <c r="BQ12" s="123">
        <v>0</v>
      </c>
      <c r="BR12" s="119">
        <v>9</v>
      </c>
      <c r="BS12" s="123">
        <v>90</v>
      </c>
      <c r="BT12" s="119">
        <v>10</v>
      </c>
      <c r="BU12" s="2"/>
      <c r="BV12" s="3"/>
      <c r="BW12" s="3"/>
      <c r="BX12" s="3"/>
      <c r="BY12" s="3"/>
    </row>
    <row r="13" spans="1:77" ht="41.45" customHeight="1">
      <c r="A13" s="64" t="s">
        <v>221</v>
      </c>
      <c r="C13" s="65"/>
      <c r="D13" s="65" t="s">
        <v>64</v>
      </c>
      <c r="E13" s="66">
        <v>173.64037399626002</v>
      </c>
      <c r="F13" s="68">
        <v>99.99605774793638</v>
      </c>
      <c r="G13" s="102" t="s">
        <v>1249</v>
      </c>
      <c r="H13" s="65"/>
      <c r="I13" s="69" t="s">
        <v>221</v>
      </c>
      <c r="J13" s="70"/>
      <c r="K13" s="70"/>
      <c r="L13" s="69" t="s">
        <v>1374</v>
      </c>
      <c r="M13" s="73">
        <v>2.313821204404417</v>
      </c>
      <c r="N13" s="74">
        <v>1344.894775390625</v>
      </c>
      <c r="O13" s="74">
        <v>863.1489868164062</v>
      </c>
      <c r="P13" s="75"/>
      <c r="Q13" s="76"/>
      <c r="R13" s="76"/>
      <c r="S13" s="88"/>
      <c r="T13" s="48">
        <v>1</v>
      </c>
      <c r="U13" s="48">
        <v>1</v>
      </c>
      <c r="V13" s="49">
        <v>0</v>
      </c>
      <c r="W13" s="49">
        <v>0</v>
      </c>
      <c r="X13" s="49">
        <v>0</v>
      </c>
      <c r="Y13" s="49">
        <v>0.999994</v>
      </c>
      <c r="Z13" s="49">
        <v>0</v>
      </c>
      <c r="AA13" s="49" t="s">
        <v>1521</v>
      </c>
      <c r="AB13" s="71">
        <v>13</v>
      </c>
      <c r="AC13" s="71"/>
      <c r="AD13" s="72"/>
      <c r="AE13" s="78" t="s">
        <v>890</v>
      </c>
      <c r="AF13" s="78">
        <v>81</v>
      </c>
      <c r="AG13" s="78">
        <v>9476</v>
      </c>
      <c r="AH13" s="78">
        <v>1837405</v>
      </c>
      <c r="AI13" s="78">
        <v>288</v>
      </c>
      <c r="AJ13" s="78"/>
      <c r="AK13" s="78" t="s">
        <v>976</v>
      </c>
      <c r="AL13" s="78"/>
      <c r="AM13" s="83" t="s">
        <v>1104</v>
      </c>
      <c r="AN13" s="78"/>
      <c r="AO13" s="80">
        <v>40184.398414351854</v>
      </c>
      <c r="AP13" s="83" t="s">
        <v>1162</v>
      </c>
      <c r="AQ13" s="78" t="b">
        <v>0</v>
      </c>
      <c r="AR13" s="78" t="b">
        <v>0</v>
      </c>
      <c r="AS13" s="78" t="b">
        <v>0</v>
      </c>
      <c r="AT13" s="78"/>
      <c r="AU13" s="78">
        <v>1251</v>
      </c>
      <c r="AV13" s="83" t="s">
        <v>1232</v>
      </c>
      <c r="AW13" s="78" t="b">
        <v>0</v>
      </c>
      <c r="AX13" s="78" t="s">
        <v>1273</v>
      </c>
      <c r="AY13" s="83" t="s">
        <v>1284</v>
      </c>
      <c r="AZ13" s="78" t="s">
        <v>66</v>
      </c>
      <c r="BA13" s="78" t="str">
        <f>REPLACE(INDEX(GroupVertices[Group],MATCH(Vertices[[#This Row],[Vertex]],GroupVertices[Vertex],0)),1,1,"")</f>
        <v>2</v>
      </c>
      <c r="BB13" s="48" t="s">
        <v>362</v>
      </c>
      <c r="BC13" s="48" t="s">
        <v>362</v>
      </c>
      <c r="BD13" s="48" t="s">
        <v>402</v>
      </c>
      <c r="BE13" s="48" t="s">
        <v>402</v>
      </c>
      <c r="BF13" s="48" t="s">
        <v>417</v>
      </c>
      <c r="BG13" s="48" t="s">
        <v>417</v>
      </c>
      <c r="BH13" s="119" t="s">
        <v>1866</v>
      </c>
      <c r="BI13" s="119" t="s">
        <v>1866</v>
      </c>
      <c r="BJ13" s="119" t="s">
        <v>1919</v>
      </c>
      <c r="BK13" s="119" t="s">
        <v>1919</v>
      </c>
      <c r="BL13" s="119">
        <v>1</v>
      </c>
      <c r="BM13" s="123">
        <v>7.142857142857143</v>
      </c>
      <c r="BN13" s="119">
        <v>0</v>
      </c>
      <c r="BO13" s="123">
        <v>0</v>
      </c>
      <c r="BP13" s="119">
        <v>0</v>
      </c>
      <c r="BQ13" s="123">
        <v>0</v>
      </c>
      <c r="BR13" s="119">
        <v>13</v>
      </c>
      <c r="BS13" s="123">
        <v>92.85714285714286</v>
      </c>
      <c r="BT13" s="119">
        <v>14</v>
      </c>
      <c r="BU13" s="2"/>
      <c r="BV13" s="3"/>
      <c r="BW13" s="3"/>
      <c r="BX13" s="3"/>
      <c r="BY13" s="3"/>
    </row>
    <row r="14" spans="1:77" ht="41.45" customHeight="1">
      <c r="A14" s="64" t="s">
        <v>222</v>
      </c>
      <c r="C14" s="65"/>
      <c r="D14" s="65" t="s">
        <v>64</v>
      </c>
      <c r="E14" s="66">
        <v>162.1831291020423</v>
      </c>
      <c r="F14" s="68">
        <v>99.99993797956314</v>
      </c>
      <c r="G14" s="102" t="s">
        <v>455</v>
      </c>
      <c r="H14" s="65"/>
      <c r="I14" s="69" t="s">
        <v>222</v>
      </c>
      <c r="J14" s="70"/>
      <c r="K14" s="70"/>
      <c r="L14" s="69" t="s">
        <v>1375</v>
      </c>
      <c r="M14" s="73">
        <v>1.020669344256811</v>
      </c>
      <c r="N14" s="74">
        <v>6074.76611328125</v>
      </c>
      <c r="O14" s="74">
        <v>7846.6474609375</v>
      </c>
      <c r="P14" s="75"/>
      <c r="Q14" s="76"/>
      <c r="R14" s="76"/>
      <c r="S14" s="88"/>
      <c r="T14" s="48">
        <v>0</v>
      </c>
      <c r="U14" s="48">
        <v>2</v>
      </c>
      <c r="V14" s="49">
        <v>0</v>
      </c>
      <c r="W14" s="49">
        <v>0.006061</v>
      </c>
      <c r="X14" s="49">
        <v>0.011828</v>
      </c>
      <c r="Y14" s="49">
        <v>0.623075</v>
      </c>
      <c r="Z14" s="49">
        <v>0.5</v>
      </c>
      <c r="AA14" s="49">
        <v>0</v>
      </c>
      <c r="AB14" s="71">
        <v>14</v>
      </c>
      <c r="AC14" s="71"/>
      <c r="AD14" s="72"/>
      <c r="AE14" s="78" t="s">
        <v>891</v>
      </c>
      <c r="AF14" s="78">
        <v>1119</v>
      </c>
      <c r="AG14" s="78">
        <v>154</v>
      </c>
      <c r="AH14" s="78">
        <v>286</v>
      </c>
      <c r="AI14" s="78">
        <v>112</v>
      </c>
      <c r="AJ14" s="78"/>
      <c r="AK14" s="78" t="s">
        <v>977</v>
      </c>
      <c r="AL14" s="78" t="s">
        <v>1048</v>
      </c>
      <c r="AM14" s="83" t="s">
        <v>1105</v>
      </c>
      <c r="AN14" s="78"/>
      <c r="AO14" s="80">
        <v>41608.56958333333</v>
      </c>
      <c r="AP14" s="83" t="s">
        <v>1163</v>
      </c>
      <c r="AQ14" s="78" t="b">
        <v>0</v>
      </c>
      <c r="AR14" s="78" t="b">
        <v>0</v>
      </c>
      <c r="AS14" s="78" t="b">
        <v>0</v>
      </c>
      <c r="AT14" s="78"/>
      <c r="AU14" s="78">
        <v>0</v>
      </c>
      <c r="AV14" s="83" t="s">
        <v>1232</v>
      </c>
      <c r="AW14" s="78" t="b">
        <v>0</v>
      </c>
      <c r="AX14" s="78" t="s">
        <v>1273</v>
      </c>
      <c r="AY14" s="83" t="s">
        <v>1285</v>
      </c>
      <c r="AZ14" s="78" t="s">
        <v>66</v>
      </c>
      <c r="BA14" s="78" t="str">
        <f>REPLACE(INDEX(GroupVertices[Group],MATCH(Vertices[[#This Row],[Vertex]],GroupVertices[Vertex],0)),1,1,"")</f>
        <v>4</v>
      </c>
      <c r="BB14" s="48"/>
      <c r="BC14" s="48"/>
      <c r="BD14" s="48"/>
      <c r="BE14" s="48"/>
      <c r="BF14" s="48"/>
      <c r="BG14" s="48"/>
      <c r="BH14" s="119" t="s">
        <v>1864</v>
      </c>
      <c r="BI14" s="119" t="s">
        <v>1864</v>
      </c>
      <c r="BJ14" s="119" t="s">
        <v>1779</v>
      </c>
      <c r="BK14" s="119" t="s">
        <v>1779</v>
      </c>
      <c r="BL14" s="119">
        <v>0</v>
      </c>
      <c r="BM14" s="123">
        <v>0</v>
      </c>
      <c r="BN14" s="119">
        <v>0</v>
      </c>
      <c r="BO14" s="123">
        <v>0</v>
      </c>
      <c r="BP14" s="119">
        <v>0</v>
      </c>
      <c r="BQ14" s="123">
        <v>0</v>
      </c>
      <c r="BR14" s="119">
        <v>25</v>
      </c>
      <c r="BS14" s="123">
        <v>100</v>
      </c>
      <c r="BT14" s="119">
        <v>25</v>
      </c>
      <c r="BU14" s="2"/>
      <c r="BV14" s="3"/>
      <c r="BW14" s="3"/>
      <c r="BX14" s="3"/>
      <c r="BY14" s="3"/>
    </row>
    <row r="15" spans="1:77" ht="41.45" customHeight="1">
      <c r="A15" s="64" t="s">
        <v>223</v>
      </c>
      <c r="C15" s="65"/>
      <c r="D15" s="65" t="s">
        <v>64</v>
      </c>
      <c r="E15" s="66">
        <v>162.11676016573168</v>
      </c>
      <c r="F15" s="68">
        <v>99.99996045676845</v>
      </c>
      <c r="G15" s="102" t="s">
        <v>456</v>
      </c>
      <c r="H15" s="65"/>
      <c r="I15" s="69" t="s">
        <v>223</v>
      </c>
      <c r="J15" s="70"/>
      <c r="K15" s="70"/>
      <c r="L15" s="69" t="s">
        <v>1376</v>
      </c>
      <c r="M15" s="73">
        <v>1.0131784409691078</v>
      </c>
      <c r="N15" s="74">
        <v>5120.46875</v>
      </c>
      <c r="O15" s="74">
        <v>5994.62939453125</v>
      </c>
      <c r="P15" s="75"/>
      <c r="Q15" s="76"/>
      <c r="R15" s="76"/>
      <c r="S15" s="88"/>
      <c r="T15" s="48">
        <v>0</v>
      </c>
      <c r="U15" s="48">
        <v>4</v>
      </c>
      <c r="V15" s="49">
        <v>194</v>
      </c>
      <c r="W15" s="49">
        <v>0.008475</v>
      </c>
      <c r="X15" s="49">
        <v>0.027407</v>
      </c>
      <c r="Y15" s="49">
        <v>1.404187</v>
      </c>
      <c r="Z15" s="49">
        <v>0.08333333333333333</v>
      </c>
      <c r="AA15" s="49">
        <v>0</v>
      </c>
      <c r="AB15" s="71">
        <v>15</v>
      </c>
      <c r="AC15" s="71"/>
      <c r="AD15" s="72"/>
      <c r="AE15" s="78" t="s">
        <v>892</v>
      </c>
      <c r="AF15" s="78">
        <v>150</v>
      </c>
      <c r="AG15" s="78">
        <v>100</v>
      </c>
      <c r="AH15" s="78">
        <v>1036</v>
      </c>
      <c r="AI15" s="78">
        <v>301</v>
      </c>
      <c r="AJ15" s="78"/>
      <c r="AK15" s="78" t="s">
        <v>978</v>
      </c>
      <c r="AL15" s="78" t="s">
        <v>1049</v>
      </c>
      <c r="AM15" s="78"/>
      <c r="AN15" s="78"/>
      <c r="AO15" s="80">
        <v>40858.09096064815</v>
      </c>
      <c r="AP15" s="83" t="s">
        <v>1164</v>
      </c>
      <c r="AQ15" s="78" t="b">
        <v>0</v>
      </c>
      <c r="AR15" s="78" t="b">
        <v>0</v>
      </c>
      <c r="AS15" s="78" t="b">
        <v>1</v>
      </c>
      <c r="AT15" s="78"/>
      <c r="AU15" s="78">
        <v>0</v>
      </c>
      <c r="AV15" s="83" t="s">
        <v>1233</v>
      </c>
      <c r="AW15" s="78" t="b">
        <v>0</v>
      </c>
      <c r="AX15" s="78" t="s">
        <v>1273</v>
      </c>
      <c r="AY15" s="83" t="s">
        <v>1286</v>
      </c>
      <c r="AZ15" s="78" t="s">
        <v>66</v>
      </c>
      <c r="BA15" s="78" t="str">
        <f>REPLACE(INDEX(GroupVertices[Group],MATCH(Vertices[[#This Row],[Vertex]],GroupVertices[Vertex],0)),1,1,"")</f>
        <v>3</v>
      </c>
      <c r="BB15" s="48" t="s">
        <v>363</v>
      </c>
      <c r="BC15" s="48" t="s">
        <v>363</v>
      </c>
      <c r="BD15" s="48" t="s">
        <v>403</v>
      </c>
      <c r="BE15" s="48" t="s">
        <v>403</v>
      </c>
      <c r="BF15" s="48"/>
      <c r="BG15" s="48"/>
      <c r="BH15" s="119" t="s">
        <v>1867</v>
      </c>
      <c r="BI15" s="119" t="s">
        <v>1867</v>
      </c>
      <c r="BJ15" s="119" t="s">
        <v>1920</v>
      </c>
      <c r="BK15" s="119" t="s">
        <v>1920</v>
      </c>
      <c r="BL15" s="119">
        <v>0</v>
      </c>
      <c r="BM15" s="123">
        <v>0</v>
      </c>
      <c r="BN15" s="119">
        <v>0</v>
      </c>
      <c r="BO15" s="123">
        <v>0</v>
      </c>
      <c r="BP15" s="119">
        <v>0</v>
      </c>
      <c r="BQ15" s="123">
        <v>0</v>
      </c>
      <c r="BR15" s="119">
        <v>14</v>
      </c>
      <c r="BS15" s="123">
        <v>100</v>
      </c>
      <c r="BT15" s="119">
        <v>14</v>
      </c>
      <c r="BU15" s="2"/>
      <c r="BV15" s="3"/>
      <c r="BW15" s="3"/>
      <c r="BX15" s="3"/>
      <c r="BY15" s="3"/>
    </row>
    <row r="16" spans="1:77" ht="41.45" customHeight="1">
      <c r="A16" s="64" t="s">
        <v>292</v>
      </c>
      <c r="C16" s="65"/>
      <c r="D16" s="65" t="s">
        <v>64</v>
      </c>
      <c r="E16" s="66">
        <v>1000</v>
      </c>
      <c r="F16" s="68">
        <v>70</v>
      </c>
      <c r="G16" s="102" t="s">
        <v>1250</v>
      </c>
      <c r="H16" s="65"/>
      <c r="I16" s="69" t="s">
        <v>292</v>
      </c>
      <c r="J16" s="70"/>
      <c r="K16" s="70"/>
      <c r="L16" s="69" t="s">
        <v>1377</v>
      </c>
      <c r="M16" s="73">
        <v>9999</v>
      </c>
      <c r="N16" s="74">
        <v>4608.384765625</v>
      </c>
      <c r="O16" s="74">
        <v>4893.62841796875</v>
      </c>
      <c r="P16" s="75"/>
      <c r="Q16" s="76"/>
      <c r="R16" s="76"/>
      <c r="S16" s="88"/>
      <c r="T16" s="48">
        <v>1</v>
      </c>
      <c r="U16" s="48">
        <v>0</v>
      </c>
      <c r="V16" s="49">
        <v>0</v>
      </c>
      <c r="W16" s="49">
        <v>0.005988</v>
      </c>
      <c r="X16" s="49">
        <v>0.004306</v>
      </c>
      <c r="Y16" s="49">
        <v>0.44839</v>
      </c>
      <c r="Z16" s="49">
        <v>0</v>
      </c>
      <c r="AA16" s="49">
        <v>0</v>
      </c>
      <c r="AB16" s="71">
        <v>16</v>
      </c>
      <c r="AC16" s="71"/>
      <c r="AD16" s="72"/>
      <c r="AE16" s="78" t="s">
        <v>893</v>
      </c>
      <c r="AF16" s="78">
        <v>1045</v>
      </c>
      <c r="AG16" s="78">
        <v>72073022</v>
      </c>
      <c r="AH16" s="78">
        <v>23813</v>
      </c>
      <c r="AI16" s="78">
        <v>2570</v>
      </c>
      <c r="AJ16" s="78"/>
      <c r="AK16" s="78" t="s">
        <v>979</v>
      </c>
      <c r="AL16" s="78" t="s">
        <v>1050</v>
      </c>
      <c r="AM16" s="83" t="s">
        <v>1106</v>
      </c>
      <c r="AN16" s="78"/>
      <c r="AO16" s="80">
        <v>39399.90539351852</v>
      </c>
      <c r="AP16" s="83" t="s">
        <v>1165</v>
      </c>
      <c r="AQ16" s="78" t="b">
        <v>0</v>
      </c>
      <c r="AR16" s="78" t="b">
        <v>0</v>
      </c>
      <c r="AS16" s="78" t="b">
        <v>0</v>
      </c>
      <c r="AT16" s="78"/>
      <c r="AU16" s="78">
        <v>81829</v>
      </c>
      <c r="AV16" s="83" t="s">
        <v>1231</v>
      </c>
      <c r="AW16" s="78" t="b">
        <v>1</v>
      </c>
      <c r="AX16" s="78" t="s">
        <v>1273</v>
      </c>
      <c r="AY16" s="83" t="s">
        <v>1287</v>
      </c>
      <c r="AZ16" s="78" t="s">
        <v>65</v>
      </c>
      <c r="BA16" s="78" t="str">
        <f>REPLACE(INDEX(GroupVertices[Group],MATCH(Vertices[[#This Row],[Vertex]],GroupVertices[Vertex],0)),1,1,"")</f>
        <v>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293</v>
      </c>
      <c r="C17" s="65"/>
      <c r="D17" s="65" t="s">
        <v>64</v>
      </c>
      <c r="E17" s="66">
        <v>162.06022366443003</v>
      </c>
      <c r="F17" s="68">
        <v>99.99997960401741</v>
      </c>
      <c r="G17" s="102" t="s">
        <v>1251</v>
      </c>
      <c r="H17" s="65"/>
      <c r="I17" s="69" t="s">
        <v>293</v>
      </c>
      <c r="J17" s="70"/>
      <c r="K17" s="70"/>
      <c r="L17" s="69" t="s">
        <v>1378</v>
      </c>
      <c r="M17" s="73">
        <v>1.0067973011314346</v>
      </c>
      <c r="N17" s="74">
        <v>5879.85400390625</v>
      </c>
      <c r="O17" s="74">
        <v>5335.41943359375</v>
      </c>
      <c r="P17" s="75"/>
      <c r="Q17" s="76"/>
      <c r="R17" s="76"/>
      <c r="S17" s="88"/>
      <c r="T17" s="48">
        <v>1</v>
      </c>
      <c r="U17" s="48">
        <v>0</v>
      </c>
      <c r="V17" s="49">
        <v>0</v>
      </c>
      <c r="W17" s="49">
        <v>0.005988</v>
      </c>
      <c r="X17" s="49">
        <v>0.004306</v>
      </c>
      <c r="Y17" s="49">
        <v>0.44839</v>
      </c>
      <c r="Z17" s="49">
        <v>0</v>
      </c>
      <c r="AA17" s="49">
        <v>0</v>
      </c>
      <c r="AB17" s="71">
        <v>17</v>
      </c>
      <c r="AC17" s="71"/>
      <c r="AD17" s="72"/>
      <c r="AE17" s="78" t="s">
        <v>894</v>
      </c>
      <c r="AF17" s="78">
        <v>97</v>
      </c>
      <c r="AG17" s="78">
        <v>54</v>
      </c>
      <c r="AH17" s="78">
        <v>724</v>
      </c>
      <c r="AI17" s="78">
        <v>32</v>
      </c>
      <c r="AJ17" s="78"/>
      <c r="AK17" s="78" t="s">
        <v>980</v>
      </c>
      <c r="AL17" s="78" t="s">
        <v>1051</v>
      </c>
      <c r="AM17" s="83" t="s">
        <v>1107</v>
      </c>
      <c r="AN17" s="78"/>
      <c r="AO17" s="80">
        <v>40602.98998842593</v>
      </c>
      <c r="AP17" s="83" t="s">
        <v>1166</v>
      </c>
      <c r="AQ17" s="78" t="b">
        <v>0</v>
      </c>
      <c r="AR17" s="78" t="b">
        <v>0</v>
      </c>
      <c r="AS17" s="78" t="b">
        <v>1</v>
      </c>
      <c r="AT17" s="78"/>
      <c r="AU17" s="78">
        <v>6</v>
      </c>
      <c r="AV17" s="83" t="s">
        <v>1232</v>
      </c>
      <c r="AW17" s="78" t="b">
        <v>0</v>
      </c>
      <c r="AX17" s="78" t="s">
        <v>1273</v>
      </c>
      <c r="AY17" s="83" t="s">
        <v>1288</v>
      </c>
      <c r="AZ17" s="78" t="s">
        <v>65</v>
      </c>
      <c r="BA17" s="78" t="str">
        <f>REPLACE(INDEX(GroupVertices[Group],MATCH(Vertices[[#This Row],[Vertex]],GroupVertices[Vertex],0)),1,1,"")</f>
        <v>3</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294</v>
      </c>
      <c r="C18" s="65"/>
      <c r="D18" s="65" t="s">
        <v>64</v>
      </c>
      <c r="E18" s="66">
        <v>198.5250379496205</v>
      </c>
      <c r="F18" s="68">
        <v>99.98763004468094</v>
      </c>
      <c r="G18" s="102" t="s">
        <v>1252</v>
      </c>
      <c r="H18" s="65"/>
      <c r="I18" s="69" t="s">
        <v>294</v>
      </c>
      <c r="J18" s="70"/>
      <c r="K18" s="70"/>
      <c r="L18" s="69" t="s">
        <v>1379</v>
      </c>
      <c r="M18" s="73">
        <v>5.1224937759994145</v>
      </c>
      <c r="N18" s="74">
        <v>4925.0595703125</v>
      </c>
      <c r="O18" s="74">
        <v>7233.51513671875</v>
      </c>
      <c r="P18" s="75"/>
      <c r="Q18" s="76"/>
      <c r="R18" s="76"/>
      <c r="S18" s="88"/>
      <c r="T18" s="48">
        <v>6</v>
      </c>
      <c r="U18" s="48">
        <v>0</v>
      </c>
      <c r="V18" s="49">
        <v>499</v>
      </c>
      <c r="W18" s="49">
        <v>0.00885</v>
      </c>
      <c r="X18" s="49">
        <v>0.036323</v>
      </c>
      <c r="Y18" s="49">
        <v>1.759814</v>
      </c>
      <c r="Z18" s="49">
        <v>0.13333333333333333</v>
      </c>
      <c r="AA18" s="49">
        <v>0</v>
      </c>
      <c r="AB18" s="71">
        <v>18</v>
      </c>
      <c r="AC18" s="71"/>
      <c r="AD18" s="72"/>
      <c r="AE18" s="78" t="s">
        <v>895</v>
      </c>
      <c r="AF18" s="78">
        <v>38</v>
      </c>
      <c r="AG18" s="78">
        <v>29723</v>
      </c>
      <c r="AH18" s="78">
        <v>17866</v>
      </c>
      <c r="AI18" s="78">
        <v>6855</v>
      </c>
      <c r="AJ18" s="78"/>
      <c r="AK18" s="78" t="s">
        <v>981</v>
      </c>
      <c r="AL18" s="78"/>
      <c r="AM18" s="83" t="s">
        <v>1108</v>
      </c>
      <c r="AN18" s="78"/>
      <c r="AO18" s="80">
        <v>40504.346921296295</v>
      </c>
      <c r="AP18" s="83" t="s">
        <v>1167</v>
      </c>
      <c r="AQ18" s="78" t="b">
        <v>0</v>
      </c>
      <c r="AR18" s="78" t="b">
        <v>0</v>
      </c>
      <c r="AS18" s="78" t="b">
        <v>1</v>
      </c>
      <c r="AT18" s="78"/>
      <c r="AU18" s="78">
        <v>459</v>
      </c>
      <c r="AV18" s="83" t="s">
        <v>1232</v>
      </c>
      <c r="AW18" s="78" t="b">
        <v>1</v>
      </c>
      <c r="AX18" s="78" t="s">
        <v>1273</v>
      </c>
      <c r="AY18" s="83" t="s">
        <v>1289</v>
      </c>
      <c r="AZ18" s="78" t="s">
        <v>65</v>
      </c>
      <c r="BA18" s="78" t="str">
        <f>REPLACE(INDEX(GroupVertices[Group],MATCH(Vertices[[#This Row],[Vertex]],GroupVertices[Vertex],0)),1,1,"")</f>
        <v>3</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224</v>
      </c>
      <c r="C19" s="65"/>
      <c r="D19" s="65" t="s">
        <v>64</v>
      </c>
      <c r="E19" s="66">
        <v>162.14379936200638</v>
      </c>
      <c r="F19" s="68">
        <v>99.99995129938851</v>
      </c>
      <c r="G19" s="102" t="s">
        <v>457</v>
      </c>
      <c r="H19" s="65"/>
      <c r="I19" s="69" t="s">
        <v>224</v>
      </c>
      <c r="J19" s="70"/>
      <c r="K19" s="70"/>
      <c r="L19" s="69" t="s">
        <v>1380</v>
      </c>
      <c r="M19" s="73">
        <v>1.0162302904566907</v>
      </c>
      <c r="N19" s="74">
        <v>2111.5498046875</v>
      </c>
      <c r="O19" s="74">
        <v>2904.12109375</v>
      </c>
      <c r="P19" s="75"/>
      <c r="Q19" s="76"/>
      <c r="R19" s="76"/>
      <c r="S19" s="88"/>
      <c r="T19" s="48">
        <v>1</v>
      </c>
      <c r="U19" s="48">
        <v>1</v>
      </c>
      <c r="V19" s="49">
        <v>0</v>
      </c>
      <c r="W19" s="49">
        <v>0</v>
      </c>
      <c r="X19" s="49">
        <v>0</v>
      </c>
      <c r="Y19" s="49">
        <v>0.999994</v>
      </c>
      <c r="Z19" s="49">
        <v>0</v>
      </c>
      <c r="AA19" s="49" t="s">
        <v>1521</v>
      </c>
      <c r="AB19" s="71">
        <v>19</v>
      </c>
      <c r="AC19" s="71"/>
      <c r="AD19" s="72"/>
      <c r="AE19" s="78" t="s">
        <v>896</v>
      </c>
      <c r="AF19" s="78">
        <v>680</v>
      </c>
      <c r="AG19" s="78">
        <v>122</v>
      </c>
      <c r="AH19" s="78">
        <v>198</v>
      </c>
      <c r="AI19" s="78">
        <v>58</v>
      </c>
      <c r="AJ19" s="78"/>
      <c r="AK19" s="78" t="s">
        <v>982</v>
      </c>
      <c r="AL19" s="78" t="s">
        <v>1052</v>
      </c>
      <c r="AM19" s="83" t="s">
        <v>1109</v>
      </c>
      <c r="AN19" s="78"/>
      <c r="AO19" s="80">
        <v>42391.88201388889</v>
      </c>
      <c r="AP19" s="83" t="s">
        <v>1168</v>
      </c>
      <c r="AQ19" s="78" t="b">
        <v>1</v>
      </c>
      <c r="AR19" s="78" t="b">
        <v>0</v>
      </c>
      <c r="AS19" s="78" t="b">
        <v>0</v>
      </c>
      <c r="AT19" s="78"/>
      <c r="AU19" s="78">
        <v>7</v>
      </c>
      <c r="AV19" s="78"/>
      <c r="AW19" s="78" t="b">
        <v>0</v>
      </c>
      <c r="AX19" s="78" t="s">
        <v>1273</v>
      </c>
      <c r="AY19" s="83" t="s">
        <v>1290</v>
      </c>
      <c r="AZ19" s="78" t="s">
        <v>66</v>
      </c>
      <c r="BA19" s="78" t="str">
        <f>REPLACE(INDEX(GroupVertices[Group],MATCH(Vertices[[#This Row],[Vertex]],GroupVertices[Vertex],0)),1,1,"")</f>
        <v>2</v>
      </c>
      <c r="BB19" s="48" t="s">
        <v>364</v>
      </c>
      <c r="BC19" s="48" t="s">
        <v>364</v>
      </c>
      <c r="BD19" s="48" t="s">
        <v>404</v>
      </c>
      <c r="BE19" s="48" t="s">
        <v>404</v>
      </c>
      <c r="BF19" s="48" t="s">
        <v>418</v>
      </c>
      <c r="BG19" s="48" t="s">
        <v>418</v>
      </c>
      <c r="BH19" s="119" t="s">
        <v>1868</v>
      </c>
      <c r="BI19" s="119" t="s">
        <v>1868</v>
      </c>
      <c r="BJ19" s="119" t="s">
        <v>1921</v>
      </c>
      <c r="BK19" s="119" t="s">
        <v>1921</v>
      </c>
      <c r="BL19" s="119">
        <v>3</v>
      </c>
      <c r="BM19" s="123">
        <v>25</v>
      </c>
      <c r="BN19" s="119">
        <v>0</v>
      </c>
      <c r="BO19" s="123">
        <v>0</v>
      </c>
      <c r="BP19" s="119">
        <v>0</v>
      </c>
      <c r="BQ19" s="123">
        <v>0</v>
      </c>
      <c r="BR19" s="119">
        <v>9</v>
      </c>
      <c r="BS19" s="123">
        <v>75</v>
      </c>
      <c r="BT19" s="119">
        <v>12</v>
      </c>
      <c r="BU19" s="2"/>
      <c r="BV19" s="3"/>
      <c r="BW19" s="3"/>
      <c r="BX19" s="3"/>
      <c r="BY19" s="3"/>
    </row>
    <row r="20" spans="1:77" ht="41.45" customHeight="1">
      <c r="A20" s="64" t="s">
        <v>225</v>
      </c>
      <c r="C20" s="65"/>
      <c r="D20" s="65" t="s">
        <v>64</v>
      </c>
      <c r="E20" s="66">
        <v>163.82022953103802</v>
      </c>
      <c r="F20" s="68">
        <v>99.9993835418323</v>
      </c>
      <c r="G20" s="102" t="s">
        <v>458</v>
      </c>
      <c r="H20" s="65"/>
      <c r="I20" s="69" t="s">
        <v>225</v>
      </c>
      <c r="J20" s="70"/>
      <c r="K20" s="70"/>
      <c r="L20" s="69" t="s">
        <v>1381</v>
      </c>
      <c r="M20" s="73">
        <v>1.2054449586868272</v>
      </c>
      <c r="N20" s="74">
        <v>2111.5498046875</v>
      </c>
      <c r="O20" s="74">
        <v>1883.6351318359375</v>
      </c>
      <c r="P20" s="75"/>
      <c r="Q20" s="76"/>
      <c r="R20" s="76"/>
      <c r="S20" s="88"/>
      <c r="T20" s="48">
        <v>1</v>
      </c>
      <c r="U20" s="48">
        <v>1</v>
      </c>
      <c r="V20" s="49">
        <v>0</v>
      </c>
      <c r="W20" s="49">
        <v>0</v>
      </c>
      <c r="X20" s="49">
        <v>0</v>
      </c>
      <c r="Y20" s="49">
        <v>0.999994</v>
      </c>
      <c r="Z20" s="49">
        <v>0</v>
      </c>
      <c r="AA20" s="49" t="s">
        <v>1521</v>
      </c>
      <c r="AB20" s="71">
        <v>20</v>
      </c>
      <c r="AC20" s="71"/>
      <c r="AD20" s="72"/>
      <c r="AE20" s="78" t="s">
        <v>897</v>
      </c>
      <c r="AF20" s="78">
        <v>2398</v>
      </c>
      <c r="AG20" s="78">
        <v>1486</v>
      </c>
      <c r="AH20" s="78">
        <v>40863</v>
      </c>
      <c r="AI20" s="78">
        <v>13618</v>
      </c>
      <c r="AJ20" s="78"/>
      <c r="AK20" s="78" t="s">
        <v>983</v>
      </c>
      <c r="AL20" s="78"/>
      <c r="AM20" s="83" t="s">
        <v>1110</v>
      </c>
      <c r="AN20" s="78"/>
      <c r="AO20" s="80">
        <v>40240.30601851852</v>
      </c>
      <c r="AP20" s="83" t="s">
        <v>1169</v>
      </c>
      <c r="AQ20" s="78" t="b">
        <v>0</v>
      </c>
      <c r="AR20" s="78" t="b">
        <v>0</v>
      </c>
      <c r="AS20" s="78" t="b">
        <v>0</v>
      </c>
      <c r="AT20" s="78"/>
      <c r="AU20" s="78">
        <v>13</v>
      </c>
      <c r="AV20" s="83" t="s">
        <v>1232</v>
      </c>
      <c r="AW20" s="78" t="b">
        <v>0</v>
      </c>
      <c r="AX20" s="78" t="s">
        <v>1273</v>
      </c>
      <c r="AY20" s="83" t="s">
        <v>1291</v>
      </c>
      <c r="AZ20" s="78" t="s">
        <v>66</v>
      </c>
      <c r="BA20" s="78" t="str">
        <f>REPLACE(INDEX(GroupVertices[Group],MATCH(Vertices[[#This Row],[Vertex]],GroupVertices[Vertex],0)),1,1,"")</f>
        <v>2</v>
      </c>
      <c r="BB20" s="48" t="s">
        <v>365</v>
      </c>
      <c r="BC20" s="48" t="s">
        <v>365</v>
      </c>
      <c r="BD20" s="48" t="s">
        <v>1558</v>
      </c>
      <c r="BE20" s="48" t="s">
        <v>1558</v>
      </c>
      <c r="BF20" s="48" t="s">
        <v>419</v>
      </c>
      <c r="BG20" s="48" t="s">
        <v>419</v>
      </c>
      <c r="BH20" s="119" t="s">
        <v>1869</v>
      </c>
      <c r="BI20" s="119" t="s">
        <v>1869</v>
      </c>
      <c r="BJ20" s="119" t="s">
        <v>1922</v>
      </c>
      <c r="BK20" s="119" t="s">
        <v>1922</v>
      </c>
      <c r="BL20" s="119">
        <v>1</v>
      </c>
      <c r="BM20" s="123">
        <v>6.25</v>
      </c>
      <c r="BN20" s="119">
        <v>0</v>
      </c>
      <c r="BO20" s="123">
        <v>0</v>
      </c>
      <c r="BP20" s="119">
        <v>0</v>
      </c>
      <c r="BQ20" s="123">
        <v>0</v>
      </c>
      <c r="BR20" s="119">
        <v>15</v>
      </c>
      <c r="BS20" s="123">
        <v>93.75</v>
      </c>
      <c r="BT20" s="119">
        <v>16</v>
      </c>
      <c r="BU20" s="2"/>
      <c r="BV20" s="3"/>
      <c r="BW20" s="3"/>
      <c r="BX20" s="3"/>
      <c r="BY20" s="3"/>
    </row>
    <row r="21" spans="1:77" ht="41.45" customHeight="1">
      <c r="A21" s="64" t="s">
        <v>226</v>
      </c>
      <c r="C21" s="65"/>
      <c r="D21" s="65" t="s">
        <v>64</v>
      </c>
      <c r="E21" s="66">
        <v>162.0749723169435</v>
      </c>
      <c r="F21" s="68">
        <v>99.9999746090829</v>
      </c>
      <c r="G21" s="102" t="s">
        <v>459</v>
      </c>
      <c r="H21" s="65"/>
      <c r="I21" s="69" t="s">
        <v>226</v>
      </c>
      <c r="J21" s="70"/>
      <c r="K21" s="70"/>
      <c r="L21" s="69" t="s">
        <v>1382</v>
      </c>
      <c r="M21" s="73">
        <v>1.0084619463064797</v>
      </c>
      <c r="N21" s="74">
        <v>1344.894775390625</v>
      </c>
      <c r="O21" s="74">
        <v>3924.607666015625</v>
      </c>
      <c r="P21" s="75"/>
      <c r="Q21" s="76"/>
      <c r="R21" s="76"/>
      <c r="S21" s="88"/>
      <c r="T21" s="48">
        <v>1</v>
      </c>
      <c r="U21" s="48">
        <v>1</v>
      </c>
      <c r="V21" s="49">
        <v>0</v>
      </c>
      <c r="W21" s="49">
        <v>0</v>
      </c>
      <c r="X21" s="49">
        <v>0</v>
      </c>
      <c r="Y21" s="49">
        <v>0.999994</v>
      </c>
      <c r="Z21" s="49">
        <v>0</v>
      </c>
      <c r="AA21" s="49" t="s">
        <v>1521</v>
      </c>
      <c r="AB21" s="71">
        <v>21</v>
      </c>
      <c r="AC21" s="71"/>
      <c r="AD21" s="72"/>
      <c r="AE21" s="78" t="s">
        <v>898</v>
      </c>
      <c r="AF21" s="78">
        <v>168</v>
      </c>
      <c r="AG21" s="78">
        <v>66</v>
      </c>
      <c r="AH21" s="78">
        <v>406</v>
      </c>
      <c r="AI21" s="78">
        <v>206</v>
      </c>
      <c r="AJ21" s="78"/>
      <c r="AK21" s="78" t="s">
        <v>984</v>
      </c>
      <c r="AL21" s="78" t="s">
        <v>1053</v>
      </c>
      <c r="AM21" s="83" t="s">
        <v>1111</v>
      </c>
      <c r="AN21" s="78"/>
      <c r="AO21" s="80">
        <v>40242.54722222222</v>
      </c>
      <c r="AP21" s="83" t="s">
        <v>1170</v>
      </c>
      <c r="AQ21" s="78" t="b">
        <v>0</v>
      </c>
      <c r="AR21" s="78" t="b">
        <v>0</v>
      </c>
      <c r="AS21" s="78" t="b">
        <v>0</v>
      </c>
      <c r="AT21" s="78"/>
      <c r="AU21" s="78">
        <v>0</v>
      </c>
      <c r="AV21" s="83" t="s">
        <v>1235</v>
      </c>
      <c r="AW21" s="78" t="b">
        <v>0</v>
      </c>
      <c r="AX21" s="78" t="s">
        <v>1273</v>
      </c>
      <c r="AY21" s="83" t="s">
        <v>1292</v>
      </c>
      <c r="AZ21" s="78" t="s">
        <v>66</v>
      </c>
      <c r="BA21" s="78" t="str">
        <f>REPLACE(INDEX(GroupVertices[Group],MATCH(Vertices[[#This Row],[Vertex]],GroupVertices[Vertex],0)),1,1,"")</f>
        <v>2</v>
      </c>
      <c r="BB21" s="48" t="s">
        <v>366</v>
      </c>
      <c r="BC21" s="48" t="s">
        <v>366</v>
      </c>
      <c r="BD21" s="48" t="s">
        <v>404</v>
      </c>
      <c r="BE21" s="48" t="s">
        <v>404</v>
      </c>
      <c r="BF21" s="48" t="s">
        <v>420</v>
      </c>
      <c r="BG21" s="48" t="s">
        <v>420</v>
      </c>
      <c r="BH21" s="119" t="s">
        <v>1870</v>
      </c>
      <c r="BI21" s="119" t="s">
        <v>1870</v>
      </c>
      <c r="BJ21" s="119" t="s">
        <v>1923</v>
      </c>
      <c r="BK21" s="119" t="s">
        <v>1923</v>
      </c>
      <c r="BL21" s="119">
        <v>0</v>
      </c>
      <c r="BM21" s="123">
        <v>0</v>
      </c>
      <c r="BN21" s="119">
        <v>0</v>
      </c>
      <c r="BO21" s="123">
        <v>0</v>
      </c>
      <c r="BP21" s="119">
        <v>0</v>
      </c>
      <c r="BQ21" s="123">
        <v>0</v>
      </c>
      <c r="BR21" s="119">
        <v>4</v>
      </c>
      <c r="BS21" s="123">
        <v>100</v>
      </c>
      <c r="BT21" s="119">
        <v>4</v>
      </c>
      <c r="BU21" s="2"/>
      <c r="BV21" s="3"/>
      <c r="BW21" s="3"/>
      <c r="BX21" s="3"/>
      <c r="BY21" s="3"/>
    </row>
    <row r="22" spans="1:77" ht="41.45" customHeight="1">
      <c r="A22" s="64" t="s">
        <v>227</v>
      </c>
      <c r="C22" s="65"/>
      <c r="D22" s="65" t="s">
        <v>64</v>
      </c>
      <c r="E22" s="66">
        <v>162.1560899057676</v>
      </c>
      <c r="F22" s="68">
        <v>99.99994713694308</v>
      </c>
      <c r="G22" s="102" t="s">
        <v>460</v>
      </c>
      <c r="H22" s="65"/>
      <c r="I22" s="69" t="s">
        <v>227</v>
      </c>
      <c r="J22" s="70"/>
      <c r="K22" s="70"/>
      <c r="L22" s="69" t="s">
        <v>1383</v>
      </c>
      <c r="M22" s="73">
        <v>1.0176174947692282</v>
      </c>
      <c r="N22" s="74">
        <v>2878.20458984375</v>
      </c>
      <c r="O22" s="74">
        <v>2904.12109375</v>
      </c>
      <c r="P22" s="75"/>
      <c r="Q22" s="76"/>
      <c r="R22" s="76"/>
      <c r="S22" s="88"/>
      <c r="T22" s="48">
        <v>1</v>
      </c>
      <c r="U22" s="48">
        <v>1</v>
      </c>
      <c r="V22" s="49">
        <v>0</v>
      </c>
      <c r="W22" s="49">
        <v>0</v>
      </c>
      <c r="X22" s="49">
        <v>0</v>
      </c>
      <c r="Y22" s="49">
        <v>0.999994</v>
      </c>
      <c r="Z22" s="49">
        <v>0</v>
      </c>
      <c r="AA22" s="49" t="s">
        <v>1521</v>
      </c>
      <c r="AB22" s="71">
        <v>22</v>
      </c>
      <c r="AC22" s="71"/>
      <c r="AD22" s="72"/>
      <c r="AE22" s="78" t="s">
        <v>899</v>
      </c>
      <c r="AF22" s="78">
        <v>231</v>
      </c>
      <c r="AG22" s="78">
        <v>132</v>
      </c>
      <c r="AH22" s="78">
        <v>253</v>
      </c>
      <c r="AI22" s="78">
        <v>297</v>
      </c>
      <c r="AJ22" s="78"/>
      <c r="AK22" s="78" t="s">
        <v>985</v>
      </c>
      <c r="AL22" s="78" t="s">
        <v>1054</v>
      </c>
      <c r="AM22" s="83" t="s">
        <v>1112</v>
      </c>
      <c r="AN22" s="78"/>
      <c r="AO22" s="80">
        <v>41616.81664351852</v>
      </c>
      <c r="AP22" s="83" t="s">
        <v>1171</v>
      </c>
      <c r="AQ22" s="78" t="b">
        <v>1</v>
      </c>
      <c r="AR22" s="78" t="b">
        <v>0</v>
      </c>
      <c r="AS22" s="78" t="b">
        <v>0</v>
      </c>
      <c r="AT22" s="78"/>
      <c r="AU22" s="78">
        <v>3</v>
      </c>
      <c r="AV22" s="83" t="s">
        <v>1232</v>
      </c>
      <c r="AW22" s="78" t="b">
        <v>0</v>
      </c>
      <c r="AX22" s="78" t="s">
        <v>1273</v>
      </c>
      <c r="AY22" s="83" t="s">
        <v>1293</v>
      </c>
      <c r="AZ22" s="78" t="s">
        <v>66</v>
      </c>
      <c r="BA22" s="78" t="str">
        <f>REPLACE(INDEX(GroupVertices[Group],MATCH(Vertices[[#This Row],[Vertex]],GroupVertices[Vertex],0)),1,1,"")</f>
        <v>2</v>
      </c>
      <c r="BB22" s="48" t="s">
        <v>367</v>
      </c>
      <c r="BC22" s="48" t="s">
        <v>367</v>
      </c>
      <c r="BD22" s="48" t="s">
        <v>404</v>
      </c>
      <c r="BE22" s="48" t="s">
        <v>404</v>
      </c>
      <c r="BF22" s="48"/>
      <c r="BG22" s="48"/>
      <c r="BH22" s="119" t="s">
        <v>1865</v>
      </c>
      <c r="BI22" s="119" t="s">
        <v>1865</v>
      </c>
      <c r="BJ22" s="119" t="s">
        <v>1783</v>
      </c>
      <c r="BK22" s="119" t="s">
        <v>1783</v>
      </c>
      <c r="BL22" s="119">
        <v>1</v>
      </c>
      <c r="BM22" s="123">
        <v>10</v>
      </c>
      <c r="BN22" s="119">
        <v>0</v>
      </c>
      <c r="BO22" s="123">
        <v>0</v>
      </c>
      <c r="BP22" s="119">
        <v>0</v>
      </c>
      <c r="BQ22" s="123">
        <v>0</v>
      </c>
      <c r="BR22" s="119">
        <v>9</v>
      </c>
      <c r="BS22" s="123">
        <v>90</v>
      </c>
      <c r="BT22" s="119">
        <v>10</v>
      </c>
      <c r="BU22" s="2"/>
      <c r="BV22" s="3"/>
      <c r="BW22" s="3"/>
      <c r="BX22" s="3"/>
      <c r="BY22" s="3"/>
    </row>
    <row r="23" spans="1:77" ht="41.45" customHeight="1">
      <c r="A23" s="64" t="s">
        <v>228</v>
      </c>
      <c r="C23" s="65"/>
      <c r="D23" s="65" t="s">
        <v>64</v>
      </c>
      <c r="E23" s="66">
        <v>162.07743042569575</v>
      </c>
      <c r="F23" s="68">
        <v>99.9999737765938</v>
      </c>
      <c r="G23" s="102" t="s">
        <v>461</v>
      </c>
      <c r="H23" s="65"/>
      <c r="I23" s="69" t="s">
        <v>228</v>
      </c>
      <c r="J23" s="70"/>
      <c r="K23" s="70"/>
      <c r="L23" s="69" t="s">
        <v>1384</v>
      </c>
      <c r="M23" s="73">
        <v>1.0087393871689871</v>
      </c>
      <c r="N23" s="74">
        <v>2111.5498046875</v>
      </c>
      <c r="O23" s="74">
        <v>3924.607666015625</v>
      </c>
      <c r="P23" s="75"/>
      <c r="Q23" s="76"/>
      <c r="R23" s="76"/>
      <c r="S23" s="88"/>
      <c r="T23" s="48">
        <v>1</v>
      </c>
      <c r="U23" s="48">
        <v>1</v>
      </c>
      <c r="V23" s="49">
        <v>0</v>
      </c>
      <c r="W23" s="49">
        <v>0</v>
      </c>
      <c r="X23" s="49">
        <v>0</v>
      </c>
      <c r="Y23" s="49">
        <v>0.999994</v>
      </c>
      <c r="Z23" s="49">
        <v>0</v>
      </c>
      <c r="AA23" s="49" t="s">
        <v>1521</v>
      </c>
      <c r="AB23" s="71">
        <v>23</v>
      </c>
      <c r="AC23" s="71"/>
      <c r="AD23" s="72"/>
      <c r="AE23" s="78" t="s">
        <v>900</v>
      </c>
      <c r="AF23" s="78">
        <v>226</v>
      </c>
      <c r="AG23" s="78">
        <v>68</v>
      </c>
      <c r="AH23" s="78">
        <v>46</v>
      </c>
      <c r="AI23" s="78">
        <v>16</v>
      </c>
      <c r="AJ23" s="78"/>
      <c r="AK23" s="78" t="s">
        <v>986</v>
      </c>
      <c r="AL23" s="78" t="s">
        <v>1051</v>
      </c>
      <c r="AM23" s="83" t="s">
        <v>1113</v>
      </c>
      <c r="AN23" s="78"/>
      <c r="AO23" s="80">
        <v>41738.81083333334</v>
      </c>
      <c r="AP23" s="83" t="s">
        <v>1172</v>
      </c>
      <c r="AQ23" s="78" t="b">
        <v>1</v>
      </c>
      <c r="AR23" s="78" t="b">
        <v>0</v>
      </c>
      <c r="AS23" s="78" t="b">
        <v>0</v>
      </c>
      <c r="AT23" s="78"/>
      <c r="AU23" s="78">
        <v>2</v>
      </c>
      <c r="AV23" s="83" t="s">
        <v>1232</v>
      </c>
      <c r="AW23" s="78" t="b">
        <v>0</v>
      </c>
      <c r="AX23" s="78" t="s">
        <v>1273</v>
      </c>
      <c r="AY23" s="83" t="s">
        <v>1294</v>
      </c>
      <c r="AZ23" s="78" t="s">
        <v>66</v>
      </c>
      <c r="BA23" s="78" t="str">
        <f>REPLACE(INDEX(GroupVertices[Group],MATCH(Vertices[[#This Row],[Vertex]],GroupVertices[Vertex],0)),1,1,"")</f>
        <v>2</v>
      </c>
      <c r="BB23" s="48" t="s">
        <v>368</v>
      </c>
      <c r="BC23" s="48" t="s">
        <v>368</v>
      </c>
      <c r="BD23" s="48" t="s">
        <v>404</v>
      </c>
      <c r="BE23" s="48" t="s">
        <v>404</v>
      </c>
      <c r="BF23" s="48"/>
      <c r="BG23" s="48"/>
      <c r="BH23" s="119" t="s">
        <v>1871</v>
      </c>
      <c r="BI23" s="119" t="s">
        <v>1871</v>
      </c>
      <c r="BJ23" s="119" t="s">
        <v>1924</v>
      </c>
      <c r="BK23" s="119" t="s">
        <v>1924</v>
      </c>
      <c r="BL23" s="119">
        <v>0</v>
      </c>
      <c r="BM23" s="123">
        <v>0</v>
      </c>
      <c r="BN23" s="119">
        <v>0</v>
      </c>
      <c r="BO23" s="123">
        <v>0</v>
      </c>
      <c r="BP23" s="119">
        <v>0</v>
      </c>
      <c r="BQ23" s="123">
        <v>0</v>
      </c>
      <c r="BR23" s="119">
        <v>8</v>
      </c>
      <c r="BS23" s="123">
        <v>100</v>
      </c>
      <c r="BT23" s="119">
        <v>8</v>
      </c>
      <c r="BU23" s="2"/>
      <c r="BV23" s="3"/>
      <c r="BW23" s="3"/>
      <c r="BX23" s="3"/>
      <c r="BY23" s="3"/>
    </row>
    <row r="24" spans="1:77" ht="41.45" customHeight="1">
      <c r="A24" s="64" t="s">
        <v>229</v>
      </c>
      <c r="C24" s="65"/>
      <c r="D24" s="65" t="s">
        <v>64</v>
      </c>
      <c r="E24" s="66">
        <v>162.13519598137353</v>
      </c>
      <c r="F24" s="68">
        <v>99.99995421310031</v>
      </c>
      <c r="G24" s="102" t="s">
        <v>462</v>
      </c>
      <c r="H24" s="65"/>
      <c r="I24" s="69" t="s">
        <v>229</v>
      </c>
      <c r="J24" s="70"/>
      <c r="K24" s="70"/>
      <c r="L24" s="69" t="s">
        <v>1385</v>
      </c>
      <c r="M24" s="73">
        <v>1.0152592474379143</v>
      </c>
      <c r="N24" s="74">
        <v>1344.894775390625</v>
      </c>
      <c r="O24" s="74">
        <v>2904.12109375</v>
      </c>
      <c r="P24" s="75"/>
      <c r="Q24" s="76"/>
      <c r="R24" s="76"/>
      <c r="S24" s="88"/>
      <c r="T24" s="48">
        <v>1</v>
      </c>
      <c r="U24" s="48">
        <v>1</v>
      </c>
      <c r="V24" s="49">
        <v>0</v>
      </c>
      <c r="W24" s="49">
        <v>0</v>
      </c>
      <c r="X24" s="49">
        <v>0</v>
      </c>
      <c r="Y24" s="49">
        <v>0.999994</v>
      </c>
      <c r="Z24" s="49">
        <v>0</v>
      </c>
      <c r="AA24" s="49" t="s">
        <v>1521</v>
      </c>
      <c r="AB24" s="71">
        <v>24</v>
      </c>
      <c r="AC24" s="71"/>
      <c r="AD24" s="72"/>
      <c r="AE24" s="78" t="s">
        <v>901</v>
      </c>
      <c r="AF24" s="78">
        <v>134</v>
      </c>
      <c r="AG24" s="78">
        <v>115</v>
      </c>
      <c r="AH24" s="78">
        <v>1271</v>
      </c>
      <c r="AI24" s="78">
        <v>266</v>
      </c>
      <c r="AJ24" s="78"/>
      <c r="AK24" s="78" t="s">
        <v>987</v>
      </c>
      <c r="AL24" s="78" t="s">
        <v>1055</v>
      </c>
      <c r="AM24" s="78"/>
      <c r="AN24" s="78"/>
      <c r="AO24" s="80">
        <v>40107.45334490741</v>
      </c>
      <c r="AP24" s="78"/>
      <c r="AQ24" s="78" t="b">
        <v>1</v>
      </c>
      <c r="AR24" s="78" t="b">
        <v>0</v>
      </c>
      <c r="AS24" s="78" t="b">
        <v>0</v>
      </c>
      <c r="AT24" s="78"/>
      <c r="AU24" s="78">
        <v>44</v>
      </c>
      <c r="AV24" s="83" t="s">
        <v>1232</v>
      </c>
      <c r="AW24" s="78" t="b">
        <v>0</v>
      </c>
      <c r="AX24" s="78" t="s">
        <v>1273</v>
      </c>
      <c r="AY24" s="83" t="s">
        <v>1295</v>
      </c>
      <c r="AZ24" s="78" t="s">
        <v>66</v>
      </c>
      <c r="BA24" s="78" t="str">
        <f>REPLACE(INDEX(GroupVertices[Group],MATCH(Vertices[[#This Row],[Vertex]],GroupVertices[Vertex],0)),1,1,"")</f>
        <v>2</v>
      </c>
      <c r="BB24" s="48" t="s">
        <v>369</v>
      </c>
      <c r="BC24" s="48" t="s">
        <v>369</v>
      </c>
      <c r="BD24" s="48" t="s">
        <v>404</v>
      </c>
      <c r="BE24" s="48" t="s">
        <v>404</v>
      </c>
      <c r="BF24" s="48"/>
      <c r="BG24" s="48"/>
      <c r="BH24" s="119" t="s">
        <v>1865</v>
      </c>
      <c r="BI24" s="119" t="s">
        <v>1865</v>
      </c>
      <c r="BJ24" s="119" t="s">
        <v>1783</v>
      </c>
      <c r="BK24" s="119" t="s">
        <v>1783</v>
      </c>
      <c r="BL24" s="119">
        <v>1</v>
      </c>
      <c r="BM24" s="123">
        <v>10</v>
      </c>
      <c r="BN24" s="119">
        <v>0</v>
      </c>
      <c r="BO24" s="123">
        <v>0</v>
      </c>
      <c r="BP24" s="119">
        <v>0</v>
      </c>
      <c r="BQ24" s="123">
        <v>0</v>
      </c>
      <c r="BR24" s="119">
        <v>9</v>
      </c>
      <c r="BS24" s="123">
        <v>90</v>
      </c>
      <c r="BT24" s="119">
        <v>10</v>
      </c>
      <c r="BU24" s="2"/>
      <c r="BV24" s="3"/>
      <c r="BW24" s="3"/>
      <c r="BX24" s="3"/>
      <c r="BY24" s="3"/>
    </row>
    <row r="25" spans="1:77" ht="41.45" customHeight="1">
      <c r="A25" s="64" t="s">
        <v>230</v>
      </c>
      <c r="C25" s="65"/>
      <c r="D25" s="65" t="s">
        <v>64</v>
      </c>
      <c r="E25" s="66">
        <v>162.68335423312433</v>
      </c>
      <c r="F25" s="68">
        <v>99.99976856803427</v>
      </c>
      <c r="G25" s="102" t="s">
        <v>463</v>
      </c>
      <c r="H25" s="65"/>
      <c r="I25" s="69" t="s">
        <v>230</v>
      </c>
      <c r="J25" s="70"/>
      <c r="K25" s="70"/>
      <c r="L25" s="69" t="s">
        <v>1386</v>
      </c>
      <c r="M25" s="73">
        <v>1.0771285597770939</v>
      </c>
      <c r="N25" s="74">
        <v>3751.51171875</v>
      </c>
      <c r="O25" s="74">
        <v>9310.8701171875</v>
      </c>
      <c r="P25" s="75"/>
      <c r="Q25" s="76"/>
      <c r="R25" s="76"/>
      <c r="S25" s="88"/>
      <c r="T25" s="48">
        <v>0</v>
      </c>
      <c r="U25" s="48">
        <v>2</v>
      </c>
      <c r="V25" s="49">
        <v>0</v>
      </c>
      <c r="W25" s="49">
        <v>0.005848</v>
      </c>
      <c r="X25" s="49">
        <v>0.009176</v>
      </c>
      <c r="Y25" s="49">
        <v>0.664916</v>
      </c>
      <c r="Z25" s="49">
        <v>0.5</v>
      </c>
      <c r="AA25" s="49">
        <v>0</v>
      </c>
      <c r="AB25" s="71">
        <v>25</v>
      </c>
      <c r="AC25" s="71"/>
      <c r="AD25" s="72"/>
      <c r="AE25" s="78" t="s">
        <v>902</v>
      </c>
      <c r="AF25" s="78">
        <v>171</v>
      </c>
      <c r="AG25" s="78">
        <v>561</v>
      </c>
      <c r="AH25" s="78">
        <v>27756</v>
      </c>
      <c r="AI25" s="78">
        <v>142</v>
      </c>
      <c r="AJ25" s="78"/>
      <c r="AK25" s="78" t="s">
        <v>988</v>
      </c>
      <c r="AL25" s="78" t="s">
        <v>1056</v>
      </c>
      <c r="AM25" s="83" t="s">
        <v>1114</v>
      </c>
      <c r="AN25" s="78"/>
      <c r="AO25" s="80">
        <v>42935.44167824074</v>
      </c>
      <c r="AP25" s="83" t="s">
        <v>1173</v>
      </c>
      <c r="AQ25" s="78" t="b">
        <v>0</v>
      </c>
      <c r="AR25" s="78" t="b">
        <v>0</v>
      </c>
      <c r="AS25" s="78" t="b">
        <v>0</v>
      </c>
      <c r="AT25" s="78"/>
      <c r="AU25" s="78">
        <v>41</v>
      </c>
      <c r="AV25" s="83" t="s">
        <v>1232</v>
      </c>
      <c r="AW25" s="78" t="b">
        <v>0</v>
      </c>
      <c r="AX25" s="78" t="s">
        <v>1273</v>
      </c>
      <c r="AY25" s="83" t="s">
        <v>1296</v>
      </c>
      <c r="AZ25" s="78" t="s">
        <v>66</v>
      </c>
      <c r="BA25" s="78" t="str">
        <f>REPLACE(INDEX(GroupVertices[Group],MATCH(Vertices[[#This Row],[Vertex]],GroupVertices[Vertex],0)),1,1,"")</f>
        <v>1</v>
      </c>
      <c r="BB25" s="48" t="s">
        <v>370</v>
      </c>
      <c r="BC25" s="48" t="s">
        <v>370</v>
      </c>
      <c r="BD25" s="48" t="s">
        <v>401</v>
      </c>
      <c r="BE25" s="48" t="s">
        <v>401</v>
      </c>
      <c r="BF25" s="48" t="s">
        <v>421</v>
      </c>
      <c r="BG25" s="48" t="s">
        <v>421</v>
      </c>
      <c r="BH25" s="119" t="s">
        <v>1872</v>
      </c>
      <c r="BI25" s="119" t="s">
        <v>1872</v>
      </c>
      <c r="BJ25" s="119" t="s">
        <v>1925</v>
      </c>
      <c r="BK25" s="119" t="s">
        <v>1925</v>
      </c>
      <c r="BL25" s="119">
        <v>1</v>
      </c>
      <c r="BM25" s="123">
        <v>11.11111111111111</v>
      </c>
      <c r="BN25" s="119">
        <v>0</v>
      </c>
      <c r="BO25" s="123">
        <v>0</v>
      </c>
      <c r="BP25" s="119">
        <v>0</v>
      </c>
      <c r="BQ25" s="123">
        <v>0</v>
      </c>
      <c r="BR25" s="119">
        <v>8</v>
      </c>
      <c r="BS25" s="123">
        <v>88.88888888888889</v>
      </c>
      <c r="BT25" s="119">
        <v>9</v>
      </c>
      <c r="BU25" s="2"/>
      <c r="BV25" s="3"/>
      <c r="BW25" s="3"/>
      <c r="BX25" s="3"/>
      <c r="BY25" s="3"/>
    </row>
    <row r="26" spans="1:77" ht="41.45" customHeight="1">
      <c r="A26" s="64" t="s">
        <v>282</v>
      </c>
      <c r="C26" s="65"/>
      <c r="D26" s="65" t="s">
        <v>64</v>
      </c>
      <c r="E26" s="66">
        <v>163.91978293550397</v>
      </c>
      <c r="F26" s="68">
        <v>99.99934982602434</v>
      </c>
      <c r="G26" s="102" t="s">
        <v>510</v>
      </c>
      <c r="H26" s="65"/>
      <c r="I26" s="69" t="s">
        <v>282</v>
      </c>
      <c r="J26" s="70"/>
      <c r="K26" s="70"/>
      <c r="L26" s="69" t="s">
        <v>1387</v>
      </c>
      <c r="M26" s="73">
        <v>1.2166813136183823</v>
      </c>
      <c r="N26" s="74">
        <v>2786.1669921875</v>
      </c>
      <c r="O26" s="74">
        <v>8804.7373046875</v>
      </c>
      <c r="P26" s="75"/>
      <c r="Q26" s="76"/>
      <c r="R26" s="76"/>
      <c r="S26" s="88"/>
      <c r="T26" s="48">
        <v>2</v>
      </c>
      <c r="U26" s="48">
        <v>1</v>
      </c>
      <c r="V26" s="49">
        <v>46</v>
      </c>
      <c r="W26" s="49">
        <v>0.008</v>
      </c>
      <c r="X26" s="49">
        <v>0.026759</v>
      </c>
      <c r="Y26" s="49">
        <v>0.92737</v>
      </c>
      <c r="Z26" s="49">
        <v>0.3333333333333333</v>
      </c>
      <c r="AA26" s="49">
        <v>0</v>
      </c>
      <c r="AB26" s="71">
        <v>26</v>
      </c>
      <c r="AC26" s="71"/>
      <c r="AD26" s="72"/>
      <c r="AE26" s="78" t="s">
        <v>903</v>
      </c>
      <c r="AF26" s="78">
        <v>619</v>
      </c>
      <c r="AG26" s="78">
        <v>1567</v>
      </c>
      <c r="AH26" s="78">
        <v>12012</v>
      </c>
      <c r="AI26" s="78">
        <v>5266</v>
      </c>
      <c r="AJ26" s="78"/>
      <c r="AK26" s="78" t="s">
        <v>989</v>
      </c>
      <c r="AL26" s="78" t="s">
        <v>1057</v>
      </c>
      <c r="AM26" s="83" t="s">
        <v>1115</v>
      </c>
      <c r="AN26" s="78"/>
      <c r="AO26" s="80">
        <v>42237.95459490741</v>
      </c>
      <c r="AP26" s="83" t="s">
        <v>1174</v>
      </c>
      <c r="AQ26" s="78" t="b">
        <v>0</v>
      </c>
      <c r="AR26" s="78" t="b">
        <v>0</v>
      </c>
      <c r="AS26" s="78" t="b">
        <v>1</v>
      </c>
      <c r="AT26" s="78"/>
      <c r="AU26" s="78">
        <v>31</v>
      </c>
      <c r="AV26" s="83" t="s">
        <v>1232</v>
      </c>
      <c r="AW26" s="78" t="b">
        <v>0</v>
      </c>
      <c r="AX26" s="78" t="s">
        <v>1273</v>
      </c>
      <c r="AY26" s="83" t="s">
        <v>1297</v>
      </c>
      <c r="AZ26" s="78" t="s">
        <v>66</v>
      </c>
      <c r="BA26" s="78" t="str">
        <f>REPLACE(INDEX(GroupVertices[Group],MATCH(Vertices[[#This Row],[Vertex]],GroupVertices[Vertex],0)),1,1,"")</f>
        <v>1</v>
      </c>
      <c r="BB26" s="48" t="s">
        <v>370</v>
      </c>
      <c r="BC26" s="48" t="s">
        <v>370</v>
      </c>
      <c r="BD26" s="48" t="s">
        <v>401</v>
      </c>
      <c r="BE26" s="48" t="s">
        <v>401</v>
      </c>
      <c r="BF26" s="48" t="s">
        <v>421</v>
      </c>
      <c r="BG26" s="48" t="s">
        <v>421</v>
      </c>
      <c r="BH26" s="119" t="s">
        <v>1872</v>
      </c>
      <c r="BI26" s="119" t="s">
        <v>1872</v>
      </c>
      <c r="BJ26" s="119" t="s">
        <v>1925</v>
      </c>
      <c r="BK26" s="119" t="s">
        <v>1925</v>
      </c>
      <c r="BL26" s="119">
        <v>1</v>
      </c>
      <c r="BM26" s="123">
        <v>11.11111111111111</v>
      </c>
      <c r="BN26" s="119">
        <v>0</v>
      </c>
      <c r="BO26" s="123">
        <v>0</v>
      </c>
      <c r="BP26" s="119">
        <v>0</v>
      </c>
      <c r="BQ26" s="123">
        <v>0</v>
      </c>
      <c r="BR26" s="119">
        <v>8</v>
      </c>
      <c r="BS26" s="123">
        <v>88.88888888888889</v>
      </c>
      <c r="BT26" s="119">
        <v>9</v>
      </c>
      <c r="BU26" s="2"/>
      <c r="BV26" s="3"/>
      <c r="BW26" s="3"/>
      <c r="BX26" s="3"/>
      <c r="BY26" s="3"/>
    </row>
    <row r="27" spans="1:77" ht="41.45" customHeight="1">
      <c r="A27" s="64" t="s">
        <v>284</v>
      </c>
      <c r="C27" s="65"/>
      <c r="D27" s="65" t="s">
        <v>64</v>
      </c>
      <c r="E27" s="66">
        <v>162.46949877167896</v>
      </c>
      <c r="F27" s="68">
        <v>99.9998409945847</v>
      </c>
      <c r="G27" s="102" t="s">
        <v>511</v>
      </c>
      <c r="H27" s="65"/>
      <c r="I27" s="69" t="s">
        <v>284</v>
      </c>
      <c r="J27" s="70"/>
      <c r="K27" s="70"/>
      <c r="L27" s="69" t="s">
        <v>1388</v>
      </c>
      <c r="M27" s="73">
        <v>1.0529912047389385</v>
      </c>
      <c r="N27" s="74">
        <v>3021.430419921875</v>
      </c>
      <c r="O27" s="74">
        <v>8192.0244140625</v>
      </c>
      <c r="P27" s="75"/>
      <c r="Q27" s="76"/>
      <c r="R27" s="76"/>
      <c r="S27" s="88"/>
      <c r="T27" s="48">
        <v>5</v>
      </c>
      <c r="U27" s="48">
        <v>1</v>
      </c>
      <c r="V27" s="49">
        <v>99</v>
      </c>
      <c r="W27" s="49">
        <v>0.00813</v>
      </c>
      <c r="X27" s="49">
        <v>0.031639</v>
      </c>
      <c r="Y27" s="49">
        <v>1.483306</v>
      </c>
      <c r="Z27" s="49">
        <v>0.2</v>
      </c>
      <c r="AA27" s="49">
        <v>0.2</v>
      </c>
      <c r="AB27" s="71">
        <v>27</v>
      </c>
      <c r="AC27" s="71"/>
      <c r="AD27" s="72"/>
      <c r="AE27" s="78" t="s">
        <v>904</v>
      </c>
      <c r="AF27" s="78">
        <v>439</v>
      </c>
      <c r="AG27" s="78">
        <v>387</v>
      </c>
      <c r="AH27" s="78">
        <v>278</v>
      </c>
      <c r="AI27" s="78">
        <v>955</v>
      </c>
      <c r="AJ27" s="78"/>
      <c r="AK27" s="78" t="s">
        <v>990</v>
      </c>
      <c r="AL27" s="78" t="s">
        <v>1058</v>
      </c>
      <c r="AM27" s="78"/>
      <c r="AN27" s="78"/>
      <c r="AO27" s="80">
        <v>40072.69293981481</v>
      </c>
      <c r="AP27" s="83" t="s">
        <v>1175</v>
      </c>
      <c r="AQ27" s="78" t="b">
        <v>1</v>
      </c>
      <c r="AR27" s="78" t="b">
        <v>0</v>
      </c>
      <c r="AS27" s="78" t="b">
        <v>1</v>
      </c>
      <c r="AT27" s="78"/>
      <c r="AU27" s="78">
        <v>7</v>
      </c>
      <c r="AV27" s="83" t="s">
        <v>1232</v>
      </c>
      <c r="AW27" s="78" t="b">
        <v>0</v>
      </c>
      <c r="AX27" s="78" t="s">
        <v>1273</v>
      </c>
      <c r="AY27" s="83" t="s">
        <v>1298</v>
      </c>
      <c r="AZ27" s="78" t="s">
        <v>66</v>
      </c>
      <c r="BA27" s="78" t="str">
        <f>REPLACE(INDEX(GroupVertices[Group],MATCH(Vertices[[#This Row],[Vertex]],GroupVertices[Vertex],0)),1,1,"")</f>
        <v>1</v>
      </c>
      <c r="BB27" s="48"/>
      <c r="BC27" s="48"/>
      <c r="BD27" s="48"/>
      <c r="BE27" s="48"/>
      <c r="BF27" s="48" t="s">
        <v>424</v>
      </c>
      <c r="BG27" s="48" t="s">
        <v>424</v>
      </c>
      <c r="BH27" s="119" t="s">
        <v>1873</v>
      </c>
      <c r="BI27" s="119" t="s">
        <v>1873</v>
      </c>
      <c r="BJ27" s="119" t="s">
        <v>1926</v>
      </c>
      <c r="BK27" s="119" t="s">
        <v>1926</v>
      </c>
      <c r="BL27" s="119">
        <v>2</v>
      </c>
      <c r="BM27" s="123">
        <v>5.882352941176471</v>
      </c>
      <c r="BN27" s="119">
        <v>0</v>
      </c>
      <c r="BO27" s="123">
        <v>0</v>
      </c>
      <c r="BP27" s="119">
        <v>0</v>
      </c>
      <c r="BQ27" s="123">
        <v>0</v>
      </c>
      <c r="BR27" s="119">
        <v>32</v>
      </c>
      <c r="BS27" s="123">
        <v>94.11764705882354</v>
      </c>
      <c r="BT27" s="119">
        <v>34</v>
      </c>
      <c r="BU27" s="2"/>
      <c r="BV27" s="3"/>
      <c r="BW27" s="3"/>
      <c r="BX27" s="3"/>
      <c r="BY27" s="3"/>
    </row>
    <row r="28" spans="1:77" ht="41.45" customHeight="1">
      <c r="A28" s="64" t="s">
        <v>231</v>
      </c>
      <c r="C28" s="65"/>
      <c r="D28" s="65" t="s">
        <v>64</v>
      </c>
      <c r="E28" s="66">
        <v>162.19050342829905</v>
      </c>
      <c r="F28" s="68">
        <v>99.99993548209589</v>
      </c>
      <c r="G28" s="102" t="s">
        <v>464</v>
      </c>
      <c r="H28" s="65"/>
      <c r="I28" s="69" t="s">
        <v>231</v>
      </c>
      <c r="J28" s="70"/>
      <c r="K28" s="70"/>
      <c r="L28" s="69" t="s">
        <v>1389</v>
      </c>
      <c r="M28" s="73">
        <v>1.0215016668443337</v>
      </c>
      <c r="N28" s="74">
        <v>3644.859619140625</v>
      </c>
      <c r="O28" s="74">
        <v>2904.12109375</v>
      </c>
      <c r="P28" s="75"/>
      <c r="Q28" s="76"/>
      <c r="R28" s="76"/>
      <c r="S28" s="88"/>
      <c r="T28" s="48">
        <v>1</v>
      </c>
      <c r="U28" s="48">
        <v>1</v>
      </c>
      <c r="V28" s="49">
        <v>0</v>
      </c>
      <c r="W28" s="49">
        <v>0</v>
      </c>
      <c r="X28" s="49">
        <v>0</v>
      </c>
      <c r="Y28" s="49">
        <v>0.999994</v>
      </c>
      <c r="Z28" s="49">
        <v>0</v>
      </c>
      <c r="AA28" s="49" t="s">
        <v>1521</v>
      </c>
      <c r="AB28" s="71">
        <v>28</v>
      </c>
      <c r="AC28" s="71"/>
      <c r="AD28" s="72"/>
      <c r="AE28" s="78" t="s">
        <v>905</v>
      </c>
      <c r="AF28" s="78">
        <v>284</v>
      </c>
      <c r="AG28" s="78">
        <v>160</v>
      </c>
      <c r="AH28" s="78">
        <v>511</v>
      </c>
      <c r="AI28" s="78">
        <v>296</v>
      </c>
      <c r="AJ28" s="78"/>
      <c r="AK28" s="78" t="s">
        <v>991</v>
      </c>
      <c r="AL28" s="78" t="s">
        <v>1059</v>
      </c>
      <c r="AM28" s="78"/>
      <c r="AN28" s="78"/>
      <c r="AO28" s="80">
        <v>40722.67186342592</v>
      </c>
      <c r="AP28" s="78"/>
      <c r="AQ28" s="78" t="b">
        <v>1</v>
      </c>
      <c r="AR28" s="78" t="b">
        <v>0</v>
      </c>
      <c r="AS28" s="78" t="b">
        <v>1</v>
      </c>
      <c r="AT28" s="78"/>
      <c r="AU28" s="78">
        <v>7</v>
      </c>
      <c r="AV28" s="83" t="s">
        <v>1232</v>
      </c>
      <c r="AW28" s="78" t="b">
        <v>0</v>
      </c>
      <c r="AX28" s="78" t="s">
        <v>1273</v>
      </c>
      <c r="AY28" s="83" t="s">
        <v>1299</v>
      </c>
      <c r="AZ28" s="78" t="s">
        <v>66</v>
      </c>
      <c r="BA28" s="78" t="str">
        <f>REPLACE(INDEX(GroupVertices[Group],MATCH(Vertices[[#This Row],[Vertex]],GroupVertices[Vertex],0)),1,1,"")</f>
        <v>2</v>
      </c>
      <c r="BB28" s="48" t="s">
        <v>371</v>
      </c>
      <c r="BC28" s="48" t="s">
        <v>371</v>
      </c>
      <c r="BD28" s="48" t="s">
        <v>404</v>
      </c>
      <c r="BE28" s="48" t="s">
        <v>404</v>
      </c>
      <c r="BF28" s="48"/>
      <c r="BG28" s="48"/>
      <c r="BH28" s="119" t="s">
        <v>1874</v>
      </c>
      <c r="BI28" s="119" t="s">
        <v>1874</v>
      </c>
      <c r="BJ28" s="119" t="s">
        <v>1927</v>
      </c>
      <c r="BK28" s="119" t="s">
        <v>1927</v>
      </c>
      <c r="BL28" s="119">
        <v>2</v>
      </c>
      <c r="BM28" s="123">
        <v>12.5</v>
      </c>
      <c r="BN28" s="119">
        <v>0</v>
      </c>
      <c r="BO28" s="123">
        <v>0</v>
      </c>
      <c r="BP28" s="119">
        <v>0</v>
      </c>
      <c r="BQ28" s="123">
        <v>0</v>
      </c>
      <c r="BR28" s="119">
        <v>14</v>
      </c>
      <c r="BS28" s="123">
        <v>87.5</v>
      </c>
      <c r="BT28" s="119">
        <v>16</v>
      </c>
      <c r="BU28" s="2"/>
      <c r="BV28" s="3"/>
      <c r="BW28" s="3"/>
      <c r="BX28" s="3"/>
      <c r="BY28" s="3"/>
    </row>
    <row r="29" spans="1:77" ht="41.45" customHeight="1">
      <c r="A29" s="64" t="s">
        <v>232</v>
      </c>
      <c r="C29" s="65"/>
      <c r="D29" s="65" t="s">
        <v>64</v>
      </c>
      <c r="E29" s="66">
        <v>162.0319554137792</v>
      </c>
      <c r="F29" s="68">
        <v>99.9999891776419</v>
      </c>
      <c r="G29" s="102" t="s">
        <v>465</v>
      </c>
      <c r="H29" s="65"/>
      <c r="I29" s="69" t="s">
        <v>232</v>
      </c>
      <c r="J29" s="70"/>
      <c r="K29" s="70"/>
      <c r="L29" s="69" t="s">
        <v>1390</v>
      </c>
      <c r="M29" s="73">
        <v>1.0036067312125978</v>
      </c>
      <c r="N29" s="74">
        <v>578.23974609375</v>
      </c>
      <c r="O29" s="74">
        <v>3924.607666015625</v>
      </c>
      <c r="P29" s="75"/>
      <c r="Q29" s="76"/>
      <c r="R29" s="76"/>
      <c r="S29" s="88"/>
      <c r="T29" s="48">
        <v>1</v>
      </c>
      <c r="U29" s="48">
        <v>1</v>
      </c>
      <c r="V29" s="49">
        <v>0</v>
      </c>
      <c r="W29" s="49">
        <v>0</v>
      </c>
      <c r="X29" s="49">
        <v>0</v>
      </c>
      <c r="Y29" s="49">
        <v>0.999994</v>
      </c>
      <c r="Z29" s="49">
        <v>0</v>
      </c>
      <c r="AA29" s="49" t="s">
        <v>1521</v>
      </c>
      <c r="AB29" s="71">
        <v>29</v>
      </c>
      <c r="AC29" s="71"/>
      <c r="AD29" s="72"/>
      <c r="AE29" s="78" t="s">
        <v>906</v>
      </c>
      <c r="AF29" s="78">
        <v>24</v>
      </c>
      <c r="AG29" s="78">
        <v>31</v>
      </c>
      <c r="AH29" s="78">
        <v>3071</v>
      </c>
      <c r="AI29" s="78">
        <v>23</v>
      </c>
      <c r="AJ29" s="78"/>
      <c r="AK29" s="78"/>
      <c r="AL29" s="78"/>
      <c r="AM29" s="78"/>
      <c r="AN29" s="78"/>
      <c r="AO29" s="80">
        <v>42516.8065625</v>
      </c>
      <c r="AP29" s="83" t="s">
        <v>1176</v>
      </c>
      <c r="AQ29" s="78" t="b">
        <v>1</v>
      </c>
      <c r="AR29" s="78" t="b">
        <v>0</v>
      </c>
      <c r="AS29" s="78" t="b">
        <v>0</v>
      </c>
      <c r="AT29" s="78"/>
      <c r="AU29" s="78">
        <v>10</v>
      </c>
      <c r="AV29" s="78"/>
      <c r="AW29" s="78" t="b">
        <v>0</v>
      </c>
      <c r="AX29" s="78" t="s">
        <v>1273</v>
      </c>
      <c r="AY29" s="83" t="s">
        <v>1300</v>
      </c>
      <c r="AZ29" s="78" t="s">
        <v>66</v>
      </c>
      <c r="BA29" s="78" t="str">
        <f>REPLACE(INDEX(GroupVertices[Group],MATCH(Vertices[[#This Row],[Vertex]],GroupVertices[Vertex],0)),1,1,"")</f>
        <v>2</v>
      </c>
      <c r="BB29" s="48" t="s">
        <v>372</v>
      </c>
      <c r="BC29" s="48" t="s">
        <v>372</v>
      </c>
      <c r="BD29" s="48" t="s">
        <v>404</v>
      </c>
      <c r="BE29" s="48" t="s">
        <v>404</v>
      </c>
      <c r="BF29" s="48"/>
      <c r="BG29" s="48"/>
      <c r="BH29" s="119" t="s">
        <v>1865</v>
      </c>
      <c r="BI29" s="119" t="s">
        <v>1865</v>
      </c>
      <c r="BJ29" s="119" t="s">
        <v>1783</v>
      </c>
      <c r="BK29" s="119" t="s">
        <v>1783</v>
      </c>
      <c r="BL29" s="119">
        <v>1</v>
      </c>
      <c r="BM29" s="123">
        <v>10</v>
      </c>
      <c r="BN29" s="119">
        <v>0</v>
      </c>
      <c r="BO29" s="123">
        <v>0</v>
      </c>
      <c r="BP29" s="119">
        <v>0</v>
      </c>
      <c r="BQ29" s="123">
        <v>0</v>
      </c>
      <c r="BR29" s="119">
        <v>9</v>
      </c>
      <c r="BS29" s="123">
        <v>90</v>
      </c>
      <c r="BT29" s="119">
        <v>10</v>
      </c>
      <c r="BU29" s="2"/>
      <c r="BV29" s="3"/>
      <c r="BW29" s="3"/>
      <c r="BX29" s="3"/>
      <c r="BY29" s="3"/>
    </row>
    <row r="30" spans="1:77" ht="41.45" customHeight="1">
      <c r="A30" s="64" t="s">
        <v>233</v>
      </c>
      <c r="C30" s="65"/>
      <c r="D30" s="65" t="s">
        <v>64</v>
      </c>
      <c r="E30" s="66">
        <v>165.61710702892972</v>
      </c>
      <c r="F30" s="68">
        <v>99.99877499231093</v>
      </c>
      <c r="G30" s="102" t="s">
        <v>466</v>
      </c>
      <c r="H30" s="65"/>
      <c r="I30" s="69" t="s">
        <v>233</v>
      </c>
      <c r="J30" s="70"/>
      <c r="K30" s="70"/>
      <c r="L30" s="69" t="s">
        <v>1391</v>
      </c>
      <c r="M30" s="73">
        <v>1.408254229179833</v>
      </c>
      <c r="N30" s="74">
        <v>8316.2568359375</v>
      </c>
      <c r="O30" s="74">
        <v>6992.646484375</v>
      </c>
      <c r="P30" s="75"/>
      <c r="Q30" s="76"/>
      <c r="R30" s="76"/>
      <c r="S30" s="88"/>
      <c r="T30" s="48">
        <v>0</v>
      </c>
      <c r="U30" s="48">
        <v>1</v>
      </c>
      <c r="V30" s="49">
        <v>0</v>
      </c>
      <c r="W30" s="49">
        <v>0.111111</v>
      </c>
      <c r="X30" s="49">
        <v>0</v>
      </c>
      <c r="Y30" s="49">
        <v>0.585363</v>
      </c>
      <c r="Z30" s="49">
        <v>0</v>
      </c>
      <c r="AA30" s="49">
        <v>0</v>
      </c>
      <c r="AB30" s="71">
        <v>30</v>
      </c>
      <c r="AC30" s="71"/>
      <c r="AD30" s="72"/>
      <c r="AE30" s="78" t="s">
        <v>907</v>
      </c>
      <c r="AF30" s="78">
        <v>4369</v>
      </c>
      <c r="AG30" s="78">
        <v>2948</v>
      </c>
      <c r="AH30" s="78">
        <v>16412</v>
      </c>
      <c r="AI30" s="78">
        <v>3516</v>
      </c>
      <c r="AJ30" s="78"/>
      <c r="AK30" s="78" t="s">
        <v>992</v>
      </c>
      <c r="AL30" s="78" t="s">
        <v>1060</v>
      </c>
      <c r="AM30" s="83" t="s">
        <v>1116</v>
      </c>
      <c r="AN30" s="78"/>
      <c r="AO30" s="80">
        <v>39716.0978125</v>
      </c>
      <c r="AP30" s="83" t="s">
        <v>1177</v>
      </c>
      <c r="AQ30" s="78" t="b">
        <v>0</v>
      </c>
      <c r="AR30" s="78" t="b">
        <v>0</v>
      </c>
      <c r="AS30" s="78" t="b">
        <v>1</v>
      </c>
      <c r="AT30" s="78"/>
      <c r="AU30" s="78">
        <v>67</v>
      </c>
      <c r="AV30" s="83" t="s">
        <v>1236</v>
      </c>
      <c r="AW30" s="78" t="b">
        <v>0</v>
      </c>
      <c r="AX30" s="78" t="s">
        <v>1273</v>
      </c>
      <c r="AY30" s="83" t="s">
        <v>1301</v>
      </c>
      <c r="AZ30" s="78" t="s">
        <v>66</v>
      </c>
      <c r="BA30" s="78" t="str">
        <f>REPLACE(INDEX(GroupVertices[Group],MATCH(Vertices[[#This Row],[Vertex]],GroupVertices[Vertex],0)),1,1,"")</f>
        <v>7</v>
      </c>
      <c r="BB30" s="48"/>
      <c r="BC30" s="48"/>
      <c r="BD30" s="48"/>
      <c r="BE30" s="48"/>
      <c r="BF30" s="48" t="s">
        <v>422</v>
      </c>
      <c r="BG30" s="48" t="s">
        <v>422</v>
      </c>
      <c r="BH30" s="119" t="s">
        <v>1875</v>
      </c>
      <c r="BI30" s="119" t="s">
        <v>1875</v>
      </c>
      <c r="BJ30" s="119" t="s">
        <v>1928</v>
      </c>
      <c r="BK30" s="119" t="s">
        <v>1928</v>
      </c>
      <c r="BL30" s="119">
        <v>1</v>
      </c>
      <c r="BM30" s="123">
        <v>6.25</v>
      </c>
      <c r="BN30" s="119">
        <v>0</v>
      </c>
      <c r="BO30" s="123">
        <v>0</v>
      </c>
      <c r="BP30" s="119">
        <v>0</v>
      </c>
      <c r="BQ30" s="123">
        <v>0</v>
      </c>
      <c r="BR30" s="119">
        <v>15</v>
      </c>
      <c r="BS30" s="123">
        <v>93.75</v>
      </c>
      <c r="BT30" s="119">
        <v>16</v>
      </c>
      <c r="BU30" s="2"/>
      <c r="BV30" s="3"/>
      <c r="BW30" s="3"/>
      <c r="BX30" s="3"/>
      <c r="BY30" s="3"/>
    </row>
    <row r="31" spans="1:77" ht="41.45" customHeight="1">
      <c r="A31" s="64" t="s">
        <v>244</v>
      </c>
      <c r="C31" s="65"/>
      <c r="D31" s="65" t="s">
        <v>64</v>
      </c>
      <c r="E31" s="66">
        <v>162.72145491878413</v>
      </c>
      <c r="F31" s="68">
        <v>99.99975566445346</v>
      </c>
      <c r="G31" s="102" t="s">
        <v>1253</v>
      </c>
      <c r="H31" s="65"/>
      <c r="I31" s="69" t="s">
        <v>244</v>
      </c>
      <c r="J31" s="70"/>
      <c r="K31" s="70"/>
      <c r="L31" s="69" t="s">
        <v>1392</v>
      </c>
      <c r="M31" s="73">
        <v>1.0814288931459606</v>
      </c>
      <c r="N31" s="74">
        <v>8994.3974609375</v>
      </c>
      <c r="O31" s="74">
        <v>7973.056640625</v>
      </c>
      <c r="P31" s="75"/>
      <c r="Q31" s="76"/>
      <c r="R31" s="76"/>
      <c r="S31" s="88"/>
      <c r="T31" s="48">
        <v>6</v>
      </c>
      <c r="U31" s="48">
        <v>1</v>
      </c>
      <c r="V31" s="49">
        <v>20</v>
      </c>
      <c r="W31" s="49">
        <v>0.2</v>
      </c>
      <c r="X31" s="49">
        <v>0</v>
      </c>
      <c r="Y31" s="49">
        <v>3.073151</v>
      </c>
      <c r="Z31" s="49">
        <v>0</v>
      </c>
      <c r="AA31" s="49">
        <v>0</v>
      </c>
      <c r="AB31" s="71">
        <v>31</v>
      </c>
      <c r="AC31" s="71"/>
      <c r="AD31" s="72"/>
      <c r="AE31" s="78" t="s">
        <v>908</v>
      </c>
      <c r="AF31" s="78">
        <v>489</v>
      </c>
      <c r="AG31" s="78">
        <v>592</v>
      </c>
      <c r="AH31" s="78">
        <v>1614</v>
      </c>
      <c r="AI31" s="78">
        <v>681</v>
      </c>
      <c r="AJ31" s="78"/>
      <c r="AK31" s="78" t="s">
        <v>993</v>
      </c>
      <c r="AL31" s="78" t="s">
        <v>1061</v>
      </c>
      <c r="AM31" s="83" t="s">
        <v>1117</v>
      </c>
      <c r="AN31" s="78"/>
      <c r="AO31" s="80">
        <v>41093.227476851855</v>
      </c>
      <c r="AP31" s="83" t="s">
        <v>1178</v>
      </c>
      <c r="AQ31" s="78" t="b">
        <v>0</v>
      </c>
      <c r="AR31" s="78" t="b">
        <v>0</v>
      </c>
      <c r="AS31" s="78" t="b">
        <v>1</v>
      </c>
      <c r="AT31" s="78"/>
      <c r="AU31" s="78">
        <v>23</v>
      </c>
      <c r="AV31" s="83" t="s">
        <v>1231</v>
      </c>
      <c r="AW31" s="78" t="b">
        <v>0</v>
      </c>
      <c r="AX31" s="78" t="s">
        <v>1273</v>
      </c>
      <c r="AY31" s="83" t="s">
        <v>1302</v>
      </c>
      <c r="AZ31" s="78" t="s">
        <v>66</v>
      </c>
      <c r="BA31" s="78" t="str">
        <f>REPLACE(INDEX(GroupVertices[Group],MATCH(Vertices[[#This Row],[Vertex]],GroupVertices[Vertex],0)),1,1,"")</f>
        <v>7</v>
      </c>
      <c r="BB31" s="48"/>
      <c r="BC31" s="48"/>
      <c r="BD31" s="48"/>
      <c r="BE31" s="48"/>
      <c r="BF31" s="48" t="s">
        <v>422</v>
      </c>
      <c r="BG31" s="48" t="s">
        <v>422</v>
      </c>
      <c r="BH31" s="119" t="s">
        <v>1875</v>
      </c>
      <c r="BI31" s="119" t="s">
        <v>1875</v>
      </c>
      <c r="BJ31" s="119" t="s">
        <v>1928</v>
      </c>
      <c r="BK31" s="119" t="s">
        <v>1928</v>
      </c>
      <c r="BL31" s="119">
        <v>1</v>
      </c>
      <c r="BM31" s="123">
        <v>6.25</v>
      </c>
      <c r="BN31" s="119">
        <v>0</v>
      </c>
      <c r="BO31" s="123">
        <v>0</v>
      </c>
      <c r="BP31" s="119">
        <v>0</v>
      </c>
      <c r="BQ31" s="123">
        <v>0</v>
      </c>
      <c r="BR31" s="119">
        <v>15</v>
      </c>
      <c r="BS31" s="123">
        <v>93.75</v>
      </c>
      <c r="BT31" s="119">
        <v>16</v>
      </c>
      <c r="BU31" s="2"/>
      <c r="BV31" s="3"/>
      <c r="BW31" s="3"/>
      <c r="BX31" s="3"/>
      <c r="BY31" s="3"/>
    </row>
    <row r="32" spans="1:77" ht="41.45" customHeight="1">
      <c r="A32" s="64" t="s">
        <v>234</v>
      </c>
      <c r="C32" s="65"/>
      <c r="D32" s="65" t="s">
        <v>64</v>
      </c>
      <c r="E32" s="66">
        <v>162.18927437392293</v>
      </c>
      <c r="F32" s="68">
        <v>99.99993589834042</v>
      </c>
      <c r="G32" s="102" t="s">
        <v>467</v>
      </c>
      <c r="H32" s="65"/>
      <c r="I32" s="69" t="s">
        <v>234</v>
      </c>
      <c r="J32" s="70"/>
      <c r="K32" s="70"/>
      <c r="L32" s="69" t="s">
        <v>1393</v>
      </c>
      <c r="M32" s="73">
        <v>1.02136294641308</v>
      </c>
      <c r="N32" s="74">
        <v>5764.619140625</v>
      </c>
      <c r="O32" s="74">
        <v>1284.912841796875</v>
      </c>
      <c r="P32" s="75"/>
      <c r="Q32" s="76"/>
      <c r="R32" s="76"/>
      <c r="S32" s="88"/>
      <c r="T32" s="48">
        <v>0</v>
      </c>
      <c r="U32" s="48">
        <v>1</v>
      </c>
      <c r="V32" s="49">
        <v>0</v>
      </c>
      <c r="W32" s="49">
        <v>0.00625</v>
      </c>
      <c r="X32" s="49">
        <v>0.005228</v>
      </c>
      <c r="Y32" s="49">
        <v>0.480023</v>
      </c>
      <c r="Z32" s="49">
        <v>0</v>
      </c>
      <c r="AA32" s="49">
        <v>0</v>
      </c>
      <c r="AB32" s="71">
        <v>32</v>
      </c>
      <c r="AC32" s="71"/>
      <c r="AD32" s="72"/>
      <c r="AE32" s="78" t="s">
        <v>909</v>
      </c>
      <c r="AF32" s="78">
        <v>674</v>
      </c>
      <c r="AG32" s="78">
        <v>159</v>
      </c>
      <c r="AH32" s="78">
        <v>1760</v>
      </c>
      <c r="AI32" s="78">
        <v>2798</v>
      </c>
      <c r="AJ32" s="78"/>
      <c r="AK32" s="78" t="s">
        <v>994</v>
      </c>
      <c r="AL32" s="78" t="s">
        <v>1051</v>
      </c>
      <c r="AM32" s="83" t="s">
        <v>1118</v>
      </c>
      <c r="AN32" s="78"/>
      <c r="AO32" s="80">
        <v>39916.10238425926</v>
      </c>
      <c r="AP32" s="83" t="s">
        <v>1179</v>
      </c>
      <c r="AQ32" s="78" t="b">
        <v>0</v>
      </c>
      <c r="AR32" s="78" t="b">
        <v>0</v>
      </c>
      <c r="AS32" s="78" t="b">
        <v>1</v>
      </c>
      <c r="AT32" s="78"/>
      <c r="AU32" s="78">
        <v>0</v>
      </c>
      <c r="AV32" s="83" t="s">
        <v>1232</v>
      </c>
      <c r="AW32" s="78" t="b">
        <v>0</v>
      </c>
      <c r="AX32" s="78" t="s">
        <v>1273</v>
      </c>
      <c r="AY32" s="83" t="s">
        <v>1303</v>
      </c>
      <c r="AZ32" s="78" t="s">
        <v>66</v>
      </c>
      <c r="BA32" s="78" t="str">
        <f>REPLACE(INDEX(GroupVertices[Group],MATCH(Vertices[[#This Row],[Vertex]],GroupVertices[Vertex],0)),1,1,"")</f>
        <v>5</v>
      </c>
      <c r="BB32" s="48"/>
      <c r="BC32" s="48"/>
      <c r="BD32" s="48"/>
      <c r="BE32" s="48"/>
      <c r="BF32" s="48"/>
      <c r="BG32" s="48"/>
      <c r="BH32" s="119" t="s">
        <v>1876</v>
      </c>
      <c r="BI32" s="119" t="s">
        <v>1876</v>
      </c>
      <c r="BJ32" s="119" t="s">
        <v>1929</v>
      </c>
      <c r="BK32" s="119" t="s">
        <v>1929</v>
      </c>
      <c r="BL32" s="119">
        <v>0</v>
      </c>
      <c r="BM32" s="123">
        <v>0</v>
      </c>
      <c r="BN32" s="119">
        <v>0</v>
      </c>
      <c r="BO32" s="123">
        <v>0</v>
      </c>
      <c r="BP32" s="119">
        <v>0</v>
      </c>
      <c r="BQ32" s="123">
        <v>0</v>
      </c>
      <c r="BR32" s="119">
        <v>30</v>
      </c>
      <c r="BS32" s="123">
        <v>100</v>
      </c>
      <c r="BT32" s="119">
        <v>30</v>
      </c>
      <c r="BU32" s="2"/>
      <c r="BV32" s="3"/>
      <c r="BW32" s="3"/>
      <c r="BX32" s="3"/>
      <c r="BY32" s="3"/>
    </row>
    <row r="33" spans="1:77" ht="41.45" customHeight="1">
      <c r="A33" s="64" t="s">
        <v>286</v>
      </c>
      <c r="C33" s="65"/>
      <c r="D33" s="65" t="s">
        <v>64</v>
      </c>
      <c r="E33" s="66">
        <v>163.22168004986617</v>
      </c>
      <c r="F33" s="68">
        <v>99.99958625292459</v>
      </c>
      <c r="G33" s="102" t="s">
        <v>512</v>
      </c>
      <c r="H33" s="65"/>
      <c r="I33" s="69" t="s">
        <v>286</v>
      </c>
      <c r="J33" s="70"/>
      <c r="K33" s="70"/>
      <c r="L33" s="69" t="s">
        <v>1394</v>
      </c>
      <c r="M33" s="73">
        <v>1.1378881086662433</v>
      </c>
      <c r="N33" s="74">
        <v>5064.32080078125</v>
      </c>
      <c r="O33" s="74">
        <v>2522.26025390625</v>
      </c>
      <c r="P33" s="75"/>
      <c r="Q33" s="76"/>
      <c r="R33" s="76"/>
      <c r="S33" s="88"/>
      <c r="T33" s="48">
        <v>10</v>
      </c>
      <c r="U33" s="48">
        <v>1</v>
      </c>
      <c r="V33" s="49">
        <v>718</v>
      </c>
      <c r="W33" s="49">
        <v>0.009009</v>
      </c>
      <c r="X33" s="49">
        <v>0.033273</v>
      </c>
      <c r="Y33" s="49">
        <v>3.882625</v>
      </c>
      <c r="Z33" s="49">
        <v>0</v>
      </c>
      <c r="AA33" s="49">
        <v>0</v>
      </c>
      <c r="AB33" s="71">
        <v>33</v>
      </c>
      <c r="AC33" s="71"/>
      <c r="AD33" s="72"/>
      <c r="AE33" s="78" t="s">
        <v>910</v>
      </c>
      <c r="AF33" s="78">
        <v>256</v>
      </c>
      <c r="AG33" s="78">
        <v>999</v>
      </c>
      <c r="AH33" s="78">
        <v>208</v>
      </c>
      <c r="AI33" s="78">
        <v>324</v>
      </c>
      <c r="AJ33" s="78"/>
      <c r="AK33" s="78" t="s">
        <v>995</v>
      </c>
      <c r="AL33" s="78" t="s">
        <v>1062</v>
      </c>
      <c r="AM33" s="83" t="s">
        <v>1119</v>
      </c>
      <c r="AN33" s="78"/>
      <c r="AO33" s="80">
        <v>42866.93711805555</v>
      </c>
      <c r="AP33" s="83" t="s">
        <v>1180</v>
      </c>
      <c r="AQ33" s="78" t="b">
        <v>0</v>
      </c>
      <c r="AR33" s="78" t="b">
        <v>0</v>
      </c>
      <c r="AS33" s="78" t="b">
        <v>0</v>
      </c>
      <c r="AT33" s="78"/>
      <c r="AU33" s="78">
        <v>3</v>
      </c>
      <c r="AV33" s="83" t="s">
        <v>1232</v>
      </c>
      <c r="AW33" s="78" t="b">
        <v>0</v>
      </c>
      <c r="AX33" s="78" t="s">
        <v>1273</v>
      </c>
      <c r="AY33" s="83" t="s">
        <v>1304</v>
      </c>
      <c r="AZ33" s="78" t="s">
        <v>66</v>
      </c>
      <c r="BA33" s="78" t="str">
        <f>REPLACE(INDEX(GroupVertices[Group],MATCH(Vertices[[#This Row],[Vertex]],GroupVertices[Vertex],0)),1,1,"")</f>
        <v>5</v>
      </c>
      <c r="BB33" s="48" t="s">
        <v>399</v>
      </c>
      <c r="BC33" s="48" t="s">
        <v>399</v>
      </c>
      <c r="BD33" s="48" t="s">
        <v>415</v>
      </c>
      <c r="BE33" s="48" t="s">
        <v>415</v>
      </c>
      <c r="BF33" s="48" t="s">
        <v>434</v>
      </c>
      <c r="BG33" s="48" t="s">
        <v>434</v>
      </c>
      <c r="BH33" s="119" t="s">
        <v>1877</v>
      </c>
      <c r="BI33" s="119" t="s">
        <v>1909</v>
      </c>
      <c r="BJ33" s="119" t="s">
        <v>1930</v>
      </c>
      <c r="BK33" s="119" t="s">
        <v>1959</v>
      </c>
      <c r="BL33" s="119">
        <v>0</v>
      </c>
      <c r="BM33" s="123">
        <v>0</v>
      </c>
      <c r="BN33" s="119">
        <v>0</v>
      </c>
      <c r="BO33" s="123">
        <v>0</v>
      </c>
      <c r="BP33" s="119">
        <v>0</v>
      </c>
      <c r="BQ33" s="123">
        <v>0</v>
      </c>
      <c r="BR33" s="119">
        <v>53</v>
      </c>
      <c r="BS33" s="123">
        <v>100</v>
      </c>
      <c r="BT33" s="119">
        <v>53</v>
      </c>
      <c r="BU33" s="2"/>
      <c r="BV33" s="3"/>
      <c r="BW33" s="3"/>
      <c r="BX33" s="3"/>
      <c r="BY33" s="3"/>
    </row>
    <row r="34" spans="1:77" ht="41.45" customHeight="1">
      <c r="A34" s="64" t="s">
        <v>235</v>
      </c>
      <c r="C34" s="65"/>
      <c r="D34" s="65" t="s">
        <v>64</v>
      </c>
      <c r="E34" s="66">
        <v>162.3969845634877</v>
      </c>
      <c r="F34" s="68">
        <v>99.99986555301271</v>
      </c>
      <c r="G34" s="102" t="s">
        <v>468</v>
      </c>
      <c r="H34" s="65"/>
      <c r="I34" s="69" t="s">
        <v>235</v>
      </c>
      <c r="J34" s="70"/>
      <c r="K34" s="70"/>
      <c r="L34" s="69" t="s">
        <v>1395</v>
      </c>
      <c r="M34" s="73">
        <v>1.0448066992949663</v>
      </c>
      <c r="N34" s="74">
        <v>9804.087890625</v>
      </c>
      <c r="O34" s="74">
        <v>7886.35546875</v>
      </c>
      <c r="P34" s="75"/>
      <c r="Q34" s="76"/>
      <c r="R34" s="76"/>
      <c r="S34" s="88"/>
      <c r="T34" s="48">
        <v>0</v>
      </c>
      <c r="U34" s="48">
        <v>1</v>
      </c>
      <c r="V34" s="49">
        <v>0</v>
      </c>
      <c r="W34" s="49">
        <v>0.111111</v>
      </c>
      <c r="X34" s="49">
        <v>0</v>
      </c>
      <c r="Y34" s="49">
        <v>0.585363</v>
      </c>
      <c r="Z34" s="49">
        <v>0</v>
      </c>
      <c r="AA34" s="49">
        <v>0</v>
      </c>
      <c r="AB34" s="71">
        <v>34</v>
      </c>
      <c r="AC34" s="71"/>
      <c r="AD34" s="72"/>
      <c r="AE34" s="78" t="s">
        <v>911</v>
      </c>
      <c r="AF34" s="78">
        <v>518</v>
      </c>
      <c r="AG34" s="78">
        <v>328</v>
      </c>
      <c r="AH34" s="78">
        <v>7098</v>
      </c>
      <c r="AI34" s="78">
        <v>4862</v>
      </c>
      <c r="AJ34" s="78"/>
      <c r="AK34" s="78" t="s">
        <v>996</v>
      </c>
      <c r="AL34" s="78"/>
      <c r="AM34" s="78"/>
      <c r="AN34" s="78"/>
      <c r="AO34" s="80">
        <v>40030.64989583333</v>
      </c>
      <c r="AP34" s="83" t="s">
        <v>1181</v>
      </c>
      <c r="AQ34" s="78" t="b">
        <v>0</v>
      </c>
      <c r="AR34" s="78" t="b">
        <v>0</v>
      </c>
      <c r="AS34" s="78" t="b">
        <v>0</v>
      </c>
      <c r="AT34" s="78"/>
      <c r="AU34" s="78">
        <v>3</v>
      </c>
      <c r="AV34" s="83" t="s">
        <v>1237</v>
      </c>
      <c r="AW34" s="78" t="b">
        <v>0</v>
      </c>
      <c r="AX34" s="78" t="s">
        <v>1273</v>
      </c>
      <c r="AY34" s="83" t="s">
        <v>1305</v>
      </c>
      <c r="AZ34" s="78" t="s">
        <v>66</v>
      </c>
      <c r="BA34" s="78" t="str">
        <f>REPLACE(INDEX(GroupVertices[Group],MATCH(Vertices[[#This Row],[Vertex]],GroupVertices[Vertex],0)),1,1,"")</f>
        <v>7</v>
      </c>
      <c r="BB34" s="48"/>
      <c r="BC34" s="48"/>
      <c r="BD34" s="48"/>
      <c r="BE34" s="48"/>
      <c r="BF34" s="48" t="s">
        <v>422</v>
      </c>
      <c r="BG34" s="48" t="s">
        <v>422</v>
      </c>
      <c r="BH34" s="119" t="s">
        <v>1875</v>
      </c>
      <c r="BI34" s="119" t="s">
        <v>1875</v>
      </c>
      <c r="BJ34" s="119" t="s">
        <v>1928</v>
      </c>
      <c r="BK34" s="119" t="s">
        <v>1928</v>
      </c>
      <c r="BL34" s="119">
        <v>1</v>
      </c>
      <c r="BM34" s="123">
        <v>6.25</v>
      </c>
      <c r="BN34" s="119">
        <v>0</v>
      </c>
      <c r="BO34" s="123">
        <v>0</v>
      </c>
      <c r="BP34" s="119">
        <v>0</v>
      </c>
      <c r="BQ34" s="123">
        <v>0</v>
      </c>
      <c r="BR34" s="119">
        <v>15</v>
      </c>
      <c r="BS34" s="123">
        <v>93.75</v>
      </c>
      <c r="BT34" s="119">
        <v>16</v>
      </c>
      <c r="BU34" s="2"/>
      <c r="BV34" s="3"/>
      <c r="BW34" s="3"/>
      <c r="BX34" s="3"/>
      <c r="BY34" s="3"/>
    </row>
    <row r="35" spans="1:77" ht="41.45" customHeight="1">
      <c r="A35" s="64" t="s">
        <v>236</v>
      </c>
      <c r="C35" s="65"/>
      <c r="D35" s="65" t="s">
        <v>64</v>
      </c>
      <c r="E35" s="66">
        <v>162.19050342829905</v>
      </c>
      <c r="F35" s="68">
        <v>99.99993548209589</v>
      </c>
      <c r="G35" s="102" t="s">
        <v>469</v>
      </c>
      <c r="H35" s="65"/>
      <c r="I35" s="69" t="s">
        <v>236</v>
      </c>
      <c r="J35" s="70"/>
      <c r="K35" s="70"/>
      <c r="L35" s="69" t="s">
        <v>1396</v>
      </c>
      <c r="M35" s="73">
        <v>1.0215016668443337</v>
      </c>
      <c r="N35" s="74">
        <v>4223.099609375</v>
      </c>
      <c r="O35" s="74">
        <v>2861.31201171875</v>
      </c>
      <c r="P35" s="75"/>
      <c r="Q35" s="76"/>
      <c r="R35" s="76"/>
      <c r="S35" s="88"/>
      <c r="T35" s="48">
        <v>0</v>
      </c>
      <c r="U35" s="48">
        <v>1</v>
      </c>
      <c r="V35" s="49">
        <v>0</v>
      </c>
      <c r="W35" s="49">
        <v>0.00625</v>
      </c>
      <c r="X35" s="49">
        <v>0.005228</v>
      </c>
      <c r="Y35" s="49">
        <v>0.480023</v>
      </c>
      <c r="Z35" s="49">
        <v>0</v>
      </c>
      <c r="AA35" s="49">
        <v>0</v>
      </c>
      <c r="AB35" s="71">
        <v>35</v>
      </c>
      <c r="AC35" s="71"/>
      <c r="AD35" s="72"/>
      <c r="AE35" s="78" t="s">
        <v>912</v>
      </c>
      <c r="AF35" s="78">
        <v>470</v>
      </c>
      <c r="AG35" s="78">
        <v>160</v>
      </c>
      <c r="AH35" s="78">
        <v>2695</v>
      </c>
      <c r="AI35" s="78">
        <v>8300</v>
      </c>
      <c r="AJ35" s="78"/>
      <c r="AK35" s="78" t="s">
        <v>997</v>
      </c>
      <c r="AL35" s="78" t="s">
        <v>1051</v>
      </c>
      <c r="AM35" s="78"/>
      <c r="AN35" s="78"/>
      <c r="AO35" s="80">
        <v>40021.28184027778</v>
      </c>
      <c r="AP35" s="83" t="s">
        <v>1182</v>
      </c>
      <c r="AQ35" s="78" t="b">
        <v>0</v>
      </c>
      <c r="AR35" s="78" t="b">
        <v>0</v>
      </c>
      <c r="AS35" s="78" t="b">
        <v>1</v>
      </c>
      <c r="AT35" s="78"/>
      <c r="AU35" s="78">
        <v>5</v>
      </c>
      <c r="AV35" s="83" t="s">
        <v>1233</v>
      </c>
      <c r="AW35" s="78" t="b">
        <v>0</v>
      </c>
      <c r="AX35" s="78" t="s">
        <v>1273</v>
      </c>
      <c r="AY35" s="83" t="s">
        <v>1306</v>
      </c>
      <c r="AZ35" s="78" t="s">
        <v>66</v>
      </c>
      <c r="BA35" s="78" t="str">
        <f>REPLACE(INDEX(GroupVertices[Group],MATCH(Vertices[[#This Row],[Vertex]],GroupVertices[Vertex],0)),1,1,"")</f>
        <v>5</v>
      </c>
      <c r="BB35" s="48"/>
      <c r="BC35" s="48"/>
      <c r="BD35" s="48"/>
      <c r="BE35" s="48"/>
      <c r="BF35" s="48"/>
      <c r="BG35" s="48"/>
      <c r="BH35" s="119" t="s">
        <v>1876</v>
      </c>
      <c r="BI35" s="119" t="s">
        <v>1876</v>
      </c>
      <c r="BJ35" s="119" t="s">
        <v>1929</v>
      </c>
      <c r="BK35" s="119" t="s">
        <v>1929</v>
      </c>
      <c r="BL35" s="119">
        <v>0</v>
      </c>
      <c r="BM35" s="123">
        <v>0</v>
      </c>
      <c r="BN35" s="119">
        <v>0</v>
      </c>
      <c r="BO35" s="123">
        <v>0</v>
      </c>
      <c r="BP35" s="119">
        <v>0</v>
      </c>
      <c r="BQ35" s="123">
        <v>0</v>
      </c>
      <c r="BR35" s="119">
        <v>30</v>
      </c>
      <c r="BS35" s="123">
        <v>100</v>
      </c>
      <c r="BT35" s="119">
        <v>30</v>
      </c>
      <c r="BU35" s="2"/>
      <c r="BV35" s="3"/>
      <c r="BW35" s="3"/>
      <c r="BX35" s="3"/>
      <c r="BY35" s="3"/>
    </row>
    <row r="36" spans="1:77" ht="41.45" customHeight="1">
      <c r="A36" s="64" t="s">
        <v>237</v>
      </c>
      <c r="C36" s="65"/>
      <c r="D36" s="65" t="s">
        <v>64</v>
      </c>
      <c r="E36" s="66">
        <v>163.4588875444579</v>
      </c>
      <c r="F36" s="68">
        <v>99.99950591772784</v>
      </c>
      <c r="G36" s="102" t="s">
        <v>1254</v>
      </c>
      <c r="H36" s="65"/>
      <c r="I36" s="69" t="s">
        <v>237</v>
      </c>
      <c r="J36" s="70"/>
      <c r="K36" s="70"/>
      <c r="L36" s="69" t="s">
        <v>1397</v>
      </c>
      <c r="M36" s="73">
        <v>1.1646611518982202</v>
      </c>
      <c r="N36" s="74">
        <v>8475.435546875</v>
      </c>
      <c r="O36" s="74">
        <v>2105.671875</v>
      </c>
      <c r="P36" s="75"/>
      <c r="Q36" s="76"/>
      <c r="R36" s="76"/>
      <c r="S36" s="88"/>
      <c r="T36" s="48">
        <v>2</v>
      </c>
      <c r="U36" s="48">
        <v>1</v>
      </c>
      <c r="V36" s="49">
        <v>0</v>
      </c>
      <c r="W36" s="49">
        <v>1</v>
      </c>
      <c r="X36" s="49">
        <v>0</v>
      </c>
      <c r="Y36" s="49">
        <v>1.298238</v>
      </c>
      <c r="Z36" s="49">
        <v>0</v>
      </c>
      <c r="AA36" s="49">
        <v>0</v>
      </c>
      <c r="AB36" s="71">
        <v>36</v>
      </c>
      <c r="AC36" s="71"/>
      <c r="AD36" s="72"/>
      <c r="AE36" s="78" t="s">
        <v>913</v>
      </c>
      <c r="AF36" s="78">
        <v>175</v>
      </c>
      <c r="AG36" s="78">
        <v>1192</v>
      </c>
      <c r="AH36" s="78">
        <v>1715</v>
      </c>
      <c r="AI36" s="78">
        <v>622</v>
      </c>
      <c r="AJ36" s="78"/>
      <c r="AK36" s="78" t="s">
        <v>998</v>
      </c>
      <c r="AL36" s="78" t="s">
        <v>1063</v>
      </c>
      <c r="AM36" s="83" t="s">
        <v>1120</v>
      </c>
      <c r="AN36" s="78"/>
      <c r="AO36" s="80">
        <v>42251.160150462965</v>
      </c>
      <c r="AP36" s="83" t="s">
        <v>1183</v>
      </c>
      <c r="AQ36" s="78" t="b">
        <v>0</v>
      </c>
      <c r="AR36" s="78" t="b">
        <v>0</v>
      </c>
      <c r="AS36" s="78" t="b">
        <v>1</v>
      </c>
      <c r="AT36" s="78"/>
      <c r="AU36" s="78">
        <v>27</v>
      </c>
      <c r="AV36" s="83" t="s">
        <v>1232</v>
      </c>
      <c r="AW36" s="78" t="b">
        <v>0</v>
      </c>
      <c r="AX36" s="78" t="s">
        <v>1273</v>
      </c>
      <c r="AY36" s="83" t="s">
        <v>1307</v>
      </c>
      <c r="AZ36" s="78" t="s">
        <v>66</v>
      </c>
      <c r="BA36" s="78" t="str">
        <f>REPLACE(INDEX(GroupVertices[Group],MATCH(Vertices[[#This Row],[Vertex]],GroupVertices[Vertex],0)),1,1,"")</f>
        <v>13</v>
      </c>
      <c r="BB36" s="48" t="s">
        <v>373</v>
      </c>
      <c r="BC36" s="48" t="s">
        <v>373</v>
      </c>
      <c r="BD36" s="48" t="s">
        <v>406</v>
      </c>
      <c r="BE36" s="48" t="s">
        <v>406</v>
      </c>
      <c r="BF36" s="48"/>
      <c r="BG36" s="48"/>
      <c r="BH36" s="119" t="s">
        <v>1878</v>
      </c>
      <c r="BI36" s="119" t="s">
        <v>1878</v>
      </c>
      <c r="BJ36" s="119" t="s">
        <v>1931</v>
      </c>
      <c r="BK36" s="119" t="s">
        <v>1931</v>
      </c>
      <c r="BL36" s="119">
        <v>0</v>
      </c>
      <c r="BM36" s="123">
        <v>0</v>
      </c>
      <c r="BN36" s="119">
        <v>0</v>
      </c>
      <c r="BO36" s="123">
        <v>0</v>
      </c>
      <c r="BP36" s="119">
        <v>0</v>
      </c>
      <c r="BQ36" s="123">
        <v>0</v>
      </c>
      <c r="BR36" s="119">
        <v>42</v>
      </c>
      <c r="BS36" s="123">
        <v>100</v>
      </c>
      <c r="BT36" s="119">
        <v>42</v>
      </c>
      <c r="BU36" s="2"/>
      <c r="BV36" s="3"/>
      <c r="BW36" s="3"/>
      <c r="BX36" s="3"/>
      <c r="BY36" s="3"/>
    </row>
    <row r="37" spans="1:77" ht="41.45" customHeight="1">
      <c r="A37" s="64" t="s">
        <v>238</v>
      </c>
      <c r="C37" s="65"/>
      <c r="D37" s="65" t="s">
        <v>64</v>
      </c>
      <c r="E37" s="66">
        <v>162.11676016573168</v>
      </c>
      <c r="F37" s="68">
        <v>99.99996045676845</v>
      </c>
      <c r="G37" s="102" t="s">
        <v>470</v>
      </c>
      <c r="H37" s="65"/>
      <c r="I37" s="69" t="s">
        <v>238</v>
      </c>
      <c r="J37" s="70"/>
      <c r="K37" s="70"/>
      <c r="L37" s="69" t="s">
        <v>1398</v>
      </c>
      <c r="M37" s="73">
        <v>1.0131784409691078</v>
      </c>
      <c r="N37" s="74">
        <v>8475.435546875</v>
      </c>
      <c r="O37" s="74">
        <v>2670.3212890625</v>
      </c>
      <c r="P37" s="75"/>
      <c r="Q37" s="76"/>
      <c r="R37" s="76"/>
      <c r="S37" s="88"/>
      <c r="T37" s="48">
        <v>0</v>
      </c>
      <c r="U37" s="48">
        <v>1</v>
      </c>
      <c r="V37" s="49">
        <v>0</v>
      </c>
      <c r="W37" s="49">
        <v>1</v>
      </c>
      <c r="X37" s="49">
        <v>0</v>
      </c>
      <c r="Y37" s="49">
        <v>0.70175</v>
      </c>
      <c r="Z37" s="49">
        <v>0</v>
      </c>
      <c r="AA37" s="49">
        <v>0</v>
      </c>
      <c r="AB37" s="71">
        <v>37</v>
      </c>
      <c r="AC37" s="71"/>
      <c r="AD37" s="72"/>
      <c r="AE37" s="78" t="s">
        <v>914</v>
      </c>
      <c r="AF37" s="78">
        <v>236</v>
      </c>
      <c r="AG37" s="78">
        <v>100</v>
      </c>
      <c r="AH37" s="78">
        <v>2421</v>
      </c>
      <c r="AI37" s="78">
        <v>222</v>
      </c>
      <c r="AJ37" s="78"/>
      <c r="AK37" s="78" t="s">
        <v>999</v>
      </c>
      <c r="AL37" s="78"/>
      <c r="AM37" s="78"/>
      <c r="AN37" s="78"/>
      <c r="AO37" s="80">
        <v>40679.10292824074</v>
      </c>
      <c r="AP37" s="78"/>
      <c r="AQ37" s="78" t="b">
        <v>1</v>
      </c>
      <c r="AR37" s="78" t="b">
        <v>0</v>
      </c>
      <c r="AS37" s="78" t="b">
        <v>0</v>
      </c>
      <c r="AT37" s="78"/>
      <c r="AU37" s="78">
        <v>17</v>
      </c>
      <c r="AV37" s="83" t="s">
        <v>1232</v>
      </c>
      <c r="AW37" s="78" t="b">
        <v>0</v>
      </c>
      <c r="AX37" s="78" t="s">
        <v>1273</v>
      </c>
      <c r="AY37" s="83" t="s">
        <v>1308</v>
      </c>
      <c r="AZ37" s="78" t="s">
        <v>66</v>
      </c>
      <c r="BA37" s="78" t="str">
        <f>REPLACE(INDEX(GroupVertices[Group],MATCH(Vertices[[#This Row],[Vertex]],GroupVertices[Vertex],0)),1,1,"")</f>
        <v>13</v>
      </c>
      <c r="BB37" s="48"/>
      <c r="BC37" s="48"/>
      <c r="BD37" s="48"/>
      <c r="BE37" s="48"/>
      <c r="BF37" s="48"/>
      <c r="BG37" s="48"/>
      <c r="BH37" s="119" t="s">
        <v>1878</v>
      </c>
      <c r="BI37" s="119" t="s">
        <v>1878</v>
      </c>
      <c r="BJ37" s="119" t="s">
        <v>1931</v>
      </c>
      <c r="BK37" s="119" t="s">
        <v>1931</v>
      </c>
      <c r="BL37" s="119">
        <v>0</v>
      </c>
      <c r="BM37" s="123">
        <v>0</v>
      </c>
      <c r="BN37" s="119">
        <v>0</v>
      </c>
      <c r="BO37" s="123">
        <v>0</v>
      </c>
      <c r="BP37" s="119">
        <v>0</v>
      </c>
      <c r="BQ37" s="123">
        <v>0</v>
      </c>
      <c r="BR37" s="119">
        <v>42</v>
      </c>
      <c r="BS37" s="123">
        <v>100</v>
      </c>
      <c r="BT37" s="119">
        <v>42</v>
      </c>
      <c r="BU37" s="2"/>
      <c r="BV37" s="3"/>
      <c r="BW37" s="3"/>
      <c r="BX37" s="3"/>
      <c r="BY37" s="3"/>
    </row>
    <row r="38" spans="1:77" ht="41.45" customHeight="1">
      <c r="A38" s="64" t="s">
        <v>239</v>
      </c>
      <c r="C38" s="65"/>
      <c r="D38" s="65" t="s">
        <v>64</v>
      </c>
      <c r="E38" s="66">
        <v>162.86525428079054</v>
      </c>
      <c r="F38" s="68">
        <v>99.99970696384196</v>
      </c>
      <c r="G38" s="102" t="s">
        <v>471</v>
      </c>
      <c r="H38" s="65"/>
      <c r="I38" s="69" t="s">
        <v>239</v>
      </c>
      <c r="J38" s="70"/>
      <c r="K38" s="70"/>
      <c r="L38" s="69" t="s">
        <v>1399</v>
      </c>
      <c r="M38" s="73">
        <v>1.0976591836026512</v>
      </c>
      <c r="N38" s="74">
        <v>8475.435546875</v>
      </c>
      <c r="O38" s="74">
        <v>632.2897338867188</v>
      </c>
      <c r="P38" s="75"/>
      <c r="Q38" s="76"/>
      <c r="R38" s="76"/>
      <c r="S38" s="88"/>
      <c r="T38" s="48">
        <v>2</v>
      </c>
      <c r="U38" s="48">
        <v>1</v>
      </c>
      <c r="V38" s="49">
        <v>0</v>
      </c>
      <c r="W38" s="49">
        <v>1</v>
      </c>
      <c r="X38" s="49">
        <v>0</v>
      </c>
      <c r="Y38" s="49">
        <v>1.298238</v>
      </c>
      <c r="Z38" s="49">
        <v>0</v>
      </c>
      <c r="AA38" s="49">
        <v>0</v>
      </c>
      <c r="AB38" s="71">
        <v>38</v>
      </c>
      <c r="AC38" s="71"/>
      <c r="AD38" s="72"/>
      <c r="AE38" s="78" t="s">
        <v>915</v>
      </c>
      <c r="AF38" s="78">
        <v>2295</v>
      </c>
      <c r="AG38" s="78">
        <v>709</v>
      </c>
      <c r="AH38" s="78">
        <v>6492</v>
      </c>
      <c r="AI38" s="78">
        <v>12</v>
      </c>
      <c r="AJ38" s="78"/>
      <c r="AK38" s="78"/>
      <c r="AL38" s="78" t="s">
        <v>1064</v>
      </c>
      <c r="AM38" s="83" t="s">
        <v>1121</v>
      </c>
      <c r="AN38" s="78"/>
      <c r="AO38" s="80">
        <v>40483.95365740741</v>
      </c>
      <c r="AP38" s="83" t="s">
        <v>1184</v>
      </c>
      <c r="AQ38" s="78" t="b">
        <v>0</v>
      </c>
      <c r="AR38" s="78" t="b">
        <v>0</v>
      </c>
      <c r="AS38" s="78" t="b">
        <v>1</v>
      </c>
      <c r="AT38" s="78"/>
      <c r="AU38" s="78">
        <v>1</v>
      </c>
      <c r="AV38" s="83" t="s">
        <v>1238</v>
      </c>
      <c r="AW38" s="78" t="b">
        <v>0</v>
      </c>
      <c r="AX38" s="78" t="s">
        <v>1273</v>
      </c>
      <c r="AY38" s="83" t="s">
        <v>1309</v>
      </c>
      <c r="AZ38" s="78" t="s">
        <v>66</v>
      </c>
      <c r="BA38" s="78" t="str">
        <f>REPLACE(INDEX(GroupVertices[Group],MATCH(Vertices[[#This Row],[Vertex]],GroupVertices[Vertex],0)),1,1,"")</f>
        <v>12</v>
      </c>
      <c r="BB38" s="48" t="s">
        <v>360</v>
      </c>
      <c r="BC38" s="48" t="s">
        <v>360</v>
      </c>
      <c r="BD38" s="48" t="s">
        <v>401</v>
      </c>
      <c r="BE38" s="48" t="s">
        <v>401</v>
      </c>
      <c r="BF38" s="48" t="s">
        <v>416</v>
      </c>
      <c r="BG38" s="48" t="s">
        <v>416</v>
      </c>
      <c r="BH38" s="119" t="s">
        <v>1879</v>
      </c>
      <c r="BI38" s="119" t="s">
        <v>1879</v>
      </c>
      <c r="BJ38" s="119" t="s">
        <v>1932</v>
      </c>
      <c r="BK38" s="119" t="s">
        <v>1932</v>
      </c>
      <c r="BL38" s="119">
        <v>0</v>
      </c>
      <c r="BM38" s="123">
        <v>0</v>
      </c>
      <c r="BN38" s="119">
        <v>0</v>
      </c>
      <c r="BO38" s="123">
        <v>0</v>
      </c>
      <c r="BP38" s="119">
        <v>0</v>
      </c>
      <c r="BQ38" s="123">
        <v>0</v>
      </c>
      <c r="BR38" s="119">
        <v>17</v>
      </c>
      <c r="BS38" s="123">
        <v>100</v>
      </c>
      <c r="BT38" s="119">
        <v>17</v>
      </c>
      <c r="BU38" s="2"/>
      <c r="BV38" s="3"/>
      <c r="BW38" s="3"/>
      <c r="BX38" s="3"/>
      <c r="BY38" s="3"/>
    </row>
    <row r="39" spans="1:77" ht="41.45" customHeight="1">
      <c r="A39" s="64" t="s">
        <v>240</v>
      </c>
      <c r="C39" s="65"/>
      <c r="D39" s="65" t="s">
        <v>64</v>
      </c>
      <c r="E39" s="66">
        <v>162.11676016573168</v>
      </c>
      <c r="F39" s="68">
        <v>99.99996045676845</v>
      </c>
      <c r="G39" s="102" t="s">
        <v>472</v>
      </c>
      <c r="H39" s="65"/>
      <c r="I39" s="69" t="s">
        <v>240</v>
      </c>
      <c r="J39" s="70"/>
      <c r="K39" s="70"/>
      <c r="L39" s="69" t="s">
        <v>1400</v>
      </c>
      <c r="M39" s="73">
        <v>1.0131784409691078</v>
      </c>
      <c r="N39" s="74">
        <v>8475.435546875</v>
      </c>
      <c r="O39" s="74">
        <v>1191.057373046875</v>
      </c>
      <c r="P39" s="75"/>
      <c r="Q39" s="76"/>
      <c r="R39" s="76"/>
      <c r="S39" s="88"/>
      <c r="T39" s="48">
        <v>0</v>
      </c>
      <c r="U39" s="48">
        <v>1</v>
      </c>
      <c r="V39" s="49">
        <v>0</v>
      </c>
      <c r="W39" s="49">
        <v>1</v>
      </c>
      <c r="X39" s="49">
        <v>0</v>
      </c>
      <c r="Y39" s="49">
        <v>0.70175</v>
      </c>
      <c r="Z39" s="49">
        <v>0</v>
      </c>
      <c r="AA39" s="49">
        <v>0</v>
      </c>
      <c r="AB39" s="71">
        <v>39</v>
      </c>
      <c r="AC39" s="71"/>
      <c r="AD39" s="72"/>
      <c r="AE39" s="78" t="s">
        <v>916</v>
      </c>
      <c r="AF39" s="78">
        <v>312</v>
      </c>
      <c r="AG39" s="78">
        <v>100</v>
      </c>
      <c r="AH39" s="78">
        <v>1561</v>
      </c>
      <c r="AI39" s="78">
        <v>153</v>
      </c>
      <c r="AJ39" s="78"/>
      <c r="AK39" s="78"/>
      <c r="AL39" s="78"/>
      <c r="AM39" s="78"/>
      <c r="AN39" s="78"/>
      <c r="AO39" s="80">
        <v>40641.15052083333</v>
      </c>
      <c r="AP39" s="83" t="s">
        <v>1185</v>
      </c>
      <c r="AQ39" s="78" t="b">
        <v>0</v>
      </c>
      <c r="AR39" s="78" t="b">
        <v>0</v>
      </c>
      <c r="AS39" s="78" t="b">
        <v>0</v>
      </c>
      <c r="AT39" s="78"/>
      <c r="AU39" s="78">
        <v>2</v>
      </c>
      <c r="AV39" s="83" t="s">
        <v>1234</v>
      </c>
      <c r="AW39" s="78" t="b">
        <v>0</v>
      </c>
      <c r="AX39" s="78" t="s">
        <v>1273</v>
      </c>
      <c r="AY39" s="83" t="s">
        <v>1310</v>
      </c>
      <c r="AZ39" s="78" t="s">
        <v>66</v>
      </c>
      <c r="BA39" s="78" t="str">
        <f>REPLACE(INDEX(GroupVertices[Group],MATCH(Vertices[[#This Row],[Vertex]],GroupVertices[Vertex],0)),1,1,"")</f>
        <v>12</v>
      </c>
      <c r="BB39" s="48" t="s">
        <v>360</v>
      </c>
      <c r="BC39" s="48" t="s">
        <v>360</v>
      </c>
      <c r="BD39" s="48" t="s">
        <v>401</v>
      </c>
      <c r="BE39" s="48" t="s">
        <v>401</v>
      </c>
      <c r="BF39" s="48"/>
      <c r="BG39" s="48"/>
      <c r="BH39" s="119" t="s">
        <v>1879</v>
      </c>
      <c r="BI39" s="119" t="s">
        <v>1879</v>
      </c>
      <c r="BJ39" s="119" t="s">
        <v>1932</v>
      </c>
      <c r="BK39" s="119" t="s">
        <v>1932</v>
      </c>
      <c r="BL39" s="119">
        <v>0</v>
      </c>
      <c r="BM39" s="123">
        <v>0</v>
      </c>
      <c r="BN39" s="119">
        <v>0</v>
      </c>
      <c r="BO39" s="123">
        <v>0</v>
      </c>
      <c r="BP39" s="119">
        <v>0</v>
      </c>
      <c r="BQ39" s="123">
        <v>0</v>
      </c>
      <c r="BR39" s="119">
        <v>17</v>
      </c>
      <c r="BS39" s="123">
        <v>100</v>
      </c>
      <c r="BT39" s="119">
        <v>17</v>
      </c>
      <c r="BU39" s="2"/>
      <c r="BV39" s="3"/>
      <c r="BW39" s="3"/>
      <c r="BX39" s="3"/>
      <c r="BY39" s="3"/>
    </row>
    <row r="40" spans="1:77" ht="41.45" customHeight="1">
      <c r="A40" s="64" t="s">
        <v>241</v>
      </c>
      <c r="C40" s="65"/>
      <c r="D40" s="65" t="s">
        <v>64</v>
      </c>
      <c r="E40" s="66">
        <v>162.05530744692553</v>
      </c>
      <c r="F40" s="68">
        <v>99.99998126899558</v>
      </c>
      <c r="G40" s="102" t="s">
        <v>473</v>
      </c>
      <c r="H40" s="65"/>
      <c r="I40" s="69" t="s">
        <v>241</v>
      </c>
      <c r="J40" s="70"/>
      <c r="K40" s="70"/>
      <c r="L40" s="69" t="s">
        <v>1401</v>
      </c>
      <c r="M40" s="73">
        <v>1.0062424194064195</v>
      </c>
      <c r="N40" s="74">
        <v>5879.85400390625</v>
      </c>
      <c r="O40" s="74">
        <v>3148.6533203125</v>
      </c>
      <c r="P40" s="75"/>
      <c r="Q40" s="76"/>
      <c r="R40" s="76"/>
      <c r="S40" s="88"/>
      <c r="T40" s="48">
        <v>0</v>
      </c>
      <c r="U40" s="48">
        <v>1</v>
      </c>
      <c r="V40" s="49">
        <v>0</v>
      </c>
      <c r="W40" s="49">
        <v>0.00625</v>
      </c>
      <c r="X40" s="49">
        <v>0.005228</v>
      </c>
      <c r="Y40" s="49">
        <v>0.480023</v>
      </c>
      <c r="Z40" s="49">
        <v>0</v>
      </c>
      <c r="AA40" s="49">
        <v>0</v>
      </c>
      <c r="AB40" s="71">
        <v>40</v>
      </c>
      <c r="AC40" s="71"/>
      <c r="AD40" s="72"/>
      <c r="AE40" s="78" t="s">
        <v>917</v>
      </c>
      <c r="AF40" s="78">
        <v>81</v>
      </c>
      <c r="AG40" s="78">
        <v>50</v>
      </c>
      <c r="AH40" s="78">
        <v>1897</v>
      </c>
      <c r="AI40" s="78">
        <v>505</v>
      </c>
      <c r="AJ40" s="78"/>
      <c r="AK40" s="78"/>
      <c r="AL40" s="78" t="s">
        <v>1051</v>
      </c>
      <c r="AM40" s="78"/>
      <c r="AN40" s="78"/>
      <c r="AO40" s="80">
        <v>40312.16423611111</v>
      </c>
      <c r="AP40" s="78"/>
      <c r="AQ40" s="78" t="b">
        <v>1</v>
      </c>
      <c r="AR40" s="78" t="b">
        <v>0</v>
      </c>
      <c r="AS40" s="78" t="b">
        <v>1</v>
      </c>
      <c r="AT40" s="78"/>
      <c r="AU40" s="78">
        <v>0</v>
      </c>
      <c r="AV40" s="83" t="s">
        <v>1232</v>
      </c>
      <c r="AW40" s="78" t="b">
        <v>0</v>
      </c>
      <c r="AX40" s="78" t="s">
        <v>1273</v>
      </c>
      <c r="AY40" s="83" t="s">
        <v>1311</v>
      </c>
      <c r="AZ40" s="78" t="s">
        <v>66</v>
      </c>
      <c r="BA40" s="78" t="str">
        <f>REPLACE(INDEX(GroupVertices[Group],MATCH(Vertices[[#This Row],[Vertex]],GroupVertices[Vertex],0)),1,1,"")</f>
        <v>5</v>
      </c>
      <c r="BB40" s="48"/>
      <c r="BC40" s="48"/>
      <c r="BD40" s="48"/>
      <c r="BE40" s="48"/>
      <c r="BF40" s="48"/>
      <c r="BG40" s="48"/>
      <c r="BH40" s="119" t="s">
        <v>1876</v>
      </c>
      <c r="BI40" s="119" t="s">
        <v>1876</v>
      </c>
      <c r="BJ40" s="119" t="s">
        <v>1929</v>
      </c>
      <c r="BK40" s="119" t="s">
        <v>1929</v>
      </c>
      <c r="BL40" s="119">
        <v>0</v>
      </c>
      <c r="BM40" s="123">
        <v>0</v>
      </c>
      <c r="BN40" s="119">
        <v>0</v>
      </c>
      <c r="BO40" s="123">
        <v>0</v>
      </c>
      <c r="BP40" s="119">
        <v>0</v>
      </c>
      <c r="BQ40" s="123">
        <v>0</v>
      </c>
      <c r="BR40" s="119">
        <v>30</v>
      </c>
      <c r="BS40" s="123">
        <v>100</v>
      </c>
      <c r="BT40" s="119">
        <v>30</v>
      </c>
      <c r="BU40" s="2"/>
      <c r="BV40" s="3"/>
      <c r="BW40" s="3"/>
      <c r="BX40" s="3"/>
      <c r="BY40" s="3"/>
    </row>
    <row r="41" spans="1:77" ht="41.45" customHeight="1">
      <c r="A41" s="64" t="s">
        <v>242</v>
      </c>
      <c r="C41" s="65"/>
      <c r="D41" s="65" t="s">
        <v>64</v>
      </c>
      <c r="E41" s="66">
        <v>162.13519598137353</v>
      </c>
      <c r="F41" s="68">
        <v>99.99995421310031</v>
      </c>
      <c r="G41" s="102" t="s">
        <v>474</v>
      </c>
      <c r="H41" s="65"/>
      <c r="I41" s="69" t="s">
        <v>242</v>
      </c>
      <c r="J41" s="70"/>
      <c r="K41" s="70"/>
      <c r="L41" s="69" t="s">
        <v>1402</v>
      </c>
      <c r="M41" s="73">
        <v>1.0152592474379143</v>
      </c>
      <c r="N41" s="74">
        <v>8362.4306640625</v>
      </c>
      <c r="O41" s="74">
        <v>9093.7509765625</v>
      </c>
      <c r="P41" s="75"/>
      <c r="Q41" s="76"/>
      <c r="R41" s="76"/>
      <c r="S41" s="88"/>
      <c r="T41" s="48">
        <v>0</v>
      </c>
      <c r="U41" s="48">
        <v>1</v>
      </c>
      <c r="V41" s="49">
        <v>0</v>
      </c>
      <c r="W41" s="49">
        <v>0.111111</v>
      </c>
      <c r="X41" s="49">
        <v>0</v>
      </c>
      <c r="Y41" s="49">
        <v>0.585363</v>
      </c>
      <c r="Z41" s="49">
        <v>0</v>
      </c>
      <c r="AA41" s="49">
        <v>0</v>
      </c>
      <c r="AB41" s="71">
        <v>41</v>
      </c>
      <c r="AC41" s="71"/>
      <c r="AD41" s="72"/>
      <c r="AE41" s="78" t="s">
        <v>918</v>
      </c>
      <c r="AF41" s="78">
        <v>319</v>
      </c>
      <c r="AG41" s="78">
        <v>115</v>
      </c>
      <c r="AH41" s="78">
        <v>1673</v>
      </c>
      <c r="AI41" s="78">
        <v>248</v>
      </c>
      <c r="AJ41" s="78"/>
      <c r="AK41" s="78" t="s">
        <v>1000</v>
      </c>
      <c r="AL41" s="78" t="s">
        <v>1065</v>
      </c>
      <c r="AM41" s="78"/>
      <c r="AN41" s="78"/>
      <c r="AO41" s="80">
        <v>40340.00144675926</v>
      </c>
      <c r="AP41" s="83" t="s">
        <v>1186</v>
      </c>
      <c r="AQ41" s="78" t="b">
        <v>0</v>
      </c>
      <c r="AR41" s="78" t="b">
        <v>0</v>
      </c>
      <c r="AS41" s="78" t="b">
        <v>0</v>
      </c>
      <c r="AT41" s="78"/>
      <c r="AU41" s="78">
        <v>0</v>
      </c>
      <c r="AV41" s="83" t="s">
        <v>1237</v>
      </c>
      <c r="AW41" s="78" t="b">
        <v>0</v>
      </c>
      <c r="AX41" s="78" t="s">
        <v>1273</v>
      </c>
      <c r="AY41" s="83" t="s">
        <v>1312</v>
      </c>
      <c r="AZ41" s="78" t="s">
        <v>66</v>
      </c>
      <c r="BA41" s="78" t="str">
        <f>REPLACE(INDEX(GroupVertices[Group],MATCH(Vertices[[#This Row],[Vertex]],GroupVertices[Vertex],0)),1,1,"")</f>
        <v>7</v>
      </c>
      <c r="BB41" s="48"/>
      <c r="BC41" s="48"/>
      <c r="BD41" s="48"/>
      <c r="BE41" s="48"/>
      <c r="BF41" s="48" t="s">
        <v>422</v>
      </c>
      <c r="BG41" s="48" t="s">
        <v>422</v>
      </c>
      <c r="BH41" s="119" t="s">
        <v>1875</v>
      </c>
      <c r="BI41" s="119" t="s">
        <v>1875</v>
      </c>
      <c r="BJ41" s="119" t="s">
        <v>1928</v>
      </c>
      <c r="BK41" s="119" t="s">
        <v>1928</v>
      </c>
      <c r="BL41" s="119">
        <v>1</v>
      </c>
      <c r="BM41" s="123">
        <v>6.25</v>
      </c>
      <c r="BN41" s="119">
        <v>0</v>
      </c>
      <c r="BO41" s="123">
        <v>0</v>
      </c>
      <c r="BP41" s="119">
        <v>0</v>
      </c>
      <c r="BQ41" s="123">
        <v>0</v>
      </c>
      <c r="BR41" s="119">
        <v>15</v>
      </c>
      <c r="BS41" s="123">
        <v>93.75</v>
      </c>
      <c r="BT41" s="119">
        <v>16</v>
      </c>
      <c r="BU41" s="2"/>
      <c r="BV41" s="3"/>
      <c r="BW41" s="3"/>
      <c r="BX41" s="3"/>
      <c r="BY41" s="3"/>
    </row>
    <row r="42" spans="1:77" ht="41.45" customHeight="1">
      <c r="A42" s="64" t="s">
        <v>243</v>
      </c>
      <c r="C42" s="65"/>
      <c r="D42" s="65" t="s">
        <v>64</v>
      </c>
      <c r="E42" s="66">
        <v>162.01966487001798</v>
      </c>
      <c r="F42" s="68">
        <v>99.99999334008731</v>
      </c>
      <c r="G42" s="102" t="s">
        <v>475</v>
      </c>
      <c r="H42" s="65"/>
      <c r="I42" s="69" t="s">
        <v>243</v>
      </c>
      <c r="J42" s="70"/>
      <c r="K42" s="70"/>
      <c r="L42" s="69" t="s">
        <v>1403</v>
      </c>
      <c r="M42" s="73">
        <v>1.0022195269000602</v>
      </c>
      <c r="N42" s="74">
        <v>9207.2509765625</v>
      </c>
      <c r="O42" s="74">
        <v>6246.43408203125</v>
      </c>
      <c r="P42" s="75"/>
      <c r="Q42" s="76"/>
      <c r="R42" s="76"/>
      <c r="S42" s="88"/>
      <c r="T42" s="48">
        <v>0</v>
      </c>
      <c r="U42" s="48">
        <v>1</v>
      </c>
      <c r="V42" s="49">
        <v>0</v>
      </c>
      <c r="W42" s="49">
        <v>0.111111</v>
      </c>
      <c r="X42" s="49">
        <v>0</v>
      </c>
      <c r="Y42" s="49">
        <v>0.585363</v>
      </c>
      <c r="Z42" s="49">
        <v>0</v>
      </c>
      <c r="AA42" s="49">
        <v>0</v>
      </c>
      <c r="AB42" s="71">
        <v>42</v>
      </c>
      <c r="AC42" s="71"/>
      <c r="AD42" s="72"/>
      <c r="AE42" s="78" t="s">
        <v>919</v>
      </c>
      <c r="AF42" s="78">
        <v>123</v>
      </c>
      <c r="AG42" s="78">
        <v>21</v>
      </c>
      <c r="AH42" s="78">
        <v>18</v>
      </c>
      <c r="AI42" s="78">
        <v>7</v>
      </c>
      <c r="AJ42" s="78"/>
      <c r="AK42" s="78"/>
      <c r="AL42" s="78"/>
      <c r="AM42" s="78"/>
      <c r="AN42" s="78"/>
      <c r="AO42" s="80">
        <v>42039.930451388886</v>
      </c>
      <c r="AP42" s="83" t="s">
        <v>1187</v>
      </c>
      <c r="AQ42" s="78" t="b">
        <v>1</v>
      </c>
      <c r="AR42" s="78" t="b">
        <v>0</v>
      </c>
      <c r="AS42" s="78" t="b">
        <v>0</v>
      </c>
      <c r="AT42" s="78"/>
      <c r="AU42" s="78">
        <v>0</v>
      </c>
      <c r="AV42" s="83" t="s">
        <v>1232</v>
      </c>
      <c r="AW42" s="78" t="b">
        <v>0</v>
      </c>
      <c r="AX42" s="78" t="s">
        <v>1273</v>
      </c>
      <c r="AY42" s="83" t="s">
        <v>1313</v>
      </c>
      <c r="AZ42" s="78" t="s">
        <v>66</v>
      </c>
      <c r="BA42" s="78" t="str">
        <f>REPLACE(INDEX(GroupVertices[Group],MATCH(Vertices[[#This Row],[Vertex]],GroupVertices[Vertex],0)),1,1,"")</f>
        <v>7</v>
      </c>
      <c r="BB42" s="48"/>
      <c r="BC42" s="48"/>
      <c r="BD42" s="48"/>
      <c r="BE42" s="48"/>
      <c r="BF42" s="48" t="s">
        <v>422</v>
      </c>
      <c r="BG42" s="48" t="s">
        <v>422</v>
      </c>
      <c r="BH42" s="119" t="s">
        <v>1875</v>
      </c>
      <c r="BI42" s="119" t="s">
        <v>1875</v>
      </c>
      <c r="BJ42" s="119" t="s">
        <v>1928</v>
      </c>
      <c r="BK42" s="119" t="s">
        <v>1928</v>
      </c>
      <c r="BL42" s="119">
        <v>1</v>
      </c>
      <c r="BM42" s="123">
        <v>6.25</v>
      </c>
      <c r="BN42" s="119">
        <v>0</v>
      </c>
      <c r="BO42" s="123">
        <v>0</v>
      </c>
      <c r="BP42" s="119">
        <v>0</v>
      </c>
      <c r="BQ42" s="123">
        <v>0</v>
      </c>
      <c r="BR42" s="119">
        <v>15</v>
      </c>
      <c r="BS42" s="123">
        <v>93.75</v>
      </c>
      <c r="BT42" s="119">
        <v>16</v>
      </c>
      <c r="BU42" s="2"/>
      <c r="BV42" s="3"/>
      <c r="BW42" s="3"/>
      <c r="BX42" s="3"/>
      <c r="BY42" s="3"/>
    </row>
    <row r="43" spans="1:77" ht="41.45" customHeight="1">
      <c r="A43" s="64" t="s">
        <v>245</v>
      </c>
      <c r="C43" s="65"/>
      <c r="D43" s="65" t="s">
        <v>64</v>
      </c>
      <c r="E43" s="66">
        <v>162.0430169031643</v>
      </c>
      <c r="F43" s="68">
        <v>99.999985431441</v>
      </c>
      <c r="G43" s="102" t="s">
        <v>476</v>
      </c>
      <c r="H43" s="65"/>
      <c r="I43" s="69" t="s">
        <v>245</v>
      </c>
      <c r="J43" s="70"/>
      <c r="K43" s="70"/>
      <c r="L43" s="69" t="s">
        <v>1404</v>
      </c>
      <c r="M43" s="73">
        <v>1.0048552150938819</v>
      </c>
      <c r="N43" s="74">
        <v>9281.9599609375</v>
      </c>
      <c r="O43" s="74">
        <v>9646.09375</v>
      </c>
      <c r="P43" s="75"/>
      <c r="Q43" s="76"/>
      <c r="R43" s="76"/>
      <c r="S43" s="88"/>
      <c r="T43" s="48">
        <v>0</v>
      </c>
      <c r="U43" s="48">
        <v>1</v>
      </c>
      <c r="V43" s="49">
        <v>0</v>
      </c>
      <c r="W43" s="49">
        <v>0.111111</v>
      </c>
      <c r="X43" s="49">
        <v>0</v>
      </c>
      <c r="Y43" s="49">
        <v>0.585363</v>
      </c>
      <c r="Z43" s="49">
        <v>0</v>
      </c>
      <c r="AA43" s="49">
        <v>0</v>
      </c>
      <c r="AB43" s="71">
        <v>43</v>
      </c>
      <c r="AC43" s="71"/>
      <c r="AD43" s="72"/>
      <c r="AE43" s="78" t="s">
        <v>920</v>
      </c>
      <c r="AF43" s="78">
        <v>765</v>
      </c>
      <c r="AG43" s="78">
        <v>40</v>
      </c>
      <c r="AH43" s="78">
        <v>3975</v>
      </c>
      <c r="AI43" s="78">
        <v>4083</v>
      </c>
      <c r="AJ43" s="78"/>
      <c r="AK43" s="78" t="s">
        <v>1001</v>
      </c>
      <c r="AL43" s="78" t="s">
        <v>1066</v>
      </c>
      <c r="AM43" s="78"/>
      <c r="AN43" s="78"/>
      <c r="AO43" s="80">
        <v>40301.665185185186</v>
      </c>
      <c r="AP43" s="78"/>
      <c r="AQ43" s="78" t="b">
        <v>0</v>
      </c>
      <c r="AR43" s="78" t="b">
        <v>0</v>
      </c>
      <c r="AS43" s="78" t="b">
        <v>0</v>
      </c>
      <c r="AT43" s="78"/>
      <c r="AU43" s="78">
        <v>0</v>
      </c>
      <c r="AV43" s="83" t="s">
        <v>1232</v>
      </c>
      <c r="AW43" s="78" t="b">
        <v>0</v>
      </c>
      <c r="AX43" s="78" t="s">
        <v>1273</v>
      </c>
      <c r="AY43" s="83" t="s">
        <v>1314</v>
      </c>
      <c r="AZ43" s="78" t="s">
        <v>66</v>
      </c>
      <c r="BA43" s="78" t="str">
        <f>REPLACE(INDEX(GroupVertices[Group],MATCH(Vertices[[#This Row],[Vertex]],GroupVertices[Vertex],0)),1,1,"")</f>
        <v>7</v>
      </c>
      <c r="BB43" s="48"/>
      <c r="BC43" s="48"/>
      <c r="BD43" s="48"/>
      <c r="BE43" s="48"/>
      <c r="BF43" s="48" t="s">
        <v>422</v>
      </c>
      <c r="BG43" s="48" t="s">
        <v>422</v>
      </c>
      <c r="BH43" s="119" t="s">
        <v>1875</v>
      </c>
      <c r="BI43" s="119" t="s">
        <v>1875</v>
      </c>
      <c r="BJ43" s="119" t="s">
        <v>1928</v>
      </c>
      <c r="BK43" s="119" t="s">
        <v>1928</v>
      </c>
      <c r="BL43" s="119">
        <v>1</v>
      </c>
      <c r="BM43" s="123">
        <v>6.25</v>
      </c>
      <c r="BN43" s="119">
        <v>0</v>
      </c>
      <c r="BO43" s="123">
        <v>0</v>
      </c>
      <c r="BP43" s="119">
        <v>0</v>
      </c>
      <c r="BQ43" s="123">
        <v>0</v>
      </c>
      <c r="BR43" s="119">
        <v>15</v>
      </c>
      <c r="BS43" s="123">
        <v>93.75</v>
      </c>
      <c r="BT43" s="119">
        <v>16</v>
      </c>
      <c r="BU43" s="2"/>
      <c r="BV43" s="3"/>
      <c r="BW43" s="3"/>
      <c r="BX43" s="3"/>
      <c r="BY43" s="3"/>
    </row>
    <row r="44" spans="1:77" ht="41.45" customHeight="1">
      <c r="A44" s="64" t="s">
        <v>246</v>
      </c>
      <c r="C44" s="65"/>
      <c r="D44" s="65" t="s">
        <v>64</v>
      </c>
      <c r="E44" s="66">
        <v>163.14056246104207</v>
      </c>
      <c r="F44" s="68">
        <v>99.9996137250644</v>
      </c>
      <c r="G44" s="102" t="s">
        <v>477</v>
      </c>
      <c r="H44" s="65"/>
      <c r="I44" s="69" t="s">
        <v>246</v>
      </c>
      <c r="J44" s="70"/>
      <c r="K44" s="70"/>
      <c r="L44" s="69" t="s">
        <v>1405</v>
      </c>
      <c r="M44" s="73">
        <v>1.1287325602034948</v>
      </c>
      <c r="N44" s="74">
        <v>1344.894775390625</v>
      </c>
      <c r="O44" s="74">
        <v>1883.6351318359375</v>
      </c>
      <c r="P44" s="75"/>
      <c r="Q44" s="76"/>
      <c r="R44" s="76"/>
      <c r="S44" s="88"/>
      <c r="T44" s="48">
        <v>1</v>
      </c>
      <c r="U44" s="48">
        <v>1</v>
      </c>
      <c r="V44" s="49">
        <v>0</v>
      </c>
      <c r="W44" s="49">
        <v>0</v>
      </c>
      <c r="X44" s="49">
        <v>0</v>
      </c>
      <c r="Y44" s="49">
        <v>0.999994</v>
      </c>
      <c r="Z44" s="49">
        <v>0</v>
      </c>
      <c r="AA44" s="49" t="s">
        <v>1521</v>
      </c>
      <c r="AB44" s="71">
        <v>44</v>
      </c>
      <c r="AC44" s="71"/>
      <c r="AD44" s="72"/>
      <c r="AE44" s="78" t="s">
        <v>921</v>
      </c>
      <c r="AF44" s="78">
        <v>1689</v>
      </c>
      <c r="AG44" s="78">
        <v>933</v>
      </c>
      <c r="AH44" s="78">
        <v>25635</v>
      </c>
      <c r="AI44" s="78">
        <v>9690</v>
      </c>
      <c r="AJ44" s="78"/>
      <c r="AK44" s="78" t="s">
        <v>1002</v>
      </c>
      <c r="AL44" s="78" t="s">
        <v>1067</v>
      </c>
      <c r="AM44" s="78"/>
      <c r="AN44" s="78"/>
      <c r="AO44" s="80">
        <v>39972.76814814815</v>
      </c>
      <c r="AP44" s="83" t="s">
        <v>1188</v>
      </c>
      <c r="AQ44" s="78" t="b">
        <v>0</v>
      </c>
      <c r="AR44" s="78" t="b">
        <v>0</v>
      </c>
      <c r="AS44" s="78" t="b">
        <v>1</v>
      </c>
      <c r="AT44" s="78"/>
      <c r="AU44" s="78">
        <v>93</v>
      </c>
      <c r="AV44" s="83" t="s">
        <v>1239</v>
      </c>
      <c r="AW44" s="78" t="b">
        <v>0</v>
      </c>
      <c r="AX44" s="78" t="s">
        <v>1273</v>
      </c>
      <c r="AY44" s="83" t="s">
        <v>1315</v>
      </c>
      <c r="AZ44" s="78" t="s">
        <v>66</v>
      </c>
      <c r="BA44" s="78" t="str">
        <f>REPLACE(INDEX(GroupVertices[Group],MATCH(Vertices[[#This Row],[Vertex]],GroupVertices[Vertex],0)),1,1,"")</f>
        <v>2</v>
      </c>
      <c r="BB44" s="48" t="s">
        <v>374</v>
      </c>
      <c r="BC44" s="48" t="s">
        <v>374</v>
      </c>
      <c r="BD44" s="48" t="s">
        <v>404</v>
      </c>
      <c r="BE44" s="48" t="s">
        <v>404</v>
      </c>
      <c r="BF44" s="48" t="s">
        <v>423</v>
      </c>
      <c r="BG44" s="48" t="s">
        <v>423</v>
      </c>
      <c r="BH44" s="119" t="s">
        <v>1880</v>
      </c>
      <c r="BI44" s="119" t="s">
        <v>1880</v>
      </c>
      <c r="BJ44" s="119" t="s">
        <v>1933</v>
      </c>
      <c r="BK44" s="119" t="s">
        <v>1933</v>
      </c>
      <c r="BL44" s="119">
        <v>2</v>
      </c>
      <c r="BM44" s="123">
        <v>6.666666666666667</v>
      </c>
      <c r="BN44" s="119">
        <v>0</v>
      </c>
      <c r="BO44" s="123">
        <v>0</v>
      </c>
      <c r="BP44" s="119">
        <v>0</v>
      </c>
      <c r="BQ44" s="123">
        <v>0</v>
      </c>
      <c r="BR44" s="119">
        <v>28</v>
      </c>
      <c r="BS44" s="123">
        <v>93.33333333333333</v>
      </c>
      <c r="BT44" s="119">
        <v>30</v>
      </c>
      <c r="BU44" s="2"/>
      <c r="BV44" s="3"/>
      <c r="BW44" s="3"/>
      <c r="BX44" s="3"/>
      <c r="BY44" s="3"/>
    </row>
    <row r="45" spans="1:77" ht="41.45" customHeight="1">
      <c r="A45" s="64" t="s">
        <v>247</v>
      </c>
      <c r="C45" s="65"/>
      <c r="D45" s="65" t="s">
        <v>64</v>
      </c>
      <c r="E45" s="66">
        <v>162.0540783925494</v>
      </c>
      <c r="F45" s="68">
        <v>99.99998168524013</v>
      </c>
      <c r="G45" s="102" t="s">
        <v>478</v>
      </c>
      <c r="H45" s="65"/>
      <c r="I45" s="69" t="s">
        <v>247</v>
      </c>
      <c r="J45" s="70"/>
      <c r="K45" s="70"/>
      <c r="L45" s="69" t="s">
        <v>1406</v>
      </c>
      <c r="M45" s="73">
        <v>1.0061036989751657</v>
      </c>
      <c r="N45" s="74">
        <v>1935.640869140625</v>
      </c>
      <c r="O45" s="74">
        <v>9646.09375</v>
      </c>
      <c r="P45" s="75"/>
      <c r="Q45" s="76"/>
      <c r="R45" s="76"/>
      <c r="S45" s="88"/>
      <c r="T45" s="48">
        <v>0</v>
      </c>
      <c r="U45" s="48">
        <v>1</v>
      </c>
      <c r="V45" s="49">
        <v>0</v>
      </c>
      <c r="W45" s="49">
        <v>0.007752</v>
      </c>
      <c r="X45" s="49">
        <v>0.020346</v>
      </c>
      <c r="Y45" s="49">
        <v>0.392619</v>
      </c>
      <c r="Z45" s="49">
        <v>0</v>
      </c>
      <c r="AA45" s="49">
        <v>0</v>
      </c>
      <c r="AB45" s="71">
        <v>45</v>
      </c>
      <c r="AC45" s="71"/>
      <c r="AD45" s="72"/>
      <c r="AE45" s="78" t="s">
        <v>922</v>
      </c>
      <c r="AF45" s="78">
        <v>60</v>
      </c>
      <c r="AG45" s="78">
        <v>49</v>
      </c>
      <c r="AH45" s="78">
        <v>2051</v>
      </c>
      <c r="AI45" s="78">
        <v>133</v>
      </c>
      <c r="AJ45" s="78"/>
      <c r="AK45" s="78"/>
      <c r="AL45" s="78" t="s">
        <v>1051</v>
      </c>
      <c r="AM45" s="83" t="s">
        <v>1122</v>
      </c>
      <c r="AN45" s="78"/>
      <c r="AO45" s="80">
        <v>40315.61342592593</v>
      </c>
      <c r="AP45" s="83" t="s">
        <v>1189</v>
      </c>
      <c r="AQ45" s="78" t="b">
        <v>1</v>
      </c>
      <c r="AR45" s="78" t="b">
        <v>0</v>
      </c>
      <c r="AS45" s="78" t="b">
        <v>0</v>
      </c>
      <c r="AT45" s="78"/>
      <c r="AU45" s="78">
        <v>14</v>
      </c>
      <c r="AV45" s="83" t="s">
        <v>1232</v>
      </c>
      <c r="AW45" s="78" t="b">
        <v>0</v>
      </c>
      <c r="AX45" s="78" t="s">
        <v>1273</v>
      </c>
      <c r="AY45" s="83" t="s">
        <v>1316</v>
      </c>
      <c r="AZ45" s="78" t="s">
        <v>66</v>
      </c>
      <c r="BA45" s="78" t="str">
        <f>REPLACE(INDEX(GroupVertices[Group],MATCH(Vertices[[#This Row],[Vertex]],GroupVertices[Vertex],0)),1,1,"")</f>
        <v>1</v>
      </c>
      <c r="BB45" s="48" t="s">
        <v>360</v>
      </c>
      <c r="BC45" s="48" t="s">
        <v>360</v>
      </c>
      <c r="BD45" s="48" t="s">
        <v>401</v>
      </c>
      <c r="BE45" s="48" t="s">
        <v>401</v>
      </c>
      <c r="BF45" s="48" t="s">
        <v>416</v>
      </c>
      <c r="BG45" s="48" t="s">
        <v>416</v>
      </c>
      <c r="BH45" s="119" t="s">
        <v>1862</v>
      </c>
      <c r="BI45" s="119" t="s">
        <v>1862</v>
      </c>
      <c r="BJ45" s="119" t="s">
        <v>1917</v>
      </c>
      <c r="BK45" s="119" t="s">
        <v>1917</v>
      </c>
      <c r="BL45" s="119">
        <v>0</v>
      </c>
      <c r="BM45" s="123">
        <v>0</v>
      </c>
      <c r="BN45" s="119">
        <v>0</v>
      </c>
      <c r="BO45" s="123">
        <v>0</v>
      </c>
      <c r="BP45" s="119">
        <v>0</v>
      </c>
      <c r="BQ45" s="123">
        <v>0</v>
      </c>
      <c r="BR45" s="119">
        <v>13</v>
      </c>
      <c r="BS45" s="123">
        <v>100</v>
      </c>
      <c r="BT45" s="119">
        <v>13</v>
      </c>
      <c r="BU45" s="2"/>
      <c r="BV45" s="3"/>
      <c r="BW45" s="3"/>
      <c r="BX45" s="3"/>
      <c r="BY45" s="3"/>
    </row>
    <row r="46" spans="1:77" ht="41.45" customHeight="1">
      <c r="A46" s="64" t="s">
        <v>248</v>
      </c>
      <c r="C46" s="65"/>
      <c r="D46" s="65" t="s">
        <v>64</v>
      </c>
      <c r="E46" s="66">
        <v>162.00245810875225</v>
      </c>
      <c r="F46" s="68">
        <v>99.99999916751092</v>
      </c>
      <c r="G46" s="102" t="s">
        <v>479</v>
      </c>
      <c r="H46" s="65"/>
      <c r="I46" s="69" t="s">
        <v>248</v>
      </c>
      <c r="J46" s="70"/>
      <c r="K46" s="70"/>
      <c r="L46" s="69" t="s">
        <v>1407</v>
      </c>
      <c r="M46" s="73">
        <v>1.0002774408625075</v>
      </c>
      <c r="N46" s="74">
        <v>4028.187255859375</v>
      </c>
      <c r="O46" s="74">
        <v>7588.27783203125</v>
      </c>
      <c r="P46" s="75"/>
      <c r="Q46" s="76"/>
      <c r="R46" s="76"/>
      <c r="S46" s="88"/>
      <c r="T46" s="48">
        <v>0</v>
      </c>
      <c r="U46" s="48">
        <v>2</v>
      </c>
      <c r="V46" s="49">
        <v>0</v>
      </c>
      <c r="W46" s="49">
        <v>0.005848</v>
      </c>
      <c r="X46" s="49">
        <v>0.009176</v>
      </c>
      <c r="Y46" s="49">
        <v>0.664916</v>
      </c>
      <c r="Z46" s="49">
        <v>1</v>
      </c>
      <c r="AA46" s="49">
        <v>0</v>
      </c>
      <c r="AB46" s="71">
        <v>46</v>
      </c>
      <c r="AC46" s="71"/>
      <c r="AD46" s="72"/>
      <c r="AE46" s="78" t="s">
        <v>923</v>
      </c>
      <c r="AF46" s="78">
        <v>22</v>
      </c>
      <c r="AG46" s="78">
        <v>7</v>
      </c>
      <c r="AH46" s="78">
        <v>5</v>
      </c>
      <c r="AI46" s="78">
        <v>54</v>
      </c>
      <c r="AJ46" s="78"/>
      <c r="AK46" s="78"/>
      <c r="AL46" s="78"/>
      <c r="AM46" s="78"/>
      <c r="AN46" s="78"/>
      <c r="AO46" s="80">
        <v>40601.78834490741</v>
      </c>
      <c r="AP46" s="83" t="s">
        <v>1190</v>
      </c>
      <c r="AQ46" s="78" t="b">
        <v>1</v>
      </c>
      <c r="AR46" s="78" t="b">
        <v>0</v>
      </c>
      <c r="AS46" s="78" t="b">
        <v>0</v>
      </c>
      <c r="AT46" s="78"/>
      <c r="AU46" s="78">
        <v>0</v>
      </c>
      <c r="AV46" s="83" t="s">
        <v>1232</v>
      </c>
      <c r="AW46" s="78" t="b">
        <v>0</v>
      </c>
      <c r="AX46" s="78" t="s">
        <v>1273</v>
      </c>
      <c r="AY46" s="83" t="s">
        <v>1317</v>
      </c>
      <c r="AZ46" s="78" t="s">
        <v>66</v>
      </c>
      <c r="BA46" s="78" t="str">
        <f>REPLACE(INDEX(GroupVertices[Group],MATCH(Vertices[[#This Row],[Vertex]],GroupVertices[Vertex],0)),1,1,"")</f>
        <v>1</v>
      </c>
      <c r="BB46" s="48"/>
      <c r="BC46" s="48"/>
      <c r="BD46" s="48"/>
      <c r="BE46" s="48"/>
      <c r="BF46" s="48" t="s">
        <v>424</v>
      </c>
      <c r="BG46" s="48" t="s">
        <v>424</v>
      </c>
      <c r="BH46" s="119" t="s">
        <v>1873</v>
      </c>
      <c r="BI46" s="119" t="s">
        <v>1873</v>
      </c>
      <c r="BJ46" s="119" t="s">
        <v>1926</v>
      </c>
      <c r="BK46" s="119" t="s">
        <v>1926</v>
      </c>
      <c r="BL46" s="119">
        <v>2</v>
      </c>
      <c r="BM46" s="123">
        <v>5.882352941176471</v>
      </c>
      <c r="BN46" s="119">
        <v>0</v>
      </c>
      <c r="BO46" s="123">
        <v>0</v>
      </c>
      <c r="BP46" s="119">
        <v>0</v>
      </c>
      <c r="BQ46" s="123">
        <v>0</v>
      </c>
      <c r="BR46" s="119">
        <v>32</v>
      </c>
      <c r="BS46" s="123">
        <v>94.11764705882354</v>
      </c>
      <c r="BT46" s="119">
        <v>34</v>
      </c>
      <c r="BU46" s="2"/>
      <c r="BV46" s="3"/>
      <c r="BW46" s="3"/>
      <c r="BX46" s="3"/>
      <c r="BY46" s="3"/>
    </row>
    <row r="47" spans="1:77" ht="41.45" customHeight="1">
      <c r="A47" s="64" t="s">
        <v>283</v>
      </c>
      <c r="C47" s="65"/>
      <c r="D47" s="65" t="s">
        <v>64</v>
      </c>
      <c r="E47" s="66">
        <v>181.3760422395776</v>
      </c>
      <c r="F47" s="68">
        <v>99.99343790478481</v>
      </c>
      <c r="G47" s="102" t="s">
        <v>1255</v>
      </c>
      <c r="H47" s="65"/>
      <c r="I47" s="69" t="s">
        <v>283</v>
      </c>
      <c r="J47" s="70"/>
      <c r="K47" s="70"/>
      <c r="L47" s="69" t="s">
        <v>1408</v>
      </c>
      <c r="M47" s="73">
        <v>3.186927598715619</v>
      </c>
      <c r="N47" s="74">
        <v>2991.20361328125</v>
      </c>
      <c r="O47" s="74">
        <v>7507.1103515625</v>
      </c>
      <c r="P47" s="75"/>
      <c r="Q47" s="76"/>
      <c r="R47" s="76"/>
      <c r="S47" s="88"/>
      <c r="T47" s="48">
        <v>3</v>
      </c>
      <c r="U47" s="48">
        <v>1</v>
      </c>
      <c r="V47" s="49">
        <v>46</v>
      </c>
      <c r="W47" s="49">
        <v>0.008</v>
      </c>
      <c r="X47" s="49">
        <v>0.026759</v>
      </c>
      <c r="Y47" s="49">
        <v>0.92737</v>
      </c>
      <c r="Z47" s="49">
        <v>0.3333333333333333</v>
      </c>
      <c r="AA47" s="49">
        <v>0.3333333333333333</v>
      </c>
      <c r="AB47" s="71">
        <v>47</v>
      </c>
      <c r="AC47" s="71"/>
      <c r="AD47" s="72"/>
      <c r="AE47" s="78" t="s">
        <v>924</v>
      </c>
      <c r="AF47" s="78">
        <v>995</v>
      </c>
      <c r="AG47" s="78">
        <v>15770</v>
      </c>
      <c r="AH47" s="78">
        <v>7203</v>
      </c>
      <c r="AI47" s="78">
        <v>6499</v>
      </c>
      <c r="AJ47" s="78"/>
      <c r="AK47" s="78" t="s">
        <v>1003</v>
      </c>
      <c r="AL47" s="78" t="s">
        <v>1045</v>
      </c>
      <c r="AM47" s="83" t="s">
        <v>1123</v>
      </c>
      <c r="AN47" s="78"/>
      <c r="AO47" s="80">
        <v>40064.14460648148</v>
      </c>
      <c r="AP47" s="83" t="s">
        <v>1191</v>
      </c>
      <c r="AQ47" s="78" t="b">
        <v>0</v>
      </c>
      <c r="AR47" s="78" t="b">
        <v>0</v>
      </c>
      <c r="AS47" s="78" t="b">
        <v>1</v>
      </c>
      <c r="AT47" s="78"/>
      <c r="AU47" s="78">
        <v>338</v>
      </c>
      <c r="AV47" s="83" t="s">
        <v>1231</v>
      </c>
      <c r="AW47" s="78" t="b">
        <v>0</v>
      </c>
      <c r="AX47" s="78" t="s">
        <v>1273</v>
      </c>
      <c r="AY47" s="83" t="s">
        <v>1318</v>
      </c>
      <c r="AZ47" s="78" t="s">
        <v>66</v>
      </c>
      <c r="BA47" s="78" t="str">
        <f>REPLACE(INDEX(GroupVertices[Group],MATCH(Vertices[[#This Row],[Vertex]],GroupVertices[Vertex],0)),1,1,"")</f>
        <v>1</v>
      </c>
      <c r="BB47" s="48" t="s">
        <v>398</v>
      </c>
      <c r="BC47" s="48" t="s">
        <v>398</v>
      </c>
      <c r="BD47" s="48" t="s">
        <v>401</v>
      </c>
      <c r="BE47" s="48" t="s">
        <v>401</v>
      </c>
      <c r="BF47" s="48" t="s">
        <v>424</v>
      </c>
      <c r="BG47" s="48" t="s">
        <v>424</v>
      </c>
      <c r="BH47" s="119" t="s">
        <v>1873</v>
      </c>
      <c r="BI47" s="119" t="s">
        <v>1873</v>
      </c>
      <c r="BJ47" s="119" t="s">
        <v>1926</v>
      </c>
      <c r="BK47" s="119" t="s">
        <v>1926</v>
      </c>
      <c r="BL47" s="119">
        <v>2</v>
      </c>
      <c r="BM47" s="123">
        <v>5.882352941176471</v>
      </c>
      <c r="BN47" s="119">
        <v>0</v>
      </c>
      <c r="BO47" s="123">
        <v>0</v>
      </c>
      <c r="BP47" s="119">
        <v>0</v>
      </c>
      <c r="BQ47" s="123">
        <v>0</v>
      </c>
      <c r="BR47" s="119">
        <v>32</v>
      </c>
      <c r="BS47" s="123">
        <v>94.11764705882354</v>
      </c>
      <c r="BT47" s="119">
        <v>34</v>
      </c>
      <c r="BU47" s="2"/>
      <c r="BV47" s="3"/>
      <c r="BW47" s="3"/>
      <c r="BX47" s="3"/>
      <c r="BY47" s="3"/>
    </row>
    <row r="48" spans="1:77" ht="41.45" customHeight="1">
      <c r="A48" s="64" t="s">
        <v>249</v>
      </c>
      <c r="C48" s="65"/>
      <c r="D48" s="65" t="s">
        <v>64</v>
      </c>
      <c r="E48" s="66">
        <v>162.09217907820923</v>
      </c>
      <c r="F48" s="68">
        <v>99.9999687816593</v>
      </c>
      <c r="G48" s="102" t="s">
        <v>480</v>
      </c>
      <c r="H48" s="65"/>
      <c r="I48" s="69" t="s">
        <v>249</v>
      </c>
      <c r="J48" s="70"/>
      <c r="K48" s="70"/>
      <c r="L48" s="69" t="s">
        <v>1409</v>
      </c>
      <c r="M48" s="73">
        <v>1.0104040323440324</v>
      </c>
      <c r="N48" s="74">
        <v>5122.0390625</v>
      </c>
      <c r="O48" s="74">
        <v>352.9058837890625</v>
      </c>
      <c r="P48" s="75"/>
      <c r="Q48" s="76"/>
      <c r="R48" s="76"/>
      <c r="S48" s="88"/>
      <c r="T48" s="48">
        <v>0</v>
      </c>
      <c r="U48" s="48">
        <v>1</v>
      </c>
      <c r="V48" s="49">
        <v>0</v>
      </c>
      <c r="W48" s="49">
        <v>0.00625</v>
      </c>
      <c r="X48" s="49">
        <v>0.005228</v>
      </c>
      <c r="Y48" s="49">
        <v>0.480023</v>
      </c>
      <c r="Z48" s="49">
        <v>0</v>
      </c>
      <c r="AA48" s="49">
        <v>0</v>
      </c>
      <c r="AB48" s="71">
        <v>48</v>
      </c>
      <c r="AC48" s="71"/>
      <c r="AD48" s="72"/>
      <c r="AE48" s="78" t="s">
        <v>925</v>
      </c>
      <c r="AF48" s="78">
        <v>447</v>
      </c>
      <c r="AG48" s="78">
        <v>80</v>
      </c>
      <c r="AH48" s="78">
        <v>254</v>
      </c>
      <c r="AI48" s="78">
        <v>51</v>
      </c>
      <c r="AJ48" s="78"/>
      <c r="AK48" s="78" t="s">
        <v>1004</v>
      </c>
      <c r="AL48" s="78"/>
      <c r="AM48" s="83" t="s">
        <v>1124</v>
      </c>
      <c r="AN48" s="78"/>
      <c r="AO48" s="80">
        <v>41730.83702546296</v>
      </c>
      <c r="AP48" s="83" t="s">
        <v>1192</v>
      </c>
      <c r="AQ48" s="78" t="b">
        <v>1</v>
      </c>
      <c r="AR48" s="78" t="b">
        <v>0</v>
      </c>
      <c r="AS48" s="78" t="b">
        <v>0</v>
      </c>
      <c r="AT48" s="78"/>
      <c r="AU48" s="78">
        <v>0</v>
      </c>
      <c r="AV48" s="83" t="s">
        <v>1232</v>
      </c>
      <c r="AW48" s="78" t="b">
        <v>0</v>
      </c>
      <c r="AX48" s="78" t="s">
        <v>1273</v>
      </c>
      <c r="AY48" s="83" t="s">
        <v>1319</v>
      </c>
      <c r="AZ48" s="78" t="s">
        <v>66</v>
      </c>
      <c r="BA48" s="78" t="str">
        <f>REPLACE(INDEX(GroupVertices[Group],MATCH(Vertices[[#This Row],[Vertex]],GroupVertices[Vertex],0)),1,1,"")</f>
        <v>5</v>
      </c>
      <c r="BB48" s="48"/>
      <c r="BC48" s="48"/>
      <c r="BD48" s="48"/>
      <c r="BE48" s="48"/>
      <c r="BF48" s="48"/>
      <c r="BG48" s="48"/>
      <c r="BH48" s="119" t="s">
        <v>1876</v>
      </c>
      <c r="BI48" s="119" t="s">
        <v>1876</v>
      </c>
      <c r="BJ48" s="119" t="s">
        <v>1929</v>
      </c>
      <c r="BK48" s="119" t="s">
        <v>1929</v>
      </c>
      <c r="BL48" s="119">
        <v>0</v>
      </c>
      <c r="BM48" s="123">
        <v>0</v>
      </c>
      <c r="BN48" s="119">
        <v>0</v>
      </c>
      <c r="BO48" s="123">
        <v>0</v>
      </c>
      <c r="BP48" s="119">
        <v>0</v>
      </c>
      <c r="BQ48" s="123">
        <v>0</v>
      </c>
      <c r="BR48" s="119">
        <v>30</v>
      </c>
      <c r="BS48" s="123">
        <v>100</v>
      </c>
      <c r="BT48" s="119">
        <v>30</v>
      </c>
      <c r="BU48" s="2"/>
      <c r="BV48" s="3"/>
      <c r="BW48" s="3"/>
      <c r="BX48" s="3"/>
      <c r="BY48" s="3"/>
    </row>
    <row r="49" spans="1:77" ht="41.45" customHeight="1">
      <c r="A49" s="64" t="s">
        <v>250</v>
      </c>
      <c r="C49" s="65"/>
      <c r="D49" s="65" t="s">
        <v>64</v>
      </c>
      <c r="E49" s="66">
        <v>162.8111758882411</v>
      </c>
      <c r="F49" s="68">
        <v>99.99972527860184</v>
      </c>
      <c r="G49" s="102" t="s">
        <v>481</v>
      </c>
      <c r="H49" s="65"/>
      <c r="I49" s="69" t="s">
        <v>250</v>
      </c>
      <c r="J49" s="70"/>
      <c r="K49" s="70"/>
      <c r="L49" s="69" t="s">
        <v>1410</v>
      </c>
      <c r="M49" s="73">
        <v>1.0915554846274855</v>
      </c>
      <c r="N49" s="74">
        <v>9544.205078125</v>
      </c>
      <c r="O49" s="74">
        <v>2302.7109375</v>
      </c>
      <c r="P49" s="75"/>
      <c r="Q49" s="76"/>
      <c r="R49" s="76"/>
      <c r="S49" s="88"/>
      <c r="T49" s="48">
        <v>2</v>
      </c>
      <c r="U49" s="48">
        <v>1</v>
      </c>
      <c r="V49" s="49">
        <v>0</v>
      </c>
      <c r="W49" s="49">
        <v>1</v>
      </c>
      <c r="X49" s="49">
        <v>0</v>
      </c>
      <c r="Y49" s="49">
        <v>1.298238</v>
      </c>
      <c r="Z49" s="49">
        <v>0</v>
      </c>
      <c r="AA49" s="49">
        <v>0</v>
      </c>
      <c r="AB49" s="71">
        <v>49</v>
      </c>
      <c r="AC49" s="71"/>
      <c r="AD49" s="72"/>
      <c r="AE49" s="78" t="s">
        <v>926</v>
      </c>
      <c r="AF49" s="78">
        <v>1617</v>
      </c>
      <c r="AG49" s="78">
        <v>665</v>
      </c>
      <c r="AH49" s="78">
        <v>6832</v>
      </c>
      <c r="AI49" s="78">
        <v>5633</v>
      </c>
      <c r="AJ49" s="78"/>
      <c r="AK49" s="78" t="s">
        <v>1005</v>
      </c>
      <c r="AL49" s="78"/>
      <c r="AM49" s="78"/>
      <c r="AN49" s="78"/>
      <c r="AO49" s="80">
        <v>40222.907164351855</v>
      </c>
      <c r="AP49" s="83" t="s">
        <v>1193</v>
      </c>
      <c r="AQ49" s="78" t="b">
        <v>0</v>
      </c>
      <c r="AR49" s="78" t="b">
        <v>0</v>
      </c>
      <c r="AS49" s="78" t="b">
        <v>0</v>
      </c>
      <c r="AT49" s="78"/>
      <c r="AU49" s="78">
        <v>49</v>
      </c>
      <c r="AV49" s="83" t="s">
        <v>1237</v>
      </c>
      <c r="AW49" s="78" t="b">
        <v>0</v>
      </c>
      <c r="AX49" s="78" t="s">
        <v>1273</v>
      </c>
      <c r="AY49" s="83" t="s">
        <v>1320</v>
      </c>
      <c r="AZ49" s="78" t="s">
        <v>66</v>
      </c>
      <c r="BA49" s="78" t="str">
        <f>REPLACE(INDEX(GroupVertices[Group],MATCH(Vertices[[#This Row],[Vertex]],GroupVertices[Vertex],0)),1,1,"")</f>
        <v>11</v>
      </c>
      <c r="BB49" s="48" t="s">
        <v>375</v>
      </c>
      <c r="BC49" s="48" t="s">
        <v>375</v>
      </c>
      <c r="BD49" s="48" t="s">
        <v>407</v>
      </c>
      <c r="BE49" s="48" t="s">
        <v>407</v>
      </c>
      <c r="BF49" s="48" t="s">
        <v>425</v>
      </c>
      <c r="BG49" s="48" t="s">
        <v>425</v>
      </c>
      <c r="BH49" s="119" t="s">
        <v>1689</v>
      </c>
      <c r="BI49" s="119" t="s">
        <v>1689</v>
      </c>
      <c r="BJ49" s="119" t="s">
        <v>1785</v>
      </c>
      <c r="BK49" s="119" t="s">
        <v>1785</v>
      </c>
      <c r="BL49" s="119">
        <v>2</v>
      </c>
      <c r="BM49" s="123">
        <v>7.142857142857143</v>
      </c>
      <c r="BN49" s="119">
        <v>1</v>
      </c>
      <c r="BO49" s="123">
        <v>3.5714285714285716</v>
      </c>
      <c r="BP49" s="119">
        <v>0</v>
      </c>
      <c r="BQ49" s="123">
        <v>0</v>
      </c>
      <c r="BR49" s="119">
        <v>25</v>
      </c>
      <c r="BS49" s="123">
        <v>89.28571428571429</v>
      </c>
      <c r="BT49" s="119">
        <v>28</v>
      </c>
      <c r="BU49" s="2"/>
      <c r="BV49" s="3"/>
      <c r="BW49" s="3"/>
      <c r="BX49" s="3"/>
      <c r="BY49" s="3"/>
    </row>
    <row r="50" spans="1:77" ht="41.45" customHeight="1">
      <c r="A50" s="64" t="s">
        <v>251</v>
      </c>
      <c r="C50" s="65"/>
      <c r="D50" s="65" t="s">
        <v>64</v>
      </c>
      <c r="E50" s="66">
        <v>178.49268067319326</v>
      </c>
      <c r="F50" s="68">
        <v>99.99441441448191</v>
      </c>
      <c r="G50" s="102" t="s">
        <v>482</v>
      </c>
      <c r="H50" s="65"/>
      <c r="I50" s="69" t="s">
        <v>251</v>
      </c>
      <c r="J50" s="70"/>
      <c r="K50" s="70"/>
      <c r="L50" s="69" t="s">
        <v>1411</v>
      </c>
      <c r="M50" s="73">
        <v>2.8614894669942847</v>
      </c>
      <c r="N50" s="74">
        <v>9544.205078125</v>
      </c>
      <c r="O50" s="74">
        <v>1002.8408813476562</v>
      </c>
      <c r="P50" s="75"/>
      <c r="Q50" s="76"/>
      <c r="R50" s="76"/>
      <c r="S50" s="88"/>
      <c r="T50" s="48">
        <v>0</v>
      </c>
      <c r="U50" s="48">
        <v>1</v>
      </c>
      <c r="V50" s="49">
        <v>0</v>
      </c>
      <c r="W50" s="49">
        <v>1</v>
      </c>
      <c r="X50" s="49">
        <v>0</v>
      </c>
      <c r="Y50" s="49">
        <v>0.70175</v>
      </c>
      <c r="Z50" s="49">
        <v>0</v>
      </c>
      <c r="AA50" s="49">
        <v>0</v>
      </c>
      <c r="AB50" s="71">
        <v>50</v>
      </c>
      <c r="AC50" s="71"/>
      <c r="AD50" s="72"/>
      <c r="AE50" s="78" t="s">
        <v>927</v>
      </c>
      <c r="AF50" s="78">
        <v>3021</v>
      </c>
      <c r="AG50" s="78">
        <v>13424</v>
      </c>
      <c r="AH50" s="78">
        <v>29372</v>
      </c>
      <c r="AI50" s="78">
        <v>11951</v>
      </c>
      <c r="AJ50" s="78"/>
      <c r="AK50" s="78" t="s">
        <v>1006</v>
      </c>
      <c r="AL50" s="78" t="s">
        <v>1068</v>
      </c>
      <c r="AM50" s="83" t="s">
        <v>1125</v>
      </c>
      <c r="AN50" s="78"/>
      <c r="AO50" s="80">
        <v>39582.64466435185</v>
      </c>
      <c r="AP50" s="83" t="s">
        <v>1194</v>
      </c>
      <c r="AQ50" s="78" t="b">
        <v>0</v>
      </c>
      <c r="AR50" s="78" t="b">
        <v>0</v>
      </c>
      <c r="AS50" s="78" t="b">
        <v>1</v>
      </c>
      <c r="AT50" s="78"/>
      <c r="AU50" s="78">
        <v>597</v>
      </c>
      <c r="AV50" s="83" t="s">
        <v>1232</v>
      </c>
      <c r="AW50" s="78" t="b">
        <v>1</v>
      </c>
      <c r="AX50" s="78" t="s">
        <v>1273</v>
      </c>
      <c r="AY50" s="83" t="s">
        <v>1321</v>
      </c>
      <c r="AZ50" s="78" t="s">
        <v>66</v>
      </c>
      <c r="BA50" s="78" t="str">
        <f>REPLACE(INDEX(GroupVertices[Group],MATCH(Vertices[[#This Row],[Vertex]],GroupVertices[Vertex],0)),1,1,"")</f>
        <v>11</v>
      </c>
      <c r="BB50" s="48"/>
      <c r="BC50" s="48"/>
      <c r="BD50" s="48"/>
      <c r="BE50" s="48"/>
      <c r="BF50" s="48" t="s">
        <v>426</v>
      </c>
      <c r="BG50" s="48" t="s">
        <v>426</v>
      </c>
      <c r="BH50" s="119" t="s">
        <v>1689</v>
      </c>
      <c r="BI50" s="119" t="s">
        <v>1689</v>
      </c>
      <c r="BJ50" s="119" t="s">
        <v>1785</v>
      </c>
      <c r="BK50" s="119" t="s">
        <v>1785</v>
      </c>
      <c r="BL50" s="119">
        <v>2</v>
      </c>
      <c r="BM50" s="123">
        <v>7.142857142857143</v>
      </c>
      <c r="BN50" s="119">
        <v>1</v>
      </c>
      <c r="BO50" s="123">
        <v>3.5714285714285716</v>
      </c>
      <c r="BP50" s="119">
        <v>0</v>
      </c>
      <c r="BQ50" s="123">
        <v>0</v>
      </c>
      <c r="BR50" s="119">
        <v>25</v>
      </c>
      <c r="BS50" s="123">
        <v>89.28571428571429</v>
      </c>
      <c r="BT50" s="119">
        <v>28</v>
      </c>
      <c r="BU50" s="2"/>
      <c r="BV50" s="3"/>
      <c r="BW50" s="3"/>
      <c r="BX50" s="3"/>
      <c r="BY50" s="3"/>
    </row>
    <row r="51" spans="1:77" ht="41.45" customHeight="1">
      <c r="A51" s="64" t="s">
        <v>252</v>
      </c>
      <c r="C51" s="65"/>
      <c r="D51" s="65" t="s">
        <v>64</v>
      </c>
      <c r="E51" s="66">
        <v>162.0811175888241</v>
      </c>
      <c r="F51" s="68">
        <v>99.99997252786018</v>
      </c>
      <c r="G51" s="102" t="s">
        <v>483</v>
      </c>
      <c r="H51" s="65"/>
      <c r="I51" s="69" t="s">
        <v>252</v>
      </c>
      <c r="J51" s="70"/>
      <c r="K51" s="70"/>
      <c r="L51" s="69" t="s">
        <v>1412</v>
      </c>
      <c r="M51" s="73">
        <v>1.0091555484627486</v>
      </c>
      <c r="N51" s="74">
        <v>2878.20458984375</v>
      </c>
      <c r="O51" s="74">
        <v>3924.607666015625</v>
      </c>
      <c r="P51" s="75"/>
      <c r="Q51" s="76"/>
      <c r="R51" s="76"/>
      <c r="S51" s="88"/>
      <c r="T51" s="48">
        <v>1</v>
      </c>
      <c r="U51" s="48">
        <v>1</v>
      </c>
      <c r="V51" s="49">
        <v>0</v>
      </c>
      <c r="W51" s="49">
        <v>0</v>
      </c>
      <c r="X51" s="49">
        <v>0</v>
      </c>
      <c r="Y51" s="49">
        <v>0.999994</v>
      </c>
      <c r="Z51" s="49">
        <v>0</v>
      </c>
      <c r="AA51" s="49" t="s">
        <v>1521</v>
      </c>
      <c r="AB51" s="71">
        <v>51</v>
      </c>
      <c r="AC51" s="71"/>
      <c r="AD51" s="72"/>
      <c r="AE51" s="78" t="s">
        <v>928</v>
      </c>
      <c r="AF51" s="78">
        <v>207</v>
      </c>
      <c r="AG51" s="78">
        <v>71</v>
      </c>
      <c r="AH51" s="78">
        <v>201</v>
      </c>
      <c r="AI51" s="78">
        <v>2302</v>
      </c>
      <c r="AJ51" s="78"/>
      <c r="AK51" s="78"/>
      <c r="AL51" s="78" t="s">
        <v>1069</v>
      </c>
      <c r="AM51" s="78"/>
      <c r="AN51" s="78"/>
      <c r="AO51" s="80">
        <v>40532.08319444444</v>
      </c>
      <c r="AP51" s="78"/>
      <c r="AQ51" s="78" t="b">
        <v>1</v>
      </c>
      <c r="AR51" s="78" t="b">
        <v>0</v>
      </c>
      <c r="AS51" s="78" t="b">
        <v>1</v>
      </c>
      <c r="AT51" s="78"/>
      <c r="AU51" s="78">
        <v>0</v>
      </c>
      <c r="AV51" s="83" t="s">
        <v>1232</v>
      </c>
      <c r="AW51" s="78" t="b">
        <v>0</v>
      </c>
      <c r="AX51" s="78" t="s">
        <v>1273</v>
      </c>
      <c r="AY51" s="83" t="s">
        <v>1322</v>
      </c>
      <c r="AZ51" s="78" t="s">
        <v>66</v>
      </c>
      <c r="BA51" s="78" t="str">
        <f>REPLACE(INDEX(GroupVertices[Group],MATCH(Vertices[[#This Row],[Vertex]],GroupVertices[Vertex],0)),1,1,"")</f>
        <v>2</v>
      </c>
      <c r="BB51" s="48" t="s">
        <v>376</v>
      </c>
      <c r="BC51" s="48" t="s">
        <v>376</v>
      </c>
      <c r="BD51" s="48" t="s">
        <v>404</v>
      </c>
      <c r="BE51" s="48" t="s">
        <v>404</v>
      </c>
      <c r="BF51" s="48" t="s">
        <v>297</v>
      </c>
      <c r="BG51" s="48" t="s">
        <v>297</v>
      </c>
      <c r="BH51" s="119" t="s">
        <v>1881</v>
      </c>
      <c r="BI51" s="119" t="s">
        <v>1881</v>
      </c>
      <c r="BJ51" s="119" t="s">
        <v>1934</v>
      </c>
      <c r="BK51" s="119" t="s">
        <v>1934</v>
      </c>
      <c r="BL51" s="119">
        <v>0</v>
      </c>
      <c r="BM51" s="123">
        <v>0</v>
      </c>
      <c r="BN51" s="119">
        <v>0</v>
      </c>
      <c r="BO51" s="123">
        <v>0</v>
      </c>
      <c r="BP51" s="119">
        <v>0</v>
      </c>
      <c r="BQ51" s="123">
        <v>0</v>
      </c>
      <c r="BR51" s="119">
        <v>18</v>
      </c>
      <c r="BS51" s="123">
        <v>100</v>
      </c>
      <c r="BT51" s="119">
        <v>18</v>
      </c>
      <c r="BU51" s="2"/>
      <c r="BV51" s="3"/>
      <c r="BW51" s="3"/>
      <c r="BX51" s="3"/>
      <c r="BY51" s="3"/>
    </row>
    <row r="52" spans="1:77" ht="41.45" customHeight="1">
      <c r="A52" s="64" t="s">
        <v>253</v>
      </c>
      <c r="C52" s="65"/>
      <c r="D52" s="65" t="s">
        <v>64</v>
      </c>
      <c r="E52" s="66">
        <v>162.17329666703333</v>
      </c>
      <c r="F52" s="68">
        <v>99.99994130951949</v>
      </c>
      <c r="G52" s="102" t="s">
        <v>484</v>
      </c>
      <c r="H52" s="65"/>
      <c r="I52" s="69" t="s">
        <v>253</v>
      </c>
      <c r="J52" s="70"/>
      <c r="K52" s="70"/>
      <c r="L52" s="69" t="s">
        <v>1413</v>
      </c>
      <c r="M52" s="73">
        <v>1.019559580806781</v>
      </c>
      <c r="N52" s="74">
        <v>4643.6572265625</v>
      </c>
      <c r="O52" s="74">
        <v>4412.8271484375</v>
      </c>
      <c r="P52" s="75"/>
      <c r="Q52" s="76"/>
      <c r="R52" s="76"/>
      <c r="S52" s="88"/>
      <c r="T52" s="48">
        <v>0</v>
      </c>
      <c r="U52" s="48">
        <v>1</v>
      </c>
      <c r="V52" s="49">
        <v>0</v>
      </c>
      <c r="W52" s="49">
        <v>0.00625</v>
      </c>
      <c r="X52" s="49">
        <v>0.005228</v>
      </c>
      <c r="Y52" s="49">
        <v>0.480023</v>
      </c>
      <c r="Z52" s="49">
        <v>0</v>
      </c>
      <c r="AA52" s="49">
        <v>0</v>
      </c>
      <c r="AB52" s="71">
        <v>52</v>
      </c>
      <c r="AC52" s="71"/>
      <c r="AD52" s="72"/>
      <c r="AE52" s="78" t="s">
        <v>929</v>
      </c>
      <c r="AF52" s="78">
        <v>232</v>
      </c>
      <c r="AG52" s="78">
        <v>146</v>
      </c>
      <c r="AH52" s="78">
        <v>1149</v>
      </c>
      <c r="AI52" s="78">
        <v>3506</v>
      </c>
      <c r="AJ52" s="78"/>
      <c r="AK52" s="78" t="s">
        <v>1007</v>
      </c>
      <c r="AL52" s="78"/>
      <c r="AM52" s="78"/>
      <c r="AN52" s="78"/>
      <c r="AO52" s="80">
        <v>43077.90005787037</v>
      </c>
      <c r="AP52" s="83" t="s">
        <v>1195</v>
      </c>
      <c r="AQ52" s="78" t="b">
        <v>1</v>
      </c>
      <c r="AR52" s="78" t="b">
        <v>0</v>
      </c>
      <c r="AS52" s="78" t="b">
        <v>1</v>
      </c>
      <c r="AT52" s="78"/>
      <c r="AU52" s="78">
        <v>1</v>
      </c>
      <c r="AV52" s="78"/>
      <c r="AW52" s="78" t="b">
        <v>0</v>
      </c>
      <c r="AX52" s="78" t="s">
        <v>1273</v>
      </c>
      <c r="AY52" s="83" t="s">
        <v>1323</v>
      </c>
      <c r="AZ52" s="78" t="s">
        <v>66</v>
      </c>
      <c r="BA52" s="78" t="str">
        <f>REPLACE(INDEX(GroupVertices[Group],MATCH(Vertices[[#This Row],[Vertex]],GroupVertices[Vertex],0)),1,1,"")</f>
        <v>5</v>
      </c>
      <c r="BB52" s="48"/>
      <c r="BC52" s="48"/>
      <c r="BD52" s="48"/>
      <c r="BE52" s="48"/>
      <c r="BF52" s="48"/>
      <c r="BG52" s="48"/>
      <c r="BH52" s="119" t="s">
        <v>1876</v>
      </c>
      <c r="BI52" s="119" t="s">
        <v>1876</v>
      </c>
      <c r="BJ52" s="119" t="s">
        <v>1929</v>
      </c>
      <c r="BK52" s="119" t="s">
        <v>1929</v>
      </c>
      <c r="BL52" s="119">
        <v>0</v>
      </c>
      <c r="BM52" s="123">
        <v>0</v>
      </c>
      <c r="BN52" s="119">
        <v>0</v>
      </c>
      <c r="BO52" s="123">
        <v>0</v>
      </c>
      <c r="BP52" s="119">
        <v>0</v>
      </c>
      <c r="BQ52" s="123">
        <v>0</v>
      </c>
      <c r="BR52" s="119">
        <v>30</v>
      </c>
      <c r="BS52" s="123">
        <v>100</v>
      </c>
      <c r="BT52" s="119">
        <v>30</v>
      </c>
      <c r="BU52" s="2"/>
      <c r="BV52" s="3"/>
      <c r="BW52" s="3"/>
      <c r="BX52" s="3"/>
      <c r="BY52" s="3"/>
    </row>
    <row r="53" spans="1:77" ht="41.45" customHeight="1">
      <c r="A53" s="64" t="s">
        <v>254</v>
      </c>
      <c r="C53" s="65"/>
      <c r="D53" s="65" t="s">
        <v>64</v>
      </c>
      <c r="E53" s="66">
        <v>163.08033879661204</v>
      </c>
      <c r="F53" s="68">
        <v>99.999634121047</v>
      </c>
      <c r="G53" s="102" t="s">
        <v>485</v>
      </c>
      <c r="H53" s="65"/>
      <c r="I53" s="69" t="s">
        <v>254</v>
      </c>
      <c r="J53" s="70"/>
      <c r="K53" s="70"/>
      <c r="L53" s="69" t="s">
        <v>1414</v>
      </c>
      <c r="M53" s="73">
        <v>1.1219352590720602</v>
      </c>
      <c r="N53" s="74">
        <v>578.23974609375</v>
      </c>
      <c r="O53" s="74">
        <v>1883.6351318359375</v>
      </c>
      <c r="P53" s="75"/>
      <c r="Q53" s="76"/>
      <c r="R53" s="76"/>
      <c r="S53" s="88"/>
      <c r="T53" s="48">
        <v>1</v>
      </c>
      <c r="U53" s="48">
        <v>1</v>
      </c>
      <c r="V53" s="49">
        <v>0</v>
      </c>
      <c r="W53" s="49">
        <v>0</v>
      </c>
      <c r="X53" s="49">
        <v>0</v>
      </c>
      <c r="Y53" s="49">
        <v>0.999994</v>
      </c>
      <c r="Z53" s="49">
        <v>0</v>
      </c>
      <c r="AA53" s="49" t="s">
        <v>1521</v>
      </c>
      <c r="AB53" s="71">
        <v>53</v>
      </c>
      <c r="AC53" s="71"/>
      <c r="AD53" s="72"/>
      <c r="AE53" s="78" t="s">
        <v>930</v>
      </c>
      <c r="AF53" s="78">
        <v>1261</v>
      </c>
      <c r="AG53" s="78">
        <v>884</v>
      </c>
      <c r="AH53" s="78">
        <v>2793</v>
      </c>
      <c r="AI53" s="78">
        <v>454</v>
      </c>
      <c r="AJ53" s="78"/>
      <c r="AK53" s="78" t="s">
        <v>1008</v>
      </c>
      <c r="AL53" s="78" t="s">
        <v>1070</v>
      </c>
      <c r="AM53" s="83" t="s">
        <v>1126</v>
      </c>
      <c r="AN53" s="78"/>
      <c r="AO53" s="80">
        <v>40983.91384259259</v>
      </c>
      <c r="AP53" s="83" t="s">
        <v>1196</v>
      </c>
      <c r="AQ53" s="78" t="b">
        <v>0</v>
      </c>
      <c r="AR53" s="78" t="b">
        <v>0</v>
      </c>
      <c r="AS53" s="78" t="b">
        <v>1</v>
      </c>
      <c r="AT53" s="78"/>
      <c r="AU53" s="78">
        <v>60</v>
      </c>
      <c r="AV53" s="83" t="s">
        <v>1232</v>
      </c>
      <c r="AW53" s="78" t="b">
        <v>0</v>
      </c>
      <c r="AX53" s="78" t="s">
        <v>1273</v>
      </c>
      <c r="AY53" s="83" t="s">
        <v>1324</v>
      </c>
      <c r="AZ53" s="78" t="s">
        <v>66</v>
      </c>
      <c r="BA53" s="78" t="str">
        <f>REPLACE(INDEX(GroupVertices[Group],MATCH(Vertices[[#This Row],[Vertex]],GroupVertices[Vertex],0)),1,1,"")</f>
        <v>2</v>
      </c>
      <c r="BB53" s="48" t="s">
        <v>377</v>
      </c>
      <c r="BC53" s="48" t="s">
        <v>377</v>
      </c>
      <c r="BD53" s="48" t="s">
        <v>408</v>
      </c>
      <c r="BE53" s="48" t="s">
        <v>408</v>
      </c>
      <c r="BF53" s="48" t="s">
        <v>421</v>
      </c>
      <c r="BG53" s="48" t="s">
        <v>421</v>
      </c>
      <c r="BH53" s="119" t="s">
        <v>1882</v>
      </c>
      <c r="BI53" s="119" t="s">
        <v>1882</v>
      </c>
      <c r="BJ53" s="119" t="s">
        <v>1935</v>
      </c>
      <c r="BK53" s="119" t="s">
        <v>1935</v>
      </c>
      <c r="BL53" s="119">
        <v>1</v>
      </c>
      <c r="BM53" s="123">
        <v>7.6923076923076925</v>
      </c>
      <c r="BN53" s="119">
        <v>0</v>
      </c>
      <c r="BO53" s="123">
        <v>0</v>
      </c>
      <c r="BP53" s="119">
        <v>0</v>
      </c>
      <c r="BQ53" s="123">
        <v>0</v>
      </c>
      <c r="BR53" s="119">
        <v>12</v>
      </c>
      <c r="BS53" s="123">
        <v>92.3076923076923</v>
      </c>
      <c r="BT53" s="119">
        <v>13</v>
      </c>
      <c r="BU53" s="2"/>
      <c r="BV53" s="3"/>
      <c r="BW53" s="3"/>
      <c r="BX53" s="3"/>
      <c r="BY53" s="3"/>
    </row>
    <row r="54" spans="1:77" ht="41.45" customHeight="1">
      <c r="A54" s="64" t="s">
        <v>255</v>
      </c>
      <c r="C54" s="65"/>
      <c r="D54" s="65" t="s">
        <v>64</v>
      </c>
      <c r="E54" s="66">
        <v>162.32078319216808</v>
      </c>
      <c r="F54" s="68">
        <v>99.99989136017436</v>
      </c>
      <c r="G54" s="102" t="s">
        <v>486</v>
      </c>
      <c r="H54" s="65"/>
      <c r="I54" s="69" t="s">
        <v>255</v>
      </c>
      <c r="J54" s="70"/>
      <c r="K54" s="70"/>
      <c r="L54" s="69" t="s">
        <v>1415</v>
      </c>
      <c r="M54" s="73">
        <v>1.0362060325572329</v>
      </c>
      <c r="N54" s="74">
        <v>2628.70068359375</v>
      </c>
      <c r="O54" s="74">
        <v>6741.95361328125</v>
      </c>
      <c r="P54" s="75"/>
      <c r="Q54" s="76"/>
      <c r="R54" s="76"/>
      <c r="S54" s="88"/>
      <c r="T54" s="48">
        <v>0</v>
      </c>
      <c r="U54" s="48">
        <v>1</v>
      </c>
      <c r="V54" s="49">
        <v>0</v>
      </c>
      <c r="W54" s="49">
        <v>0.007752</v>
      </c>
      <c r="X54" s="49">
        <v>0.020346</v>
      </c>
      <c r="Y54" s="49">
        <v>0.392619</v>
      </c>
      <c r="Z54" s="49">
        <v>0</v>
      </c>
      <c r="AA54" s="49">
        <v>0</v>
      </c>
      <c r="AB54" s="71">
        <v>54</v>
      </c>
      <c r="AC54" s="71"/>
      <c r="AD54" s="72"/>
      <c r="AE54" s="78" t="s">
        <v>931</v>
      </c>
      <c r="AF54" s="78">
        <v>1537</v>
      </c>
      <c r="AG54" s="78">
        <v>266</v>
      </c>
      <c r="AH54" s="78">
        <v>1675</v>
      </c>
      <c r="AI54" s="78">
        <v>758</v>
      </c>
      <c r="AJ54" s="78"/>
      <c r="AK54" s="78" t="s">
        <v>1009</v>
      </c>
      <c r="AL54" s="78" t="s">
        <v>1071</v>
      </c>
      <c r="AM54" s="78"/>
      <c r="AN54" s="78"/>
      <c r="AO54" s="80">
        <v>40256.97436342593</v>
      </c>
      <c r="AP54" s="83" t="s">
        <v>1197</v>
      </c>
      <c r="AQ54" s="78" t="b">
        <v>0</v>
      </c>
      <c r="AR54" s="78" t="b">
        <v>0</v>
      </c>
      <c r="AS54" s="78" t="b">
        <v>1</v>
      </c>
      <c r="AT54" s="78"/>
      <c r="AU54" s="78">
        <v>5</v>
      </c>
      <c r="AV54" s="83" t="s">
        <v>1240</v>
      </c>
      <c r="AW54" s="78" t="b">
        <v>0</v>
      </c>
      <c r="AX54" s="78" t="s">
        <v>1273</v>
      </c>
      <c r="AY54" s="83" t="s">
        <v>1325</v>
      </c>
      <c r="AZ54" s="78" t="s">
        <v>66</v>
      </c>
      <c r="BA54" s="78" t="str">
        <f>REPLACE(INDEX(GroupVertices[Group],MATCH(Vertices[[#This Row],[Vertex]],GroupVertices[Vertex],0)),1,1,"")</f>
        <v>1</v>
      </c>
      <c r="BB54" s="48" t="s">
        <v>360</v>
      </c>
      <c r="BC54" s="48" t="s">
        <v>360</v>
      </c>
      <c r="BD54" s="48" t="s">
        <v>401</v>
      </c>
      <c r="BE54" s="48" t="s">
        <v>401</v>
      </c>
      <c r="BF54" s="48" t="s">
        <v>416</v>
      </c>
      <c r="BG54" s="48" t="s">
        <v>416</v>
      </c>
      <c r="BH54" s="119" t="s">
        <v>1862</v>
      </c>
      <c r="BI54" s="119" t="s">
        <v>1862</v>
      </c>
      <c r="BJ54" s="119" t="s">
        <v>1917</v>
      </c>
      <c r="BK54" s="119" t="s">
        <v>1917</v>
      </c>
      <c r="BL54" s="119">
        <v>0</v>
      </c>
      <c r="BM54" s="123">
        <v>0</v>
      </c>
      <c r="BN54" s="119">
        <v>0</v>
      </c>
      <c r="BO54" s="123">
        <v>0</v>
      </c>
      <c r="BP54" s="119">
        <v>0</v>
      </c>
      <c r="BQ54" s="123">
        <v>0</v>
      </c>
      <c r="BR54" s="119">
        <v>13</v>
      </c>
      <c r="BS54" s="123">
        <v>100</v>
      </c>
      <c r="BT54" s="119">
        <v>13</v>
      </c>
      <c r="BU54" s="2"/>
      <c r="BV54" s="3"/>
      <c r="BW54" s="3"/>
      <c r="BX54" s="3"/>
      <c r="BY54" s="3"/>
    </row>
    <row r="55" spans="1:77" ht="41.45" customHeight="1">
      <c r="A55" s="64" t="s">
        <v>256</v>
      </c>
      <c r="C55" s="65"/>
      <c r="D55" s="65" t="s">
        <v>64</v>
      </c>
      <c r="E55" s="66">
        <v>162.57151028489716</v>
      </c>
      <c r="F55" s="68">
        <v>99.99980644628766</v>
      </c>
      <c r="G55" s="102" t="s">
        <v>487</v>
      </c>
      <c r="H55" s="65"/>
      <c r="I55" s="69" t="s">
        <v>256</v>
      </c>
      <c r="J55" s="70"/>
      <c r="K55" s="70"/>
      <c r="L55" s="69" t="s">
        <v>1416</v>
      </c>
      <c r="M55" s="73">
        <v>1.0645050005330012</v>
      </c>
      <c r="N55" s="74">
        <v>7666.5498046875</v>
      </c>
      <c r="O55" s="74">
        <v>5893.5283203125</v>
      </c>
      <c r="P55" s="75"/>
      <c r="Q55" s="76"/>
      <c r="R55" s="76"/>
      <c r="S55" s="88"/>
      <c r="T55" s="48">
        <v>0</v>
      </c>
      <c r="U55" s="48">
        <v>1</v>
      </c>
      <c r="V55" s="49">
        <v>0</v>
      </c>
      <c r="W55" s="49">
        <v>0.00495</v>
      </c>
      <c r="X55" s="49">
        <v>0.001948</v>
      </c>
      <c r="Y55" s="49">
        <v>0.453849</v>
      </c>
      <c r="Z55" s="49">
        <v>0</v>
      </c>
      <c r="AA55" s="49">
        <v>0</v>
      </c>
      <c r="AB55" s="71">
        <v>55</v>
      </c>
      <c r="AC55" s="71"/>
      <c r="AD55" s="72"/>
      <c r="AE55" s="78" t="s">
        <v>932</v>
      </c>
      <c r="AF55" s="78">
        <v>557</v>
      </c>
      <c r="AG55" s="78">
        <v>470</v>
      </c>
      <c r="AH55" s="78">
        <v>5476</v>
      </c>
      <c r="AI55" s="78">
        <v>6604</v>
      </c>
      <c r="AJ55" s="78"/>
      <c r="AK55" s="78" t="s">
        <v>1010</v>
      </c>
      <c r="AL55" s="78" t="s">
        <v>1072</v>
      </c>
      <c r="AM55" s="83" t="s">
        <v>1127</v>
      </c>
      <c r="AN55" s="78"/>
      <c r="AO55" s="80">
        <v>40441.01300925926</v>
      </c>
      <c r="AP55" s="83" t="s">
        <v>1198</v>
      </c>
      <c r="AQ55" s="78" t="b">
        <v>0</v>
      </c>
      <c r="AR55" s="78" t="b">
        <v>0</v>
      </c>
      <c r="AS55" s="78" t="b">
        <v>1</v>
      </c>
      <c r="AT55" s="78"/>
      <c r="AU55" s="78">
        <v>15</v>
      </c>
      <c r="AV55" s="83" t="s">
        <v>1232</v>
      </c>
      <c r="AW55" s="78" t="b">
        <v>0</v>
      </c>
      <c r="AX55" s="78" t="s">
        <v>1273</v>
      </c>
      <c r="AY55" s="83" t="s">
        <v>1326</v>
      </c>
      <c r="AZ55" s="78" t="s">
        <v>66</v>
      </c>
      <c r="BA55" s="78" t="str">
        <f>REPLACE(INDEX(GroupVertices[Group],MATCH(Vertices[[#This Row],[Vertex]],GroupVertices[Vertex],0)),1,1,"")</f>
        <v>6</v>
      </c>
      <c r="BB55" s="48" t="s">
        <v>378</v>
      </c>
      <c r="BC55" s="48" t="s">
        <v>378</v>
      </c>
      <c r="BD55" s="48" t="s">
        <v>401</v>
      </c>
      <c r="BE55" s="48" t="s">
        <v>401</v>
      </c>
      <c r="BF55" s="48"/>
      <c r="BG55" s="48"/>
      <c r="BH55" s="119" t="s">
        <v>1883</v>
      </c>
      <c r="BI55" s="119" t="s">
        <v>1883</v>
      </c>
      <c r="BJ55" s="119" t="s">
        <v>1936</v>
      </c>
      <c r="BK55" s="119" t="s">
        <v>1936</v>
      </c>
      <c r="BL55" s="119">
        <v>0</v>
      </c>
      <c r="BM55" s="123">
        <v>0</v>
      </c>
      <c r="BN55" s="119">
        <v>0</v>
      </c>
      <c r="BO55" s="123">
        <v>0</v>
      </c>
      <c r="BP55" s="119">
        <v>0</v>
      </c>
      <c r="BQ55" s="123">
        <v>0</v>
      </c>
      <c r="BR55" s="119">
        <v>14</v>
      </c>
      <c r="BS55" s="123">
        <v>100</v>
      </c>
      <c r="BT55" s="119">
        <v>14</v>
      </c>
      <c r="BU55" s="2"/>
      <c r="BV55" s="3"/>
      <c r="BW55" s="3"/>
      <c r="BX55" s="3"/>
      <c r="BY55" s="3"/>
    </row>
    <row r="56" spans="1:77" ht="41.45" customHeight="1">
      <c r="A56" s="64" t="s">
        <v>275</v>
      </c>
      <c r="C56" s="65"/>
      <c r="D56" s="65" t="s">
        <v>64</v>
      </c>
      <c r="E56" s="66">
        <v>162.6120690793092</v>
      </c>
      <c r="F56" s="68">
        <v>99.99979271021775</v>
      </c>
      <c r="G56" s="102" t="s">
        <v>503</v>
      </c>
      <c r="H56" s="65"/>
      <c r="I56" s="69" t="s">
        <v>275</v>
      </c>
      <c r="J56" s="70"/>
      <c r="K56" s="70"/>
      <c r="L56" s="69" t="s">
        <v>1417</v>
      </c>
      <c r="M56" s="73">
        <v>1.0690827747643754</v>
      </c>
      <c r="N56" s="74">
        <v>7265.1201171875</v>
      </c>
      <c r="O56" s="74">
        <v>5187.66357421875</v>
      </c>
      <c r="P56" s="75"/>
      <c r="Q56" s="76"/>
      <c r="R56" s="76"/>
      <c r="S56" s="88"/>
      <c r="T56" s="48">
        <v>3</v>
      </c>
      <c r="U56" s="48">
        <v>2</v>
      </c>
      <c r="V56" s="49">
        <v>106</v>
      </c>
      <c r="W56" s="49">
        <v>0.006536</v>
      </c>
      <c r="X56" s="49">
        <v>0.012399</v>
      </c>
      <c r="Y56" s="49">
        <v>1.42988</v>
      </c>
      <c r="Z56" s="49">
        <v>0</v>
      </c>
      <c r="AA56" s="49">
        <v>0</v>
      </c>
      <c r="AB56" s="71">
        <v>56</v>
      </c>
      <c r="AC56" s="71"/>
      <c r="AD56" s="72"/>
      <c r="AE56" s="78" t="s">
        <v>933</v>
      </c>
      <c r="AF56" s="78">
        <v>1315</v>
      </c>
      <c r="AG56" s="78">
        <v>503</v>
      </c>
      <c r="AH56" s="78">
        <v>4195</v>
      </c>
      <c r="AI56" s="78">
        <v>12824</v>
      </c>
      <c r="AJ56" s="78"/>
      <c r="AK56" s="78" t="s">
        <v>1011</v>
      </c>
      <c r="AL56" s="78" t="s">
        <v>1073</v>
      </c>
      <c r="AM56" s="83" t="s">
        <v>1128</v>
      </c>
      <c r="AN56" s="78"/>
      <c r="AO56" s="80">
        <v>40723.98291666667</v>
      </c>
      <c r="AP56" s="83" t="s">
        <v>1199</v>
      </c>
      <c r="AQ56" s="78" t="b">
        <v>1</v>
      </c>
      <c r="AR56" s="78" t="b">
        <v>0</v>
      </c>
      <c r="AS56" s="78" t="b">
        <v>1</v>
      </c>
      <c r="AT56" s="78"/>
      <c r="AU56" s="78">
        <v>19</v>
      </c>
      <c r="AV56" s="83" t="s">
        <v>1232</v>
      </c>
      <c r="AW56" s="78" t="b">
        <v>0</v>
      </c>
      <c r="AX56" s="78" t="s">
        <v>1273</v>
      </c>
      <c r="AY56" s="83" t="s">
        <v>1327</v>
      </c>
      <c r="AZ56" s="78" t="s">
        <v>66</v>
      </c>
      <c r="BA56" s="78" t="str">
        <f>REPLACE(INDEX(GroupVertices[Group],MATCH(Vertices[[#This Row],[Vertex]],GroupVertices[Vertex],0)),1,1,"")</f>
        <v>6</v>
      </c>
      <c r="BB56" s="48" t="s">
        <v>378</v>
      </c>
      <c r="BC56" s="48" t="s">
        <v>378</v>
      </c>
      <c r="BD56" s="48" t="s">
        <v>401</v>
      </c>
      <c r="BE56" s="48" t="s">
        <v>401</v>
      </c>
      <c r="BF56" s="48"/>
      <c r="BG56" s="48"/>
      <c r="BH56" s="119" t="s">
        <v>1884</v>
      </c>
      <c r="BI56" s="119" t="s">
        <v>1910</v>
      </c>
      <c r="BJ56" s="119" t="s">
        <v>1937</v>
      </c>
      <c r="BK56" s="119" t="s">
        <v>1936</v>
      </c>
      <c r="BL56" s="119">
        <v>0</v>
      </c>
      <c r="BM56" s="123">
        <v>0</v>
      </c>
      <c r="BN56" s="119">
        <v>0</v>
      </c>
      <c r="BO56" s="123">
        <v>0</v>
      </c>
      <c r="BP56" s="119">
        <v>0</v>
      </c>
      <c r="BQ56" s="123">
        <v>0</v>
      </c>
      <c r="BR56" s="119">
        <v>44</v>
      </c>
      <c r="BS56" s="123">
        <v>100</v>
      </c>
      <c r="BT56" s="119">
        <v>44</v>
      </c>
      <c r="BU56" s="2"/>
      <c r="BV56" s="3"/>
      <c r="BW56" s="3"/>
      <c r="BX56" s="3"/>
      <c r="BY56" s="3"/>
    </row>
    <row r="57" spans="1:77" ht="41.45" customHeight="1">
      <c r="A57" s="64" t="s">
        <v>257</v>
      </c>
      <c r="C57" s="65"/>
      <c r="D57" s="65" t="s">
        <v>64</v>
      </c>
      <c r="E57" s="66">
        <v>162.05653650130165</v>
      </c>
      <c r="F57" s="68">
        <v>99.99998085275104</v>
      </c>
      <c r="G57" s="102" t="s">
        <v>488</v>
      </c>
      <c r="H57" s="65"/>
      <c r="I57" s="69" t="s">
        <v>257</v>
      </c>
      <c r="J57" s="70"/>
      <c r="K57" s="70"/>
      <c r="L57" s="69" t="s">
        <v>1418</v>
      </c>
      <c r="M57" s="73">
        <v>1.0063811398376732</v>
      </c>
      <c r="N57" s="74">
        <v>1404.4622802734375</v>
      </c>
      <c r="O57" s="74">
        <v>9461.5302734375</v>
      </c>
      <c r="P57" s="75"/>
      <c r="Q57" s="76"/>
      <c r="R57" s="76"/>
      <c r="S57" s="88"/>
      <c r="T57" s="48">
        <v>0</v>
      </c>
      <c r="U57" s="48">
        <v>1</v>
      </c>
      <c r="V57" s="49">
        <v>0</v>
      </c>
      <c r="W57" s="49">
        <v>0.007752</v>
      </c>
      <c r="X57" s="49">
        <v>0.020346</v>
      </c>
      <c r="Y57" s="49">
        <v>0.392619</v>
      </c>
      <c r="Z57" s="49">
        <v>0</v>
      </c>
      <c r="AA57" s="49">
        <v>0</v>
      </c>
      <c r="AB57" s="71">
        <v>57</v>
      </c>
      <c r="AC57" s="71"/>
      <c r="AD57" s="72"/>
      <c r="AE57" s="78" t="s">
        <v>934</v>
      </c>
      <c r="AF57" s="78">
        <v>56</v>
      </c>
      <c r="AG57" s="78">
        <v>51</v>
      </c>
      <c r="AH57" s="78">
        <v>40</v>
      </c>
      <c r="AI57" s="78">
        <v>14</v>
      </c>
      <c r="AJ57" s="78"/>
      <c r="AK57" s="78" t="s">
        <v>1012</v>
      </c>
      <c r="AL57" s="78" t="s">
        <v>1061</v>
      </c>
      <c r="AM57" s="78"/>
      <c r="AN57" s="78"/>
      <c r="AO57" s="80">
        <v>42602.09408564815</v>
      </c>
      <c r="AP57" s="83" t="s">
        <v>1200</v>
      </c>
      <c r="AQ57" s="78" t="b">
        <v>0</v>
      </c>
      <c r="AR57" s="78" t="b">
        <v>0</v>
      </c>
      <c r="AS57" s="78" t="b">
        <v>0</v>
      </c>
      <c r="AT57" s="78"/>
      <c r="AU57" s="78">
        <v>2</v>
      </c>
      <c r="AV57" s="83" t="s">
        <v>1232</v>
      </c>
      <c r="AW57" s="78" t="b">
        <v>0</v>
      </c>
      <c r="AX57" s="78" t="s">
        <v>1273</v>
      </c>
      <c r="AY57" s="83" t="s">
        <v>1328</v>
      </c>
      <c r="AZ57" s="78" t="s">
        <v>66</v>
      </c>
      <c r="BA57" s="78" t="str">
        <f>REPLACE(INDEX(GroupVertices[Group],MATCH(Vertices[[#This Row],[Vertex]],GroupVertices[Vertex],0)),1,1,"")</f>
        <v>1</v>
      </c>
      <c r="BB57" s="48" t="s">
        <v>360</v>
      </c>
      <c r="BC57" s="48" t="s">
        <v>360</v>
      </c>
      <c r="BD57" s="48" t="s">
        <v>401</v>
      </c>
      <c r="BE57" s="48" t="s">
        <v>401</v>
      </c>
      <c r="BF57" s="48" t="s">
        <v>416</v>
      </c>
      <c r="BG57" s="48" t="s">
        <v>416</v>
      </c>
      <c r="BH57" s="119" t="s">
        <v>1862</v>
      </c>
      <c r="BI57" s="119" t="s">
        <v>1862</v>
      </c>
      <c r="BJ57" s="119" t="s">
        <v>1917</v>
      </c>
      <c r="BK57" s="119" t="s">
        <v>1917</v>
      </c>
      <c r="BL57" s="119">
        <v>0</v>
      </c>
      <c r="BM57" s="123">
        <v>0</v>
      </c>
      <c r="BN57" s="119">
        <v>0</v>
      </c>
      <c r="BO57" s="123">
        <v>0</v>
      </c>
      <c r="BP57" s="119">
        <v>0</v>
      </c>
      <c r="BQ57" s="123">
        <v>0</v>
      </c>
      <c r="BR57" s="119">
        <v>13</v>
      </c>
      <c r="BS57" s="123">
        <v>100</v>
      </c>
      <c r="BT57" s="119">
        <v>13</v>
      </c>
      <c r="BU57" s="2"/>
      <c r="BV57" s="3"/>
      <c r="BW57" s="3"/>
      <c r="BX57" s="3"/>
      <c r="BY57" s="3"/>
    </row>
    <row r="58" spans="1:77" ht="41.45" customHeight="1">
      <c r="A58" s="64" t="s">
        <v>258</v>
      </c>
      <c r="C58" s="65"/>
      <c r="D58" s="65" t="s">
        <v>64</v>
      </c>
      <c r="E58" s="66">
        <v>163.93821875114583</v>
      </c>
      <c r="F58" s="68">
        <v>99.9993435823562</v>
      </c>
      <c r="G58" s="102" t="s">
        <v>489</v>
      </c>
      <c r="H58" s="65"/>
      <c r="I58" s="69" t="s">
        <v>258</v>
      </c>
      <c r="J58" s="70"/>
      <c r="K58" s="70"/>
      <c r="L58" s="69" t="s">
        <v>1419</v>
      </c>
      <c r="M58" s="73">
        <v>1.2187621200871888</v>
      </c>
      <c r="N58" s="74">
        <v>2878.20458984375</v>
      </c>
      <c r="O58" s="74">
        <v>1883.6351318359375</v>
      </c>
      <c r="P58" s="75"/>
      <c r="Q58" s="76"/>
      <c r="R58" s="76"/>
      <c r="S58" s="88"/>
      <c r="T58" s="48">
        <v>1</v>
      </c>
      <c r="U58" s="48">
        <v>1</v>
      </c>
      <c r="V58" s="49">
        <v>0</v>
      </c>
      <c r="W58" s="49">
        <v>0</v>
      </c>
      <c r="X58" s="49">
        <v>0</v>
      </c>
      <c r="Y58" s="49">
        <v>0.999994</v>
      </c>
      <c r="Z58" s="49">
        <v>0</v>
      </c>
      <c r="AA58" s="49" t="s">
        <v>1521</v>
      </c>
      <c r="AB58" s="71">
        <v>58</v>
      </c>
      <c r="AC58" s="71"/>
      <c r="AD58" s="72"/>
      <c r="AE58" s="78" t="s">
        <v>935</v>
      </c>
      <c r="AF58" s="78">
        <v>1109</v>
      </c>
      <c r="AG58" s="78">
        <v>1582</v>
      </c>
      <c r="AH58" s="78">
        <v>4232</v>
      </c>
      <c r="AI58" s="78">
        <v>77</v>
      </c>
      <c r="AJ58" s="78"/>
      <c r="AK58" s="78" t="s">
        <v>1013</v>
      </c>
      <c r="AL58" s="78" t="s">
        <v>1074</v>
      </c>
      <c r="AM58" s="83" t="s">
        <v>1129</v>
      </c>
      <c r="AN58" s="78"/>
      <c r="AO58" s="80">
        <v>43087.725960648146</v>
      </c>
      <c r="AP58" s="83" t="s">
        <v>1201</v>
      </c>
      <c r="AQ58" s="78" t="b">
        <v>1</v>
      </c>
      <c r="AR58" s="78" t="b">
        <v>0</v>
      </c>
      <c r="AS58" s="78" t="b">
        <v>0</v>
      </c>
      <c r="AT58" s="78"/>
      <c r="AU58" s="78">
        <v>14</v>
      </c>
      <c r="AV58" s="78"/>
      <c r="AW58" s="78" t="b">
        <v>0</v>
      </c>
      <c r="AX58" s="78" t="s">
        <v>1273</v>
      </c>
      <c r="AY58" s="83" t="s">
        <v>1329</v>
      </c>
      <c r="AZ58" s="78" t="s">
        <v>66</v>
      </c>
      <c r="BA58" s="78" t="str">
        <f>REPLACE(INDEX(GroupVertices[Group],MATCH(Vertices[[#This Row],[Vertex]],GroupVertices[Vertex],0)),1,1,"")</f>
        <v>2</v>
      </c>
      <c r="BB58" s="48" t="s">
        <v>1844</v>
      </c>
      <c r="BC58" s="48" t="s">
        <v>1844</v>
      </c>
      <c r="BD58" s="48" t="s">
        <v>404</v>
      </c>
      <c r="BE58" s="48" t="s">
        <v>404</v>
      </c>
      <c r="BF58" s="48"/>
      <c r="BG58" s="48"/>
      <c r="BH58" s="119" t="s">
        <v>1885</v>
      </c>
      <c r="BI58" s="119" t="s">
        <v>1885</v>
      </c>
      <c r="BJ58" s="119" t="s">
        <v>1938</v>
      </c>
      <c r="BK58" s="119" t="s">
        <v>1938</v>
      </c>
      <c r="BL58" s="119">
        <v>4</v>
      </c>
      <c r="BM58" s="123">
        <v>7.6923076923076925</v>
      </c>
      <c r="BN58" s="119">
        <v>0</v>
      </c>
      <c r="BO58" s="123">
        <v>0</v>
      </c>
      <c r="BP58" s="119">
        <v>0</v>
      </c>
      <c r="BQ58" s="123">
        <v>0</v>
      </c>
      <c r="BR58" s="119">
        <v>48</v>
      </c>
      <c r="BS58" s="123">
        <v>92.3076923076923</v>
      </c>
      <c r="BT58" s="119">
        <v>52</v>
      </c>
      <c r="BU58" s="2"/>
      <c r="BV58" s="3"/>
      <c r="BW58" s="3"/>
      <c r="BX58" s="3"/>
      <c r="BY58" s="3"/>
    </row>
    <row r="59" spans="1:77" ht="41.45" customHeight="1">
      <c r="A59" s="64" t="s">
        <v>259</v>
      </c>
      <c r="C59" s="65"/>
      <c r="D59" s="65" t="s">
        <v>64</v>
      </c>
      <c r="E59" s="66">
        <v>162.1130730026033</v>
      </c>
      <c r="F59" s="68">
        <v>99.99996170550207</v>
      </c>
      <c r="G59" s="102" t="s">
        <v>490</v>
      </c>
      <c r="H59" s="65"/>
      <c r="I59" s="69" t="s">
        <v>259</v>
      </c>
      <c r="J59" s="70"/>
      <c r="K59" s="70"/>
      <c r="L59" s="69" t="s">
        <v>1420</v>
      </c>
      <c r="M59" s="73">
        <v>1.0127622796753464</v>
      </c>
      <c r="N59" s="74">
        <v>3644.859619140625</v>
      </c>
      <c r="O59" s="74">
        <v>3924.607666015625</v>
      </c>
      <c r="P59" s="75"/>
      <c r="Q59" s="76"/>
      <c r="R59" s="76"/>
      <c r="S59" s="88"/>
      <c r="T59" s="48">
        <v>1</v>
      </c>
      <c r="U59" s="48">
        <v>1</v>
      </c>
      <c r="V59" s="49">
        <v>0</v>
      </c>
      <c r="W59" s="49">
        <v>0</v>
      </c>
      <c r="X59" s="49">
        <v>0</v>
      </c>
      <c r="Y59" s="49">
        <v>0.999994</v>
      </c>
      <c r="Z59" s="49">
        <v>0</v>
      </c>
      <c r="AA59" s="49" t="s">
        <v>1521</v>
      </c>
      <c r="AB59" s="71">
        <v>59</v>
      </c>
      <c r="AC59" s="71"/>
      <c r="AD59" s="72"/>
      <c r="AE59" s="78" t="s">
        <v>936</v>
      </c>
      <c r="AF59" s="78">
        <v>519</v>
      </c>
      <c r="AG59" s="78">
        <v>97</v>
      </c>
      <c r="AH59" s="78">
        <v>1167</v>
      </c>
      <c r="AI59" s="78">
        <v>269</v>
      </c>
      <c r="AJ59" s="78"/>
      <c r="AK59" s="78" t="s">
        <v>1014</v>
      </c>
      <c r="AL59" s="78" t="s">
        <v>1075</v>
      </c>
      <c r="AM59" s="83" t="s">
        <v>1130</v>
      </c>
      <c r="AN59" s="78"/>
      <c r="AO59" s="80">
        <v>43613.20684027778</v>
      </c>
      <c r="AP59" s="83" t="s">
        <v>1202</v>
      </c>
      <c r="AQ59" s="78" t="b">
        <v>0</v>
      </c>
      <c r="AR59" s="78" t="b">
        <v>0</v>
      </c>
      <c r="AS59" s="78" t="b">
        <v>0</v>
      </c>
      <c r="AT59" s="78"/>
      <c r="AU59" s="78">
        <v>1</v>
      </c>
      <c r="AV59" s="83" t="s">
        <v>1232</v>
      </c>
      <c r="AW59" s="78" t="b">
        <v>0</v>
      </c>
      <c r="AX59" s="78" t="s">
        <v>1273</v>
      </c>
      <c r="AY59" s="83" t="s">
        <v>1330</v>
      </c>
      <c r="AZ59" s="78" t="s">
        <v>66</v>
      </c>
      <c r="BA59" s="78" t="str">
        <f>REPLACE(INDEX(GroupVertices[Group],MATCH(Vertices[[#This Row],[Vertex]],GroupVertices[Vertex],0)),1,1,"")</f>
        <v>2</v>
      </c>
      <c r="BB59" s="48" t="s">
        <v>377</v>
      </c>
      <c r="BC59" s="48" t="s">
        <v>377</v>
      </c>
      <c r="BD59" s="48" t="s">
        <v>408</v>
      </c>
      <c r="BE59" s="48" t="s">
        <v>408</v>
      </c>
      <c r="BF59" s="48" t="s">
        <v>421</v>
      </c>
      <c r="BG59" s="48" t="s">
        <v>421</v>
      </c>
      <c r="BH59" s="119" t="s">
        <v>1882</v>
      </c>
      <c r="BI59" s="119" t="s">
        <v>1882</v>
      </c>
      <c r="BJ59" s="119" t="s">
        <v>1935</v>
      </c>
      <c r="BK59" s="119" t="s">
        <v>1935</v>
      </c>
      <c r="BL59" s="119">
        <v>1</v>
      </c>
      <c r="BM59" s="123">
        <v>7.6923076923076925</v>
      </c>
      <c r="BN59" s="119">
        <v>0</v>
      </c>
      <c r="BO59" s="123">
        <v>0</v>
      </c>
      <c r="BP59" s="119">
        <v>0</v>
      </c>
      <c r="BQ59" s="123">
        <v>0</v>
      </c>
      <c r="BR59" s="119">
        <v>12</v>
      </c>
      <c r="BS59" s="123">
        <v>92.3076923076923</v>
      </c>
      <c r="BT59" s="119">
        <v>13</v>
      </c>
      <c r="BU59" s="2"/>
      <c r="BV59" s="3"/>
      <c r="BW59" s="3"/>
      <c r="BX59" s="3"/>
      <c r="BY59" s="3"/>
    </row>
    <row r="60" spans="1:77" ht="41.45" customHeight="1">
      <c r="A60" s="64" t="s">
        <v>260</v>
      </c>
      <c r="C60" s="65"/>
      <c r="D60" s="65" t="s">
        <v>64</v>
      </c>
      <c r="E60" s="66">
        <v>162.20279397206028</v>
      </c>
      <c r="F60" s="68">
        <v>99.99993131965046</v>
      </c>
      <c r="G60" s="102" t="s">
        <v>491</v>
      </c>
      <c r="H60" s="65"/>
      <c r="I60" s="69" t="s">
        <v>260</v>
      </c>
      <c r="J60" s="70"/>
      <c r="K60" s="70"/>
      <c r="L60" s="69" t="s">
        <v>1421</v>
      </c>
      <c r="M60" s="73">
        <v>1.0228888711568713</v>
      </c>
      <c r="N60" s="74">
        <v>4436.005859375</v>
      </c>
      <c r="O60" s="74">
        <v>1054.4771728515625</v>
      </c>
      <c r="P60" s="75"/>
      <c r="Q60" s="76"/>
      <c r="R60" s="76"/>
      <c r="S60" s="88"/>
      <c r="T60" s="48">
        <v>0</v>
      </c>
      <c r="U60" s="48">
        <v>1</v>
      </c>
      <c r="V60" s="49">
        <v>0</v>
      </c>
      <c r="W60" s="49">
        <v>0.00625</v>
      </c>
      <c r="X60" s="49">
        <v>0.005228</v>
      </c>
      <c r="Y60" s="49">
        <v>0.480023</v>
      </c>
      <c r="Z60" s="49">
        <v>0</v>
      </c>
      <c r="AA60" s="49">
        <v>0</v>
      </c>
      <c r="AB60" s="71">
        <v>60</v>
      </c>
      <c r="AC60" s="71"/>
      <c r="AD60" s="72"/>
      <c r="AE60" s="78" t="s">
        <v>937</v>
      </c>
      <c r="AF60" s="78">
        <v>539</v>
      </c>
      <c r="AG60" s="78">
        <v>170</v>
      </c>
      <c r="AH60" s="78">
        <v>1672</v>
      </c>
      <c r="AI60" s="78">
        <v>784</v>
      </c>
      <c r="AJ60" s="78"/>
      <c r="AK60" s="78" t="s">
        <v>1015</v>
      </c>
      <c r="AL60" s="78"/>
      <c r="AM60" s="78"/>
      <c r="AN60" s="78"/>
      <c r="AO60" s="80">
        <v>39948.987337962964</v>
      </c>
      <c r="AP60" s="78"/>
      <c r="AQ60" s="78" t="b">
        <v>1</v>
      </c>
      <c r="AR60" s="78" t="b">
        <v>0</v>
      </c>
      <c r="AS60" s="78" t="b">
        <v>0</v>
      </c>
      <c r="AT60" s="78"/>
      <c r="AU60" s="78">
        <v>15</v>
      </c>
      <c r="AV60" s="83" t="s">
        <v>1232</v>
      </c>
      <c r="AW60" s="78" t="b">
        <v>0</v>
      </c>
      <c r="AX60" s="78" t="s">
        <v>1273</v>
      </c>
      <c r="AY60" s="83" t="s">
        <v>1331</v>
      </c>
      <c r="AZ60" s="78" t="s">
        <v>66</v>
      </c>
      <c r="BA60" s="78" t="str">
        <f>REPLACE(INDEX(GroupVertices[Group],MATCH(Vertices[[#This Row],[Vertex]],GroupVertices[Vertex],0)),1,1,"")</f>
        <v>5</v>
      </c>
      <c r="BB60" s="48"/>
      <c r="BC60" s="48"/>
      <c r="BD60" s="48"/>
      <c r="BE60" s="48"/>
      <c r="BF60" s="48"/>
      <c r="BG60" s="48"/>
      <c r="BH60" s="119" t="s">
        <v>1886</v>
      </c>
      <c r="BI60" s="119" t="s">
        <v>1886</v>
      </c>
      <c r="BJ60" s="119" t="s">
        <v>1930</v>
      </c>
      <c r="BK60" s="119" t="s">
        <v>1930</v>
      </c>
      <c r="BL60" s="119">
        <v>0</v>
      </c>
      <c r="BM60" s="123">
        <v>0</v>
      </c>
      <c r="BN60" s="119">
        <v>0</v>
      </c>
      <c r="BO60" s="123">
        <v>0</v>
      </c>
      <c r="BP60" s="119">
        <v>0</v>
      </c>
      <c r="BQ60" s="123">
        <v>0</v>
      </c>
      <c r="BR60" s="119">
        <v>23</v>
      </c>
      <c r="BS60" s="123">
        <v>100</v>
      </c>
      <c r="BT60" s="119">
        <v>23</v>
      </c>
      <c r="BU60" s="2"/>
      <c r="BV60" s="3"/>
      <c r="BW60" s="3"/>
      <c r="BX60" s="3"/>
      <c r="BY60" s="3"/>
    </row>
    <row r="61" spans="1:77" ht="41.45" customHeight="1">
      <c r="A61" s="64" t="s">
        <v>261</v>
      </c>
      <c r="C61" s="65"/>
      <c r="D61" s="65" t="s">
        <v>64</v>
      </c>
      <c r="E61" s="66">
        <v>162.46089539104608</v>
      </c>
      <c r="F61" s="68">
        <v>99.9998439082965</v>
      </c>
      <c r="G61" s="102" t="s">
        <v>492</v>
      </c>
      <c r="H61" s="65"/>
      <c r="I61" s="69" t="s">
        <v>261</v>
      </c>
      <c r="J61" s="70"/>
      <c r="K61" s="70"/>
      <c r="L61" s="69" t="s">
        <v>1422</v>
      </c>
      <c r="M61" s="73">
        <v>1.052020161720162</v>
      </c>
      <c r="N61" s="74">
        <v>4240.4912109375</v>
      </c>
      <c r="O61" s="74">
        <v>7721.16162109375</v>
      </c>
      <c r="P61" s="75"/>
      <c r="Q61" s="76"/>
      <c r="R61" s="76"/>
      <c r="S61" s="88"/>
      <c r="T61" s="48">
        <v>0</v>
      </c>
      <c r="U61" s="48">
        <v>2</v>
      </c>
      <c r="V61" s="49">
        <v>0</v>
      </c>
      <c r="W61" s="49">
        <v>0.006329</v>
      </c>
      <c r="X61" s="49">
        <v>0.006885</v>
      </c>
      <c r="Y61" s="49">
        <v>0.666004</v>
      </c>
      <c r="Z61" s="49">
        <v>0.5</v>
      </c>
      <c r="AA61" s="49">
        <v>0</v>
      </c>
      <c r="AB61" s="71">
        <v>61</v>
      </c>
      <c r="AC61" s="71"/>
      <c r="AD61" s="72"/>
      <c r="AE61" s="78" t="s">
        <v>938</v>
      </c>
      <c r="AF61" s="78">
        <v>1021</v>
      </c>
      <c r="AG61" s="78">
        <v>380</v>
      </c>
      <c r="AH61" s="78">
        <v>5334</v>
      </c>
      <c r="AI61" s="78">
        <v>1969</v>
      </c>
      <c r="AJ61" s="78"/>
      <c r="AK61" s="78" t="s">
        <v>1016</v>
      </c>
      <c r="AL61" s="78" t="s">
        <v>1076</v>
      </c>
      <c r="AM61" s="83" t="s">
        <v>1131</v>
      </c>
      <c r="AN61" s="78"/>
      <c r="AO61" s="80">
        <v>43137.351805555554</v>
      </c>
      <c r="AP61" s="83" t="s">
        <v>1203</v>
      </c>
      <c r="AQ61" s="78" t="b">
        <v>1</v>
      </c>
      <c r="AR61" s="78" t="b">
        <v>0</v>
      </c>
      <c r="AS61" s="78" t="b">
        <v>0</v>
      </c>
      <c r="AT61" s="78"/>
      <c r="AU61" s="78">
        <v>2</v>
      </c>
      <c r="AV61" s="78"/>
      <c r="AW61" s="78" t="b">
        <v>0</v>
      </c>
      <c r="AX61" s="78" t="s">
        <v>1273</v>
      </c>
      <c r="AY61" s="83" t="s">
        <v>1332</v>
      </c>
      <c r="AZ61" s="78" t="s">
        <v>66</v>
      </c>
      <c r="BA61" s="78" t="str">
        <f>REPLACE(INDEX(GroupVertices[Group],MATCH(Vertices[[#This Row],[Vertex]],GroupVertices[Vertex],0)),1,1,"")</f>
        <v>3</v>
      </c>
      <c r="BB61" s="48"/>
      <c r="BC61" s="48"/>
      <c r="BD61" s="48"/>
      <c r="BE61" s="48"/>
      <c r="BF61" s="48" t="s">
        <v>427</v>
      </c>
      <c r="BG61" s="48" t="s">
        <v>427</v>
      </c>
      <c r="BH61" s="119" t="s">
        <v>1887</v>
      </c>
      <c r="BI61" s="119" t="s">
        <v>1887</v>
      </c>
      <c r="BJ61" s="119" t="s">
        <v>1939</v>
      </c>
      <c r="BK61" s="119" t="s">
        <v>1939</v>
      </c>
      <c r="BL61" s="119">
        <v>0</v>
      </c>
      <c r="BM61" s="123">
        <v>0</v>
      </c>
      <c r="BN61" s="119">
        <v>0</v>
      </c>
      <c r="BO61" s="123">
        <v>0</v>
      </c>
      <c r="BP61" s="119">
        <v>0</v>
      </c>
      <c r="BQ61" s="123">
        <v>0</v>
      </c>
      <c r="BR61" s="119">
        <v>37</v>
      </c>
      <c r="BS61" s="123">
        <v>100</v>
      </c>
      <c r="BT61" s="119">
        <v>37</v>
      </c>
      <c r="BU61" s="2"/>
      <c r="BV61" s="3"/>
      <c r="BW61" s="3"/>
      <c r="BX61" s="3"/>
      <c r="BY61" s="3"/>
    </row>
    <row r="62" spans="1:77" ht="41.45" customHeight="1">
      <c r="A62" s="64" t="s">
        <v>274</v>
      </c>
      <c r="C62" s="65"/>
      <c r="D62" s="65" t="s">
        <v>64</v>
      </c>
      <c r="E62" s="66">
        <v>167.35867707989587</v>
      </c>
      <c r="F62" s="68">
        <v>99.99818517379396</v>
      </c>
      <c r="G62" s="102" t="s">
        <v>502</v>
      </c>
      <c r="H62" s="65"/>
      <c r="I62" s="69" t="s">
        <v>274</v>
      </c>
      <c r="J62" s="70"/>
      <c r="K62" s="70"/>
      <c r="L62" s="69" t="s">
        <v>1423</v>
      </c>
      <c r="M62" s="73">
        <v>1.6048210802664191</v>
      </c>
      <c r="N62" s="74">
        <v>4853.19775390625</v>
      </c>
      <c r="O62" s="74">
        <v>8481.6123046875</v>
      </c>
      <c r="P62" s="75"/>
      <c r="Q62" s="76"/>
      <c r="R62" s="76"/>
      <c r="S62" s="88"/>
      <c r="T62" s="48">
        <v>1</v>
      </c>
      <c r="U62" s="48">
        <v>4</v>
      </c>
      <c r="V62" s="49">
        <v>283</v>
      </c>
      <c r="W62" s="49">
        <v>0.006452</v>
      </c>
      <c r="X62" s="49">
        <v>0.007496</v>
      </c>
      <c r="Y62" s="49">
        <v>1.568811</v>
      </c>
      <c r="Z62" s="49">
        <v>0.15</v>
      </c>
      <c r="AA62" s="49">
        <v>0</v>
      </c>
      <c r="AB62" s="71">
        <v>62</v>
      </c>
      <c r="AC62" s="71"/>
      <c r="AD62" s="72"/>
      <c r="AE62" s="78" t="s">
        <v>939</v>
      </c>
      <c r="AF62" s="78">
        <v>3797</v>
      </c>
      <c r="AG62" s="78">
        <v>4365</v>
      </c>
      <c r="AH62" s="78">
        <v>58757</v>
      </c>
      <c r="AI62" s="78">
        <v>48422</v>
      </c>
      <c r="AJ62" s="78"/>
      <c r="AK62" s="78" t="s">
        <v>1017</v>
      </c>
      <c r="AL62" s="78" t="s">
        <v>1077</v>
      </c>
      <c r="AM62" s="83" t="s">
        <v>1132</v>
      </c>
      <c r="AN62" s="78"/>
      <c r="AO62" s="80">
        <v>40080.55136574074</v>
      </c>
      <c r="AP62" s="83" t="s">
        <v>1204</v>
      </c>
      <c r="AQ62" s="78" t="b">
        <v>0</v>
      </c>
      <c r="AR62" s="78" t="b">
        <v>0</v>
      </c>
      <c r="AS62" s="78" t="b">
        <v>0</v>
      </c>
      <c r="AT62" s="78"/>
      <c r="AU62" s="78">
        <v>327</v>
      </c>
      <c r="AV62" s="83" t="s">
        <v>1232</v>
      </c>
      <c r="AW62" s="78" t="b">
        <v>0</v>
      </c>
      <c r="AX62" s="78" t="s">
        <v>1273</v>
      </c>
      <c r="AY62" s="83" t="s">
        <v>1333</v>
      </c>
      <c r="AZ62" s="78" t="s">
        <v>66</v>
      </c>
      <c r="BA62" s="78" t="str">
        <f>REPLACE(INDEX(GroupVertices[Group],MATCH(Vertices[[#This Row],[Vertex]],GroupVertices[Vertex],0)),1,1,"")</f>
        <v>3</v>
      </c>
      <c r="BB62" s="48" t="s">
        <v>1845</v>
      </c>
      <c r="BC62" s="48" t="s">
        <v>1845</v>
      </c>
      <c r="BD62" s="48" t="s">
        <v>1852</v>
      </c>
      <c r="BE62" s="48" t="s">
        <v>1852</v>
      </c>
      <c r="BF62" s="48" t="s">
        <v>1610</v>
      </c>
      <c r="BG62" s="48" t="s">
        <v>1858</v>
      </c>
      <c r="BH62" s="119" t="s">
        <v>1888</v>
      </c>
      <c r="BI62" s="119" t="s">
        <v>1911</v>
      </c>
      <c r="BJ62" s="119" t="s">
        <v>1940</v>
      </c>
      <c r="BK62" s="119" t="s">
        <v>1960</v>
      </c>
      <c r="BL62" s="119">
        <v>0</v>
      </c>
      <c r="BM62" s="123">
        <v>0</v>
      </c>
      <c r="BN62" s="119">
        <v>0</v>
      </c>
      <c r="BO62" s="123">
        <v>0</v>
      </c>
      <c r="BP62" s="119">
        <v>0</v>
      </c>
      <c r="BQ62" s="123">
        <v>0</v>
      </c>
      <c r="BR62" s="119">
        <v>172</v>
      </c>
      <c r="BS62" s="123">
        <v>100</v>
      </c>
      <c r="BT62" s="119">
        <v>172</v>
      </c>
      <c r="BU62" s="2"/>
      <c r="BV62" s="3"/>
      <c r="BW62" s="3"/>
      <c r="BX62" s="3"/>
      <c r="BY62" s="3"/>
    </row>
    <row r="63" spans="1:77" ht="41.45" customHeight="1">
      <c r="A63" s="64" t="s">
        <v>262</v>
      </c>
      <c r="C63" s="65"/>
      <c r="D63" s="65" t="s">
        <v>64</v>
      </c>
      <c r="E63" s="66">
        <v>162.4891636416969</v>
      </c>
      <c r="F63" s="68">
        <v>99.99983433467202</v>
      </c>
      <c r="G63" s="102" t="s">
        <v>493</v>
      </c>
      <c r="H63" s="65"/>
      <c r="I63" s="69" t="s">
        <v>262</v>
      </c>
      <c r="J63" s="70"/>
      <c r="K63" s="70"/>
      <c r="L63" s="69" t="s">
        <v>1424</v>
      </c>
      <c r="M63" s="73">
        <v>1.055210731638999</v>
      </c>
      <c r="N63" s="74">
        <v>8296.765625</v>
      </c>
      <c r="O63" s="74">
        <v>5462.19873046875</v>
      </c>
      <c r="P63" s="75"/>
      <c r="Q63" s="76"/>
      <c r="R63" s="76"/>
      <c r="S63" s="88"/>
      <c r="T63" s="48">
        <v>0</v>
      </c>
      <c r="U63" s="48">
        <v>2</v>
      </c>
      <c r="V63" s="49">
        <v>2</v>
      </c>
      <c r="W63" s="49">
        <v>0.5</v>
      </c>
      <c r="X63" s="49">
        <v>0</v>
      </c>
      <c r="Y63" s="49">
        <v>1.459451</v>
      </c>
      <c r="Z63" s="49">
        <v>0</v>
      </c>
      <c r="AA63" s="49">
        <v>0</v>
      </c>
      <c r="AB63" s="71">
        <v>63</v>
      </c>
      <c r="AC63" s="71"/>
      <c r="AD63" s="72"/>
      <c r="AE63" s="78" t="s">
        <v>940</v>
      </c>
      <c r="AF63" s="78">
        <v>520</v>
      </c>
      <c r="AG63" s="78">
        <v>403</v>
      </c>
      <c r="AH63" s="78">
        <v>14477</v>
      </c>
      <c r="AI63" s="78">
        <v>1362</v>
      </c>
      <c r="AJ63" s="78"/>
      <c r="AK63" s="78" t="s">
        <v>1018</v>
      </c>
      <c r="AL63" s="78" t="s">
        <v>1078</v>
      </c>
      <c r="AM63" s="78"/>
      <c r="AN63" s="78"/>
      <c r="AO63" s="80">
        <v>40108.99462962963</v>
      </c>
      <c r="AP63" s="78"/>
      <c r="AQ63" s="78" t="b">
        <v>1</v>
      </c>
      <c r="AR63" s="78" t="b">
        <v>0</v>
      </c>
      <c r="AS63" s="78" t="b">
        <v>0</v>
      </c>
      <c r="AT63" s="78"/>
      <c r="AU63" s="78">
        <v>2</v>
      </c>
      <c r="AV63" s="83" t="s">
        <v>1232</v>
      </c>
      <c r="AW63" s="78" t="b">
        <v>0</v>
      </c>
      <c r="AX63" s="78" t="s">
        <v>1273</v>
      </c>
      <c r="AY63" s="83" t="s">
        <v>1334</v>
      </c>
      <c r="AZ63" s="78" t="s">
        <v>66</v>
      </c>
      <c r="BA63" s="78" t="str">
        <f>REPLACE(INDEX(GroupVertices[Group],MATCH(Vertices[[#This Row],[Vertex]],GroupVertices[Vertex],0)),1,1,"")</f>
        <v>10</v>
      </c>
      <c r="BB63" s="48"/>
      <c r="BC63" s="48"/>
      <c r="BD63" s="48"/>
      <c r="BE63" s="48"/>
      <c r="BF63" s="48"/>
      <c r="BG63" s="48"/>
      <c r="BH63" s="119" t="s">
        <v>1889</v>
      </c>
      <c r="BI63" s="119" t="s">
        <v>1889</v>
      </c>
      <c r="BJ63" s="119" t="s">
        <v>1941</v>
      </c>
      <c r="BK63" s="119" t="s">
        <v>1941</v>
      </c>
      <c r="BL63" s="119">
        <v>0</v>
      </c>
      <c r="BM63" s="123">
        <v>0</v>
      </c>
      <c r="BN63" s="119">
        <v>0</v>
      </c>
      <c r="BO63" s="123">
        <v>0</v>
      </c>
      <c r="BP63" s="119">
        <v>0</v>
      </c>
      <c r="BQ63" s="123">
        <v>0</v>
      </c>
      <c r="BR63" s="119">
        <v>10</v>
      </c>
      <c r="BS63" s="123">
        <v>100</v>
      </c>
      <c r="BT63" s="119">
        <v>10</v>
      </c>
      <c r="BU63" s="2"/>
      <c r="BV63" s="3"/>
      <c r="BW63" s="3"/>
      <c r="BX63" s="3"/>
      <c r="BY63" s="3"/>
    </row>
    <row r="64" spans="1:77" ht="41.45" customHeight="1">
      <c r="A64" s="64" t="s">
        <v>295</v>
      </c>
      <c r="C64" s="65"/>
      <c r="D64" s="65" t="s">
        <v>64</v>
      </c>
      <c r="E64" s="66">
        <v>522.211256554101</v>
      </c>
      <c r="F64" s="68">
        <v>99.87800704943433</v>
      </c>
      <c r="G64" s="102" t="s">
        <v>1256</v>
      </c>
      <c r="H64" s="65"/>
      <c r="I64" s="69" t="s">
        <v>295</v>
      </c>
      <c r="J64" s="70"/>
      <c r="K64" s="70"/>
      <c r="L64" s="69" t="s">
        <v>1425</v>
      </c>
      <c r="M64" s="73">
        <v>41.65618399185371</v>
      </c>
      <c r="N64" s="74">
        <v>8296.765625</v>
      </c>
      <c r="O64" s="74">
        <v>3736.881591796875</v>
      </c>
      <c r="P64" s="75"/>
      <c r="Q64" s="76"/>
      <c r="R64" s="76"/>
      <c r="S64" s="88"/>
      <c r="T64" s="48">
        <v>1</v>
      </c>
      <c r="U64" s="48">
        <v>0</v>
      </c>
      <c r="V64" s="49">
        <v>0</v>
      </c>
      <c r="W64" s="49">
        <v>0.333333</v>
      </c>
      <c r="X64" s="49">
        <v>0</v>
      </c>
      <c r="Y64" s="49">
        <v>0.770266</v>
      </c>
      <c r="Z64" s="49">
        <v>0</v>
      </c>
      <c r="AA64" s="49">
        <v>0</v>
      </c>
      <c r="AB64" s="71">
        <v>64</v>
      </c>
      <c r="AC64" s="71"/>
      <c r="AD64" s="72"/>
      <c r="AE64" s="78" t="s">
        <v>941</v>
      </c>
      <c r="AF64" s="78">
        <v>2576</v>
      </c>
      <c r="AG64" s="78">
        <v>293085</v>
      </c>
      <c r="AH64" s="78">
        <v>22913</v>
      </c>
      <c r="AI64" s="78">
        <v>1020</v>
      </c>
      <c r="AJ64" s="78"/>
      <c r="AK64" s="78" t="s">
        <v>1019</v>
      </c>
      <c r="AL64" s="78" t="s">
        <v>1079</v>
      </c>
      <c r="AM64" s="83" t="s">
        <v>1133</v>
      </c>
      <c r="AN64" s="78"/>
      <c r="AO64" s="80">
        <v>39413.8428125</v>
      </c>
      <c r="AP64" s="83" t="s">
        <v>1205</v>
      </c>
      <c r="AQ64" s="78" t="b">
        <v>0</v>
      </c>
      <c r="AR64" s="78" t="b">
        <v>0</v>
      </c>
      <c r="AS64" s="78" t="b">
        <v>1</v>
      </c>
      <c r="AT64" s="78"/>
      <c r="AU64" s="78">
        <v>4919</v>
      </c>
      <c r="AV64" s="83" t="s">
        <v>1232</v>
      </c>
      <c r="AW64" s="78" t="b">
        <v>1</v>
      </c>
      <c r="AX64" s="78" t="s">
        <v>1273</v>
      </c>
      <c r="AY64" s="83" t="s">
        <v>1335</v>
      </c>
      <c r="AZ64" s="78" t="s">
        <v>65</v>
      </c>
      <c r="BA64" s="78" t="str">
        <f>REPLACE(INDEX(GroupVertices[Group],MATCH(Vertices[[#This Row],[Vertex]],GroupVertices[Vertex],0)),1,1,"")</f>
        <v>10</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296</v>
      </c>
      <c r="C65" s="65"/>
      <c r="D65" s="65" t="s">
        <v>64</v>
      </c>
      <c r="E65" s="66">
        <v>191.48132732006013</v>
      </c>
      <c r="F65" s="68">
        <v>99.99001554215498</v>
      </c>
      <c r="G65" s="102" t="s">
        <v>1257</v>
      </c>
      <c r="H65" s="65"/>
      <c r="I65" s="69" t="s">
        <v>296</v>
      </c>
      <c r="J65" s="70"/>
      <c r="K65" s="70"/>
      <c r="L65" s="69" t="s">
        <v>1426</v>
      </c>
      <c r="M65" s="73">
        <v>4.327486984484082</v>
      </c>
      <c r="N65" s="74">
        <v>8296.765625</v>
      </c>
      <c r="O65" s="74">
        <v>4599.5400390625</v>
      </c>
      <c r="P65" s="75"/>
      <c r="Q65" s="76"/>
      <c r="R65" s="76"/>
      <c r="S65" s="88"/>
      <c r="T65" s="48">
        <v>1</v>
      </c>
      <c r="U65" s="48">
        <v>0</v>
      </c>
      <c r="V65" s="49">
        <v>0</v>
      </c>
      <c r="W65" s="49">
        <v>0.333333</v>
      </c>
      <c r="X65" s="49">
        <v>0</v>
      </c>
      <c r="Y65" s="49">
        <v>0.770266</v>
      </c>
      <c r="Z65" s="49">
        <v>0</v>
      </c>
      <c r="AA65" s="49">
        <v>0</v>
      </c>
      <c r="AB65" s="71">
        <v>65</v>
      </c>
      <c r="AC65" s="71"/>
      <c r="AD65" s="72"/>
      <c r="AE65" s="78" t="s">
        <v>942</v>
      </c>
      <c r="AF65" s="78">
        <v>25553</v>
      </c>
      <c r="AG65" s="78">
        <v>23992</v>
      </c>
      <c r="AH65" s="78">
        <v>37873</v>
      </c>
      <c r="AI65" s="78">
        <v>26087</v>
      </c>
      <c r="AJ65" s="78"/>
      <c r="AK65" s="78" t="s">
        <v>1020</v>
      </c>
      <c r="AL65" s="78" t="s">
        <v>1080</v>
      </c>
      <c r="AM65" s="83" t="s">
        <v>1134</v>
      </c>
      <c r="AN65" s="78"/>
      <c r="AO65" s="80">
        <v>39931.78265046296</v>
      </c>
      <c r="AP65" s="83" t="s">
        <v>1206</v>
      </c>
      <c r="AQ65" s="78" t="b">
        <v>0</v>
      </c>
      <c r="AR65" s="78" t="b">
        <v>0</v>
      </c>
      <c r="AS65" s="78" t="b">
        <v>1</v>
      </c>
      <c r="AT65" s="78"/>
      <c r="AU65" s="78">
        <v>399</v>
      </c>
      <c r="AV65" s="83" t="s">
        <v>1231</v>
      </c>
      <c r="AW65" s="78" t="b">
        <v>0</v>
      </c>
      <c r="AX65" s="78" t="s">
        <v>1273</v>
      </c>
      <c r="AY65" s="83" t="s">
        <v>1336</v>
      </c>
      <c r="AZ65" s="78" t="s">
        <v>65</v>
      </c>
      <c r="BA65" s="78" t="str">
        <f>REPLACE(INDEX(GroupVertices[Group],MATCH(Vertices[[#This Row],[Vertex]],GroupVertices[Vertex],0)),1,1,"")</f>
        <v>10</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263</v>
      </c>
      <c r="C66" s="65"/>
      <c r="D66" s="65" t="s">
        <v>64</v>
      </c>
      <c r="E66" s="66">
        <v>162.1179892201078</v>
      </c>
      <c r="F66" s="68">
        <v>99.9999600405239</v>
      </c>
      <c r="G66" s="102" t="s">
        <v>494</v>
      </c>
      <c r="H66" s="65"/>
      <c r="I66" s="69" t="s">
        <v>263</v>
      </c>
      <c r="J66" s="70"/>
      <c r="K66" s="70"/>
      <c r="L66" s="69" t="s">
        <v>1427</v>
      </c>
      <c r="M66" s="73">
        <v>1.0133171614003615</v>
      </c>
      <c r="N66" s="74">
        <v>578.23974609375</v>
      </c>
      <c r="O66" s="74">
        <v>2904.12109375</v>
      </c>
      <c r="P66" s="75"/>
      <c r="Q66" s="76"/>
      <c r="R66" s="76"/>
      <c r="S66" s="88"/>
      <c r="T66" s="48">
        <v>1</v>
      </c>
      <c r="U66" s="48">
        <v>1</v>
      </c>
      <c r="V66" s="49">
        <v>0</v>
      </c>
      <c r="W66" s="49">
        <v>0</v>
      </c>
      <c r="X66" s="49">
        <v>0</v>
      </c>
      <c r="Y66" s="49">
        <v>0.999994</v>
      </c>
      <c r="Z66" s="49">
        <v>0</v>
      </c>
      <c r="AA66" s="49" t="s">
        <v>1521</v>
      </c>
      <c r="AB66" s="71">
        <v>66</v>
      </c>
      <c r="AC66" s="71"/>
      <c r="AD66" s="72"/>
      <c r="AE66" s="78" t="s">
        <v>943</v>
      </c>
      <c r="AF66" s="78">
        <v>227</v>
      </c>
      <c r="AG66" s="78">
        <v>101</v>
      </c>
      <c r="AH66" s="78">
        <v>429</v>
      </c>
      <c r="AI66" s="78">
        <v>450</v>
      </c>
      <c r="AJ66" s="78"/>
      <c r="AK66" s="78" t="s">
        <v>1021</v>
      </c>
      <c r="AL66" s="78" t="s">
        <v>1081</v>
      </c>
      <c r="AM66" s="78"/>
      <c r="AN66" s="78"/>
      <c r="AO66" s="80">
        <v>40072.030648148146</v>
      </c>
      <c r="AP66" s="83" t="s">
        <v>1207</v>
      </c>
      <c r="AQ66" s="78" t="b">
        <v>0</v>
      </c>
      <c r="AR66" s="78" t="b">
        <v>0</v>
      </c>
      <c r="AS66" s="78" t="b">
        <v>1</v>
      </c>
      <c r="AT66" s="78"/>
      <c r="AU66" s="78">
        <v>0</v>
      </c>
      <c r="AV66" s="83" t="s">
        <v>1233</v>
      </c>
      <c r="AW66" s="78" t="b">
        <v>0</v>
      </c>
      <c r="AX66" s="78" t="s">
        <v>1273</v>
      </c>
      <c r="AY66" s="83" t="s">
        <v>1337</v>
      </c>
      <c r="AZ66" s="78" t="s">
        <v>66</v>
      </c>
      <c r="BA66" s="78" t="str">
        <f>REPLACE(INDEX(GroupVertices[Group],MATCH(Vertices[[#This Row],[Vertex]],GroupVertices[Vertex],0)),1,1,"")</f>
        <v>2</v>
      </c>
      <c r="BB66" s="48"/>
      <c r="BC66" s="48"/>
      <c r="BD66" s="48"/>
      <c r="BE66" s="48"/>
      <c r="BF66" s="48" t="s">
        <v>428</v>
      </c>
      <c r="BG66" s="48" t="s">
        <v>428</v>
      </c>
      <c r="BH66" s="119" t="s">
        <v>1890</v>
      </c>
      <c r="BI66" s="119" t="s">
        <v>1890</v>
      </c>
      <c r="BJ66" s="119" t="s">
        <v>1942</v>
      </c>
      <c r="BK66" s="119" t="s">
        <v>1942</v>
      </c>
      <c r="BL66" s="119">
        <v>1</v>
      </c>
      <c r="BM66" s="123">
        <v>1.9230769230769231</v>
      </c>
      <c r="BN66" s="119">
        <v>1</v>
      </c>
      <c r="BO66" s="123">
        <v>1.9230769230769231</v>
      </c>
      <c r="BP66" s="119">
        <v>0</v>
      </c>
      <c r="BQ66" s="123">
        <v>0</v>
      </c>
      <c r="BR66" s="119">
        <v>50</v>
      </c>
      <c r="BS66" s="123">
        <v>96.15384615384616</v>
      </c>
      <c r="BT66" s="119">
        <v>52</v>
      </c>
      <c r="BU66" s="2"/>
      <c r="BV66" s="3"/>
      <c r="BW66" s="3"/>
      <c r="BX66" s="3"/>
      <c r="BY66" s="3"/>
    </row>
    <row r="67" spans="1:77" ht="41.45" customHeight="1">
      <c r="A67" s="64" t="s">
        <v>264</v>
      </c>
      <c r="C67" s="65"/>
      <c r="D67" s="65" t="s">
        <v>64</v>
      </c>
      <c r="E67" s="66">
        <v>162.69687383126168</v>
      </c>
      <c r="F67" s="68">
        <v>99.9997639893443</v>
      </c>
      <c r="G67" s="102" t="s">
        <v>1258</v>
      </c>
      <c r="H67" s="65"/>
      <c r="I67" s="69" t="s">
        <v>264</v>
      </c>
      <c r="J67" s="70"/>
      <c r="K67" s="70"/>
      <c r="L67" s="69" t="s">
        <v>1428</v>
      </c>
      <c r="M67" s="73">
        <v>1.0786544845208852</v>
      </c>
      <c r="N67" s="74">
        <v>1229.0413818359375</v>
      </c>
      <c r="O67" s="74">
        <v>4787.75634765625</v>
      </c>
      <c r="P67" s="75"/>
      <c r="Q67" s="76"/>
      <c r="R67" s="76"/>
      <c r="S67" s="88"/>
      <c r="T67" s="48">
        <v>0</v>
      </c>
      <c r="U67" s="48">
        <v>1</v>
      </c>
      <c r="V67" s="49">
        <v>0</v>
      </c>
      <c r="W67" s="49">
        <v>0.00578</v>
      </c>
      <c r="X67" s="49">
        <v>0.00464</v>
      </c>
      <c r="Y67" s="49">
        <v>0.446224</v>
      </c>
      <c r="Z67" s="49">
        <v>0</v>
      </c>
      <c r="AA67" s="49">
        <v>0</v>
      </c>
      <c r="AB67" s="71">
        <v>67</v>
      </c>
      <c r="AC67" s="71"/>
      <c r="AD67" s="72"/>
      <c r="AE67" s="78" t="s">
        <v>944</v>
      </c>
      <c r="AF67" s="78">
        <v>567</v>
      </c>
      <c r="AG67" s="78">
        <v>572</v>
      </c>
      <c r="AH67" s="78">
        <v>1665</v>
      </c>
      <c r="AI67" s="78">
        <v>266</v>
      </c>
      <c r="AJ67" s="78"/>
      <c r="AK67" s="78" t="s">
        <v>1022</v>
      </c>
      <c r="AL67" s="78" t="s">
        <v>1045</v>
      </c>
      <c r="AM67" s="83" t="s">
        <v>1135</v>
      </c>
      <c r="AN67" s="78"/>
      <c r="AO67" s="80">
        <v>42418.573379629626</v>
      </c>
      <c r="AP67" s="83" t="s">
        <v>1208</v>
      </c>
      <c r="AQ67" s="78" t="b">
        <v>0</v>
      </c>
      <c r="AR67" s="78" t="b">
        <v>0</v>
      </c>
      <c r="AS67" s="78" t="b">
        <v>1</v>
      </c>
      <c r="AT67" s="78"/>
      <c r="AU67" s="78">
        <v>67</v>
      </c>
      <c r="AV67" s="83" t="s">
        <v>1235</v>
      </c>
      <c r="AW67" s="78" t="b">
        <v>0</v>
      </c>
      <c r="AX67" s="78" t="s">
        <v>1273</v>
      </c>
      <c r="AY67" s="83" t="s">
        <v>1338</v>
      </c>
      <c r="AZ67" s="78" t="s">
        <v>66</v>
      </c>
      <c r="BA67" s="78" t="str">
        <f>REPLACE(INDEX(GroupVertices[Group],MATCH(Vertices[[#This Row],[Vertex]],GroupVertices[Vertex],0)),1,1,"")</f>
        <v>1</v>
      </c>
      <c r="BB67" s="48" t="s">
        <v>381</v>
      </c>
      <c r="BC67" s="48" t="s">
        <v>381</v>
      </c>
      <c r="BD67" s="48" t="s">
        <v>409</v>
      </c>
      <c r="BE67" s="48" t="s">
        <v>409</v>
      </c>
      <c r="BF67" s="48" t="s">
        <v>429</v>
      </c>
      <c r="BG67" s="48" t="s">
        <v>429</v>
      </c>
      <c r="BH67" s="119" t="s">
        <v>1891</v>
      </c>
      <c r="BI67" s="119" t="s">
        <v>1891</v>
      </c>
      <c r="BJ67" s="119" t="s">
        <v>1943</v>
      </c>
      <c r="BK67" s="119" t="s">
        <v>1943</v>
      </c>
      <c r="BL67" s="119">
        <v>0</v>
      </c>
      <c r="BM67" s="123">
        <v>0</v>
      </c>
      <c r="BN67" s="119">
        <v>0</v>
      </c>
      <c r="BO67" s="123">
        <v>0</v>
      </c>
      <c r="BP67" s="119">
        <v>0</v>
      </c>
      <c r="BQ67" s="123">
        <v>0</v>
      </c>
      <c r="BR67" s="119">
        <v>30</v>
      </c>
      <c r="BS67" s="123">
        <v>100</v>
      </c>
      <c r="BT67" s="119">
        <v>30</v>
      </c>
      <c r="BU67" s="2"/>
      <c r="BV67" s="3"/>
      <c r="BW67" s="3"/>
      <c r="BX67" s="3"/>
      <c r="BY67" s="3"/>
    </row>
    <row r="68" spans="1:77" ht="41.45" customHeight="1">
      <c r="A68" s="64" t="s">
        <v>297</v>
      </c>
      <c r="C68" s="65"/>
      <c r="D68" s="65" t="s">
        <v>64</v>
      </c>
      <c r="E68" s="66">
        <v>266.93174641586916</v>
      </c>
      <c r="F68" s="68">
        <v>99.96446270592502</v>
      </c>
      <c r="G68" s="102" t="s">
        <v>1259</v>
      </c>
      <c r="H68" s="65"/>
      <c r="I68" s="69" t="s">
        <v>297</v>
      </c>
      <c r="J68" s="70"/>
      <c r="K68" s="70"/>
      <c r="L68" s="69" t="s">
        <v>1429</v>
      </c>
      <c r="M68" s="73">
        <v>12.843395538721516</v>
      </c>
      <c r="N68" s="74">
        <v>1222.2579345703125</v>
      </c>
      <c r="O68" s="74">
        <v>6321.2958984375</v>
      </c>
      <c r="P68" s="75"/>
      <c r="Q68" s="76"/>
      <c r="R68" s="76"/>
      <c r="S68" s="88"/>
      <c r="T68" s="48">
        <v>4</v>
      </c>
      <c r="U68" s="48">
        <v>0</v>
      </c>
      <c r="V68" s="49">
        <v>194</v>
      </c>
      <c r="W68" s="49">
        <v>0.008065</v>
      </c>
      <c r="X68" s="49">
        <v>0.029529</v>
      </c>
      <c r="Y68" s="49">
        <v>1.393998</v>
      </c>
      <c r="Z68" s="49">
        <v>0.16666666666666666</v>
      </c>
      <c r="AA68" s="49">
        <v>0</v>
      </c>
      <c r="AB68" s="71">
        <v>68</v>
      </c>
      <c r="AC68" s="71"/>
      <c r="AD68" s="72"/>
      <c r="AE68" s="78" t="s">
        <v>945</v>
      </c>
      <c r="AF68" s="78">
        <v>2259</v>
      </c>
      <c r="AG68" s="78">
        <v>85381</v>
      </c>
      <c r="AH68" s="78">
        <v>92186</v>
      </c>
      <c r="AI68" s="78">
        <v>9000</v>
      </c>
      <c r="AJ68" s="78"/>
      <c r="AK68" s="78" t="s">
        <v>1023</v>
      </c>
      <c r="AL68" s="78" t="s">
        <v>1082</v>
      </c>
      <c r="AM68" s="78"/>
      <c r="AN68" s="78"/>
      <c r="AO68" s="80">
        <v>39595.97730324074</v>
      </c>
      <c r="AP68" s="83" t="s">
        <v>1209</v>
      </c>
      <c r="AQ68" s="78" t="b">
        <v>0</v>
      </c>
      <c r="AR68" s="78" t="b">
        <v>0</v>
      </c>
      <c r="AS68" s="78" t="b">
        <v>0</v>
      </c>
      <c r="AT68" s="78"/>
      <c r="AU68" s="78">
        <v>1073</v>
      </c>
      <c r="AV68" s="83" t="s">
        <v>1231</v>
      </c>
      <c r="AW68" s="78" t="b">
        <v>1</v>
      </c>
      <c r="AX68" s="78" t="s">
        <v>1273</v>
      </c>
      <c r="AY68" s="83" t="s">
        <v>1339</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265</v>
      </c>
      <c r="C69" s="65"/>
      <c r="D69" s="65" t="s">
        <v>64</v>
      </c>
      <c r="E69" s="66">
        <v>162.1560899057676</v>
      </c>
      <c r="F69" s="68">
        <v>99.99994713694308</v>
      </c>
      <c r="G69" s="102" t="s">
        <v>1260</v>
      </c>
      <c r="H69" s="65"/>
      <c r="I69" s="69" t="s">
        <v>265</v>
      </c>
      <c r="J69" s="70"/>
      <c r="K69" s="70"/>
      <c r="L69" s="69" t="s">
        <v>1430</v>
      </c>
      <c r="M69" s="73">
        <v>1.0176174947692282</v>
      </c>
      <c r="N69" s="74">
        <v>194.9122772216797</v>
      </c>
      <c r="O69" s="74">
        <v>5686.5576171875</v>
      </c>
      <c r="P69" s="75"/>
      <c r="Q69" s="76"/>
      <c r="R69" s="76"/>
      <c r="S69" s="88"/>
      <c r="T69" s="48">
        <v>0</v>
      </c>
      <c r="U69" s="48">
        <v>1</v>
      </c>
      <c r="V69" s="49">
        <v>0</v>
      </c>
      <c r="W69" s="49">
        <v>0.00578</v>
      </c>
      <c r="X69" s="49">
        <v>0.00464</v>
      </c>
      <c r="Y69" s="49">
        <v>0.446224</v>
      </c>
      <c r="Z69" s="49">
        <v>0</v>
      </c>
      <c r="AA69" s="49">
        <v>0</v>
      </c>
      <c r="AB69" s="71">
        <v>69</v>
      </c>
      <c r="AC69" s="71"/>
      <c r="AD69" s="72"/>
      <c r="AE69" s="78" t="s">
        <v>946</v>
      </c>
      <c r="AF69" s="78">
        <v>153</v>
      </c>
      <c r="AG69" s="78">
        <v>132</v>
      </c>
      <c r="AH69" s="78">
        <v>3238</v>
      </c>
      <c r="AI69" s="78">
        <v>38</v>
      </c>
      <c r="AJ69" s="78"/>
      <c r="AK69" s="78" t="s">
        <v>1024</v>
      </c>
      <c r="AL69" s="78" t="s">
        <v>1083</v>
      </c>
      <c r="AM69" s="83" t="s">
        <v>1136</v>
      </c>
      <c r="AN69" s="78"/>
      <c r="AO69" s="80">
        <v>39918.83458333334</v>
      </c>
      <c r="AP69" s="83" t="s">
        <v>1210</v>
      </c>
      <c r="AQ69" s="78" t="b">
        <v>1</v>
      </c>
      <c r="AR69" s="78" t="b">
        <v>0</v>
      </c>
      <c r="AS69" s="78" t="b">
        <v>1</v>
      </c>
      <c r="AT69" s="78"/>
      <c r="AU69" s="78">
        <v>2</v>
      </c>
      <c r="AV69" s="83" t="s">
        <v>1232</v>
      </c>
      <c r="AW69" s="78" t="b">
        <v>0</v>
      </c>
      <c r="AX69" s="78" t="s">
        <v>1273</v>
      </c>
      <c r="AY69" s="83" t="s">
        <v>1340</v>
      </c>
      <c r="AZ69" s="78" t="s">
        <v>66</v>
      </c>
      <c r="BA69" s="78" t="str">
        <f>REPLACE(INDEX(GroupVertices[Group],MATCH(Vertices[[#This Row],[Vertex]],GroupVertices[Vertex],0)),1,1,"")</f>
        <v>1</v>
      </c>
      <c r="BB69" s="48" t="s">
        <v>381</v>
      </c>
      <c r="BC69" s="48" t="s">
        <v>381</v>
      </c>
      <c r="BD69" s="48" t="s">
        <v>409</v>
      </c>
      <c r="BE69" s="48" t="s">
        <v>409</v>
      </c>
      <c r="BF69" s="48" t="s">
        <v>429</v>
      </c>
      <c r="BG69" s="48" t="s">
        <v>429</v>
      </c>
      <c r="BH69" s="119" t="s">
        <v>1891</v>
      </c>
      <c r="BI69" s="119" t="s">
        <v>1891</v>
      </c>
      <c r="BJ69" s="119" t="s">
        <v>1943</v>
      </c>
      <c r="BK69" s="119" t="s">
        <v>1943</v>
      </c>
      <c r="BL69" s="119">
        <v>0</v>
      </c>
      <c r="BM69" s="123">
        <v>0</v>
      </c>
      <c r="BN69" s="119">
        <v>0</v>
      </c>
      <c r="BO69" s="123">
        <v>0</v>
      </c>
      <c r="BP69" s="119">
        <v>0</v>
      </c>
      <c r="BQ69" s="123">
        <v>0</v>
      </c>
      <c r="BR69" s="119">
        <v>32</v>
      </c>
      <c r="BS69" s="123">
        <v>100</v>
      </c>
      <c r="BT69" s="119">
        <v>32</v>
      </c>
      <c r="BU69" s="2"/>
      <c r="BV69" s="3"/>
      <c r="BW69" s="3"/>
      <c r="BX69" s="3"/>
      <c r="BY69" s="3"/>
    </row>
    <row r="70" spans="1:77" ht="41.45" customHeight="1">
      <c r="A70" s="64" t="s">
        <v>266</v>
      </c>
      <c r="C70" s="65"/>
      <c r="D70" s="65" t="s">
        <v>64</v>
      </c>
      <c r="E70" s="66">
        <v>168.31242327576723</v>
      </c>
      <c r="F70" s="68">
        <v>99.99786216802885</v>
      </c>
      <c r="G70" s="102" t="s">
        <v>1261</v>
      </c>
      <c r="H70" s="65"/>
      <c r="I70" s="69" t="s">
        <v>266</v>
      </c>
      <c r="J70" s="70"/>
      <c r="K70" s="70"/>
      <c r="L70" s="69" t="s">
        <v>1431</v>
      </c>
      <c r="M70" s="73">
        <v>1.7124681349193416</v>
      </c>
      <c r="N70" s="74">
        <v>578.23974609375</v>
      </c>
      <c r="O70" s="74">
        <v>863.1489868164062</v>
      </c>
      <c r="P70" s="75"/>
      <c r="Q70" s="76"/>
      <c r="R70" s="76"/>
      <c r="S70" s="88"/>
      <c r="T70" s="48">
        <v>1</v>
      </c>
      <c r="U70" s="48">
        <v>1</v>
      </c>
      <c r="V70" s="49">
        <v>0</v>
      </c>
      <c r="W70" s="49">
        <v>0</v>
      </c>
      <c r="X70" s="49">
        <v>0</v>
      </c>
      <c r="Y70" s="49">
        <v>0.999994</v>
      </c>
      <c r="Z70" s="49">
        <v>0</v>
      </c>
      <c r="AA70" s="49" t="s">
        <v>1521</v>
      </c>
      <c r="AB70" s="71">
        <v>70</v>
      </c>
      <c r="AC70" s="71"/>
      <c r="AD70" s="72"/>
      <c r="AE70" s="78" t="s">
        <v>947</v>
      </c>
      <c r="AF70" s="78">
        <v>174</v>
      </c>
      <c r="AG70" s="78">
        <v>5141</v>
      </c>
      <c r="AH70" s="78">
        <v>4213</v>
      </c>
      <c r="AI70" s="78">
        <v>1167</v>
      </c>
      <c r="AJ70" s="78"/>
      <c r="AK70" s="78" t="s">
        <v>1025</v>
      </c>
      <c r="AL70" s="78" t="s">
        <v>1061</v>
      </c>
      <c r="AM70" s="83" t="s">
        <v>1137</v>
      </c>
      <c r="AN70" s="78"/>
      <c r="AO70" s="80">
        <v>40459.163298611114</v>
      </c>
      <c r="AP70" s="83" t="s">
        <v>1211</v>
      </c>
      <c r="AQ70" s="78" t="b">
        <v>0</v>
      </c>
      <c r="AR70" s="78" t="b">
        <v>0</v>
      </c>
      <c r="AS70" s="78" t="b">
        <v>1</v>
      </c>
      <c r="AT70" s="78"/>
      <c r="AU70" s="78">
        <v>59</v>
      </c>
      <c r="AV70" s="83" t="s">
        <v>1231</v>
      </c>
      <c r="AW70" s="78" t="b">
        <v>0</v>
      </c>
      <c r="AX70" s="78" t="s">
        <v>1273</v>
      </c>
      <c r="AY70" s="83" t="s">
        <v>1341</v>
      </c>
      <c r="AZ70" s="78" t="s">
        <v>66</v>
      </c>
      <c r="BA70" s="78" t="str">
        <f>REPLACE(INDEX(GroupVertices[Group],MATCH(Vertices[[#This Row],[Vertex]],GroupVertices[Vertex],0)),1,1,"")</f>
        <v>2</v>
      </c>
      <c r="BB70" s="48"/>
      <c r="BC70" s="48"/>
      <c r="BD70" s="48"/>
      <c r="BE70" s="48"/>
      <c r="BF70" s="48" t="s">
        <v>300</v>
      </c>
      <c r="BG70" s="48" t="s">
        <v>300</v>
      </c>
      <c r="BH70" s="119" t="s">
        <v>1892</v>
      </c>
      <c r="BI70" s="119" t="s">
        <v>1892</v>
      </c>
      <c r="BJ70" s="119" t="s">
        <v>1944</v>
      </c>
      <c r="BK70" s="119" t="s">
        <v>1944</v>
      </c>
      <c r="BL70" s="119">
        <v>0</v>
      </c>
      <c r="BM70" s="123">
        <v>0</v>
      </c>
      <c r="BN70" s="119">
        <v>0</v>
      </c>
      <c r="BO70" s="123">
        <v>0</v>
      </c>
      <c r="BP70" s="119">
        <v>0</v>
      </c>
      <c r="BQ70" s="123">
        <v>0</v>
      </c>
      <c r="BR70" s="119">
        <v>26</v>
      </c>
      <c r="BS70" s="123">
        <v>100</v>
      </c>
      <c r="BT70" s="119">
        <v>26</v>
      </c>
      <c r="BU70" s="2"/>
      <c r="BV70" s="3"/>
      <c r="BW70" s="3"/>
      <c r="BX70" s="3"/>
      <c r="BY70" s="3"/>
    </row>
    <row r="71" spans="1:77" ht="41.45" customHeight="1">
      <c r="A71" s="64" t="s">
        <v>267</v>
      </c>
      <c r="C71" s="65"/>
      <c r="D71" s="65" t="s">
        <v>64</v>
      </c>
      <c r="E71" s="66">
        <v>168.65041322920104</v>
      </c>
      <c r="F71" s="68">
        <v>99.99774770077961</v>
      </c>
      <c r="G71" s="102" t="s">
        <v>495</v>
      </c>
      <c r="H71" s="65"/>
      <c r="I71" s="69" t="s">
        <v>267</v>
      </c>
      <c r="J71" s="70"/>
      <c r="K71" s="70"/>
      <c r="L71" s="69" t="s">
        <v>1432</v>
      </c>
      <c r="M71" s="73">
        <v>1.7506162535141272</v>
      </c>
      <c r="N71" s="74">
        <v>7132.69970703125</v>
      </c>
      <c r="O71" s="74">
        <v>2705.61181640625</v>
      </c>
      <c r="P71" s="75"/>
      <c r="Q71" s="76"/>
      <c r="R71" s="76"/>
      <c r="S71" s="88"/>
      <c r="T71" s="48">
        <v>0</v>
      </c>
      <c r="U71" s="48">
        <v>2</v>
      </c>
      <c r="V71" s="49">
        <v>6</v>
      </c>
      <c r="W71" s="49">
        <v>0.006369</v>
      </c>
      <c r="X71" s="49">
        <v>0.010731</v>
      </c>
      <c r="Y71" s="49">
        <v>0.65002</v>
      </c>
      <c r="Z71" s="49">
        <v>0</v>
      </c>
      <c r="AA71" s="49">
        <v>0</v>
      </c>
      <c r="AB71" s="71">
        <v>71</v>
      </c>
      <c r="AC71" s="71"/>
      <c r="AD71" s="72"/>
      <c r="AE71" s="78" t="s">
        <v>948</v>
      </c>
      <c r="AF71" s="78">
        <v>1303</v>
      </c>
      <c r="AG71" s="78">
        <v>5416</v>
      </c>
      <c r="AH71" s="78">
        <v>18517</v>
      </c>
      <c r="AI71" s="78">
        <v>37</v>
      </c>
      <c r="AJ71" s="78"/>
      <c r="AK71" s="78" t="s">
        <v>1026</v>
      </c>
      <c r="AL71" s="78" t="s">
        <v>1084</v>
      </c>
      <c r="AM71" s="83" t="s">
        <v>1138</v>
      </c>
      <c r="AN71" s="78"/>
      <c r="AO71" s="80">
        <v>39939.93025462963</v>
      </c>
      <c r="AP71" s="83" t="s">
        <v>1212</v>
      </c>
      <c r="AQ71" s="78" t="b">
        <v>0</v>
      </c>
      <c r="AR71" s="78" t="b">
        <v>0</v>
      </c>
      <c r="AS71" s="78" t="b">
        <v>0</v>
      </c>
      <c r="AT71" s="78"/>
      <c r="AU71" s="78">
        <v>119</v>
      </c>
      <c r="AV71" s="83" t="s">
        <v>1241</v>
      </c>
      <c r="AW71" s="78" t="b">
        <v>0</v>
      </c>
      <c r="AX71" s="78" t="s">
        <v>1273</v>
      </c>
      <c r="AY71" s="83" t="s">
        <v>1342</v>
      </c>
      <c r="AZ71" s="78" t="s">
        <v>66</v>
      </c>
      <c r="BA71" s="78" t="str">
        <f>REPLACE(INDEX(GroupVertices[Group],MATCH(Vertices[[#This Row],[Vertex]],GroupVertices[Vertex],0)),1,1,"")</f>
        <v>6</v>
      </c>
      <c r="BB71" s="48" t="s">
        <v>382</v>
      </c>
      <c r="BC71" s="48" t="s">
        <v>382</v>
      </c>
      <c r="BD71" s="48" t="s">
        <v>410</v>
      </c>
      <c r="BE71" s="48" t="s">
        <v>410</v>
      </c>
      <c r="BF71" s="48" t="s">
        <v>300</v>
      </c>
      <c r="BG71" s="48" t="s">
        <v>300</v>
      </c>
      <c r="BH71" s="119" t="s">
        <v>1893</v>
      </c>
      <c r="BI71" s="119" t="s">
        <v>1893</v>
      </c>
      <c r="BJ71" s="119" t="s">
        <v>1945</v>
      </c>
      <c r="BK71" s="119" t="s">
        <v>1945</v>
      </c>
      <c r="BL71" s="119">
        <v>0</v>
      </c>
      <c r="BM71" s="123">
        <v>0</v>
      </c>
      <c r="BN71" s="119">
        <v>0</v>
      </c>
      <c r="BO71" s="123">
        <v>0</v>
      </c>
      <c r="BP71" s="119">
        <v>0</v>
      </c>
      <c r="BQ71" s="123">
        <v>0</v>
      </c>
      <c r="BR71" s="119">
        <v>9</v>
      </c>
      <c r="BS71" s="123">
        <v>100</v>
      </c>
      <c r="BT71" s="119">
        <v>9</v>
      </c>
      <c r="BU71" s="2"/>
      <c r="BV71" s="3"/>
      <c r="BW71" s="3"/>
      <c r="BX71" s="3"/>
      <c r="BY71" s="3"/>
    </row>
    <row r="72" spans="1:77" ht="41.45" customHeight="1">
      <c r="A72" s="64" t="s">
        <v>287</v>
      </c>
      <c r="C72" s="65"/>
      <c r="D72" s="65" t="s">
        <v>64</v>
      </c>
      <c r="E72" s="66">
        <v>170.95734829318374</v>
      </c>
      <c r="F72" s="68">
        <v>99.99696640977302</v>
      </c>
      <c r="G72" s="102" t="s">
        <v>1262</v>
      </c>
      <c r="H72" s="65"/>
      <c r="I72" s="69" t="s">
        <v>287</v>
      </c>
      <c r="J72" s="70"/>
      <c r="K72" s="70"/>
      <c r="L72" s="69" t="s">
        <v>1433</v>
      </c>
      <c r="M72" s="73">
        <v>2.0109945029774456</v>
      </c>
      <c r="N72" s="74">
        <v>6993.09375</v>
      </c>
      <c r="O72" s="74">
        <v>3563.234375</v>
      </c>
      <c r="P72" s="75"/>
      <c r="Q72" s="76"/>
      <c r="R72" s="76"/>
      <c r="S72" s="88"/>
      <c r="T72" s="48">
        <v>4</v>
      </c>
      <c r="U72" s="48">
        <v>1</v>
      </c>
      <c r="V72" s="49">
        <v>40</v>
      </c>
      <c r="W72" s="49">
        <v>0.008065</v>
      </c>
      <c r="X72" s="49">
        <v>0.031972</v>
      </c>
      <c r="Y72" s="49">
        <v>1.179827</v>
      </c>
      <c r="Z72" s="49">
        <v>0.16666666666666666</v>
      </c>
      <c r="AA72" s="49">
        <v>0</v>
      </c>
      <c r="AB72" s="71">
        <v>72</v>
      </c>
      <c r="AC72" s="71"/>
      <c r="AD72" s="72"/>
      <c r="AE72" s="78" t="s">
        <v>949</v>
      </c>
      <c r="AF72" s="78">
        <v>1046</v>
      </c>
      <c r="AG72" s="78">
        <v>7293</v>
      </c>
      <c r="AH72" s="78">
        <v>4078</v>
      </c>
      <c r="AI72" s="78">
        <v>2675</v>
      </c>
      <c r="AJ72" s="78"/>
      <c r="AK72" s="78" t="s">
        <v>1027</v>
      </c>
      <c r="AL72" s="78" t="s">
        <v>1085</v>
      </c>
      <c r="AM72" s="83" t="s">
        <v>1139</v>
      </c>
      <c r="AN72" s="78"/>
      <c r="AO72" s="80">
        <v>41219.80094907407</v>
      </c>
      <c r="AP72" s="83" t="s">
        <v>1213</v>
      </c>
      <c r="AQ72" s="78" t="b">
        <v>0</v>
      </c>
      <c r="AR72" s="78" t="b">
        <v>0</v>
      </c>
      <c r="AS72" s="78" t="b">
        <v>1</v>
      </c>
      <c r="AT72" s="78"/>
      <c r="AU72" s="78">
        <v>75</v>
      </c>
      <c r="AV72" s="83" t="s">
        <v>1232</v>
      </c>
      <c r="AW72" s="78" t="b">
        <v>0</v>
      </c>
      <c r="AX72" s="78" t="s">
        <v>1273</v>
      </c>
      <c r="AY72" s="83" t="s">
        <v>1343</v>
      </c>
      <c r="AZ72" s="78" t="s">
        <v>66</v>
      </c>
      <c r="BA72" s="78" t="str">
        <f>REPLACE(INDEX(GroupVertices[Group],MATCH(Vertices[[#This Row],[Vertex]],GroupVertices[Vertex],0)),1,1,"")</f>
        <v>6</v>
      </c>
      <c r="BB72" s="48" t="s">
        <v>391</v>
      </c>
      <c r="BC72" s="48" t="s">
        <v>391</v>
      </c>
      <c r="BD72" s="48" t="s">
        <v>401</v>
      </c>
      <c r="BE72" s="48" t="s">
        <v>401</v>
      </c>
      <c r="BF72" s="48"/>
      <c r="BG72" s="48"/>
      <c r="BH72" s="119" t="s">
        <v>1894</v>
      </c>
      <c r="BI72" s="119" t="s">
        <v>1894</v>
      </c>
      <c r="BJ72" s="119" t="s">
        <v>1946</v>
      </c>
      <c r="BK72" s="119" t="s">
        <v>1946</v>
      </c>
      <c r="BL72" s="119">
        <v>0</v>
      </c>
      <c r="BM72" s="123">
        <v>0</v>
      </c>
      <c r="BN72" s="119">
        <v>0</v>
      </c>
      <c r="BO72" s="123">
        <v>0</v>
      </c>
      <c r="BP72" s="119">
        <v>0</v>
      </c>
      <c r="BQ72" s="123">
        <v>0</v>
      </c>
      <c r="BR72" s="119">
        <v>9</v>
      </c>
      <c r="BS72" s="123">
        <v>100</v>
      </c>
      <c r="BT72" s="119">
        <v>9</v>
      </c>
      <c r="BU72" s="2"/>
      <c r="BV72" s="3"/>
      <c r="BW72" s="3"/>
      <c r="BX72" s="3"/>
      <c r="BY72" s="3"/>
    </row>
    <row r="73" spans="1:77" ht="41.45" customHeight="1">
      <c r="A73" s="64" t="s">
        <v>268</v>
      </c>
      <c r="C73" s="65"/>
      <c r="D73" s="65" t="s">
        <v>64</v>
      </c>
      <c r="E73" s="66">
        <v>162.10078245884208</v>
      </c>
      <c r="F73" s="68">
        <v>99.9999658679475</v>
      </c>
      <c r="G73" s="102" t="s">
        <v>496</v>
      </c>
      <c r="H73" s="65"/>
      <c r="I73" s="69" t="s">
        <v>268</v>
      </c>
      <c r="J73" s="70"/>
      <c r="K73" s="70"/>
      <c r="L73" s="69" t="s">
        <v>1434</v>
      </c>
      <c r="M73" s="73">
        <v>1.0113750753628088</v>
      </c>
      <c r="N73" s="74">
        <v>5380.98291015625</v>
      </c>
      <c r="O73" s="74">
        <v>4540.72216796875</v>
      </c>
      <c r="P73" s="75"/>
      <c r="Q73" s="76"/>
      <c r="R73" s="76"/>
      <c r="S73" s="88"/>
      <c r="T73" s="48">
        <v>0</v>
      </c>
      <c r="U73" s="48">
        <v>1</v>
      </c>
      <c r="V73" s="49">
        <v>0</v>
      </c>
      <c r="W73" s="49">
        <v>0.00625</v>
      </c>
      <c r="X73" s="49">
        <v>0.005228</v>
      </c>
      <c r="Y73" s="49">
        <v>0.480023</v>
      </c>
      <c r="Z73" s="49">
        <v>0</v>
      </c>
      <c r="AA73" s="49">
        <v>0</v>
      </c>
      <c r="AB73" s="71">
        <v>73</v>
      </c>
      <c r="AC73" s="71"/>
      <c r="AD73" s="72"/>
      <c r="AE73" s="78" t="s">
        <v>950</v>
      </c>
      <c r="AF73" s="78">
        <v>219</v>
      </c>
      <c r="AG73" s="78">
        <v>87</v>
      </c>
      <c r="AH73" s="78">
        <v>2143</v>
      </c>
      <c r="AI73" s="78">
        <v>399</v>
      </c>
      <c r="AJ73" s="78"/>
      <c r="AK73" s="78" t="s">
        <v>1028</v>
      </c>
      <c r="AL73" s="78" t="s">
        <v>1086</v>
      </c>
      <c r="AM73" s="83" t="s">
        <v>1140</v>
      </c>
      <c r="AN73" s="78"/>
      <c r="AO73" s="80">
        <v>42391.60895833333</v>
      </c>
      <c r="AP73" s="83" t="s">
        <v>1214</v>
      </c>
      <c r="AQ73" s="78" t="b">
        <v>0</v>
      </c>
      <c r="AR73" s="78" t="b">
        <v>0</v>
      </c>
      <c r="AS73" s="78" t="b">
        <v>0</v>
      </c>
      <c r="AT73" s="78"/>
      <c r="AU73" s="78">
        <v>10</v>
      </c>
      <c r="AV73" s="83" t="s">
        <v>1232</v>
      </c>
      <c r="AW73" s="78" t="b">
        <v>0</v>
      </c>
      <c r="AX73" s="78" t="s">
        <v>1273</v>
      </c>
      <c r="AY73" s="83" t="s">
        <v>1344</v>
      </c>
      <c r="AZ73" s="78" t="s">
        <v>66</v>
      </c>
      <c r="BA73" s="78" t="str">
        <f>REPLACE(INDEX(GroupVertices[Group],MATCH(Vertices[[#This Row],[Vertex]],GroupVertices[Vertex],0)),1,1,"")</f>
        <v>5</v>
      </c>
      <c r="BB73" s="48"/>
      <c r="BC73" s="48"/>
      <c r="BD73" s="48"/>
      <c r="BE73" s="48"/>
      <c r="BF73" s="48"/>
      <c r="BG73" s="48"/>
      <c r="BH73" s="119" t="s">
        <v>1876</v>
      </c>
      <c r="BI73" s="119" t="s">
        <v>1876</v>
      </c>
      <c r="BJ73" s="119" t="s">
        <v>1929</v>
      </c>
      <c r="BK73" s="119" t="s">
        <v>1929</v>
      </c>
      <c r="BL73" s="119">
        <v>0</v>
      </c>
      <c r="BM73" s="123">
        <v>0</v>
      </c>
      <c r="BN73" s="119">
        <v>0</v>
      </c>
      <c r="BO73" s="123">
        <v>0</v>
      </c>
      <c r="BP73" s="119">
        <v>0</v>
      </c>
      <c r="BQ73" s="123">
        <v>0</v>
      </c>
      <c r="BR73" s="119">
        <v>30</v>
      </c>
      <c r="BS73" s="123">
        <v>100</v>
      </c>
      <c r="BT73" s="119">
        <v>30</v>
      </c>
      <c r="BU73" s="2"/>
      <c r="BV73" s="3"/>
      <c r="BW73" s="3"/>
      <c r="BX73" s="3"/>
      <c r="BY73" s="3"/>
    </row>
    <row r="74" spans="1:77" ht="41.45" customHeight="1">
      <c r="A74" s="64" t="s">
        <v>269</v>
      </c>
      <c r="C74" s="65"/>
      <c r="D74" s="65" t="s">
        <v>64</v>
      </c>
      <c r="E74" s="66">
        <v>162.05162028379715</v>
      </c>
      <c r="F74" s="68">
        <v>99.99998251772921</v>
      </c>
      <c r="G74" s="102" t="s">
        <v>497</v>
      </c>
      <c r="H74" s="65"/>
      <c r="I74" s="69" t="s">
        <v>269</v>
      </c>
      <c r="J74" s="70"/>
      <c r="K74" s="70"/>
      <c r="L74" s="69" t="s">
        <v>1435</v>
      </c>
      <c r="M74" s="73">
        <v>1.0058262581126582</v>
      </c>
      <c r="N74" s="74">
        <v>930.6432495117188</v>
      </c>
      <c r="O74" s="74">
        <v>9129.1689453125</v>
      </c>
      <c r="P74" s="75"/>
      <c r="Q74" s="76"/>
      <c r="R74" s="76"/>
      <c r="S74" s="88"/>
      <c r="T74" s="48">
        <v>0</v>
      </c>
      <c r="U74" s="48">
        <v>1</v>
      </c>
      <c r="V74" s="49">
        <v>0</v>
      </c>
      <c r="W74" s="49">
        <v>0.007752</v>
      </c>
      <c r="X74" s="49">
        <v>0.020346</v>
      </c>
      <c r="Y74" s="49">
        <v>0.392619</v>
      </c>
      <c r="Z74" s="49">
        <v>0</v>
      </c>
      <c r="AA74" s="49">
        <v>0</v>
      </c>
      <c r="AB74" s="71">
        <v>74</v>
      </c>
      <c r="AC74" s="71"/>
      <c r="AD74" s="72"/>
      <c r="AE74" s="78" t="s">
        <v>951</v>
      </c>
      <c r="AF74" s="78">
        <v>154</v>
      </c>
      <c r="AG74" s="78">
        <v>47</v>
      </c>
      <c r="AH74" s="78">
        <v>1912</v>
      </c>
      <c r="AI74" s="78">
        <v>95</v>
      </c>
      <c r="AJ74" s="78"/>
      <c r="AK74" s="78" t="s">
        <v>1029</v>
      </c>
      <c r="AL74" s="78" t="s">
        <v>1061</v>
      </c>
      <c r="AM74" s="83" t="s">
        <v>1141</v>
      </c>
      <c r="AN74" s="78"/>
      <c r="AO74" s="80">
        <v>42652.08204861111</v>
      </c>
      <c r="AP74" s="83" t="s">
        <v>1215</v>
      </c>
      <c r="AQ74" s="78" t="b">
        <v>1</v>
      </c>
      <c r="AR74" s="78" t="b">
        <v>0</v>
      </c>
      <c r="AS74" s="78" t="b">
        <v>0</v>
      </c>
      <c r="AT74" s="78"/>
      <c r="AU74" s="78">
        <v>3</v>
      </c>
      <c r="AV74" s="78"/>
      <c r="AW74" s="78" t="b">
        <v>0</v>
      </c>
      <c r="AX74" s="78" t="s">
        <v>1273</v>
      </c>
      <c r="AY74" s="83" t="s">
        <v>1345</v>
      </c>
      <c r="AZ74" s="78" t="s">
        <v>66</v>
      </c>
      <c r="BA74" s="78" t="str">
        <f>REPLACE(INDEX(GroupVertices[Group],MATCH(Vertices[[#This Row],[Vertex]],GroupVertices[Vertex],0)),1,1,"")</f>
        <v>1</v>
      </c>
      <c r="BB74" s="48" t="s">
        <v>383</v>
      </c>
      <c r="BC74" s="48" t="s">
        <v>383</v>
      </c>
      <c r="BD74" s="48" t="s">
        <v>411</v>
      </c>
      <c r="BE74" s="48" t="s">
        <v>411</v>
      </c>
      <c r="BF74" s="48" t="s">
        <v>416</v>
      </c>
      <c r="BG74" s="48" t="s">
        <v>416</v>
      </c>
      <c r="BH74" s="119" t="s">
        <v>1895</v>
      </c>
      <c r="BI74" s="119" t="s">
        <v>1895</v>
      </c>
      <c r="BJ74" s="119" t="s">
        <v>1947</v>
      </c>
      <c r="BK74" s="119" t="s">
        <v>1947</v>
      </c>
      <c r="BL74" s="119">
        <v>1</v>
      </c>
      <c r="BM74" s="123">
        <v>2.7027027027027026</v>
      </c>
      <c r="BN74" s="119">
        <v>1</v>
      </c>
      <c r="BO74" s="123">
        <v>2.7027027027027026</v>
      </c>
      <c r="BP74" s="119">
        <v>0</v>
      </c>
      <c r="BQ74" s="123">
        <v>0</v>
      </c>
      <c r="BR74" s="119">
        <v>35</v>
      </c>
      <c r="BS74" s="123">
        <v>94.5945945945946</v>
      </c>
      <c r="BT74" s="119">
        <v>37</v>
      </c>
      <c r="BU74" s="2"/>
      <c r="BV74" s="3"/>
      <c r="BW74" s="3"/>
      <c r="BX74" s="3"/>
      <c r="BY74" s="3"/>
    </row>
    <row r="75" spans="1:77" ht="41.45" customHeight="1">
      <c r="A75" s="64" t="s">
        <v>270</v>
      </c>
      <c r="C75" s="65"/>
      <c r="D75" s="65" t="s">
        <v>64</v>
      </c>
      <c r="E75" s="66">
        <v>162.54570014299858</v>
      </c>
      <c r="F75" s="68">
        <v>99.99981518742305</v>
      </c>
      <c r="G75" s="102" t="s">
        <v>498</v>
      </c>
      <c r="H75" s="65"/>
      <c r="I75" s="69" t="s">
        <v>270</v>
      </c>
      <c r="J75" s="70"/>
      <c r="K75" s="70"/>
      <c r="L75" s="69" t="s">
        <v>1436</v>
      </c>
      <c r="M75" s="73">
        <v>1.061591871476672</v>
      </c>
      <c r="N75" s="74">
        <v>6608.49365234375</v>
      </c>
      <c r="O75" s="74">
        <v>6246.43408203125</v>
      </c>
      <c r="P75" s="75"/>
      <c r="Q75" s="76"/>
      <c r="R75" s="76"/>
      <c r="S75" s="88"/>
      <c r="T75" s="48">
        <v>0</v>
      </c>
      <c r="U75" s="48">
        <v>2</v>
      </c>
      <c r="V75" s="49">
        <v>0</v>
      </c>
      <c r="W75" s="49">
        <v>0.006061</v>
      </c>
      <c r="X75" s="49">
        <v>0.011828</v>
      </c>
      <c r="Y75" s="49">
        <v>0.623075</v>
      </c>
      <c r="Z75" s="49">
        <v>0.5</v>
      </c>
      <c r="AA75" s="49">
        <v>0</v>
      </c>
      <c r="AB75" s="71">
        <v>75</v>
      </c>
      <c r="AC75" s="71"/>
      <c r="AD75" s="72"/>
      <c r="AE75" s="78" t="s">
        <v>952</v>
      </c>
      <c r="AF75" s="78">
        <v>1478</v>
      </c>
      <c r="AG75" s="78">
        <v>449</v>
      </c>
      <c r="AH75" s="78">
        <v>13415</v>
      </c>
      <c r="AI75" s="78">
        <v>10597</v>
      </c>
      <c r="AJ75" s="78"/>
      <c r="AK75" s="78"/>
      <c r="AL75" s="78" t="s">
        <v>1087</v>
      </c>
      <c r="AM75" s="78"/>
      <c r="AN75" s="78"/>
      <c r="AO75" s="80">
        <v>40613.74928240741</v>
      </c>
      <c r="AP75" s="83" t="s">
        <v>1216</v>
      </c>
      <c r="AQ75" s="78" t="b">
        <v>0</v>
      </c>
      <c r="AR75" s="78" t="b">
        <v>0</v>
      </c>
      <c r="AS75" s="78" t="b">
        <v>0</v>
      </c>
      <c r="AT75" s="78"/>
      <c r="AU75" s="78">
        <v>29</v>
      </c>
      <c r="AV75" s="83" t="s">
        <v>1236</v>
      </c>
      <c r="AW75" s="78" t="b">
        <v>0</v>
      </c>
      <c r="AX75" s="78" t="s">
        <v>1273</v>
      </c>
      <c r="AY75" s="83" t="s">
        <v>1346</v>
      </c>
      <c r="AZ75" s="78" t="s">
        <v>66</v>
      </c>
      <c r="BA75" s="78" t="str">
        <f>REPLACE(INDEX(GroupVertices[Group],MATCH(Vertices[[#This Row],[Vertex]],GroupVertices[Vertex],0)),1,1,"")</f>
        <v>4</v>
      </c>
      <c r="BB75" s="48"/>
      <c r="BC75" s="48"/>
      <c r="BD75" s="48"/>
      <c r="BE75" s="48"/>
      <c r="BF75" s="48"/>
      <c r="BG75" s="48"/>
      <c r="BH75" s="119" t="s">
        <v>1864</v>
      </c>
      <c r="BI75" s="119" t="s">
        <v>1864</v>
      </c>
      <c r="BJ75" s="119" t="s">
        <v>1779</v>
      </c>
      <c r="BK75" s="119" t="s">
        <v>1779</v>
      </c>
      <c r="BL75" s="119">
        <v>0</v>
      </c>
      <c r="BM75" s="123">
        <v>0</v>
      </c>
      <c r="BN75" s="119">
        <v>0</v>
      </c>
      <c r="BO75" s="123">
        <v>0</v>
      </c>
      <c r="BP75" s="119">
        <v>0</v>
      </c>
      <c r="BQ75" s="123">
        <v>0</v>
      </c>
      <c r="BR75" s="119">
        <v>25</v>
      </c>
      <c r="BS75" s="123">
        <v>100</v>
      </c>
      <c r="BT75" s="119">
        <v>25</v>
      </c>
      <c r="BU75" s="2"/>
      <c r="BV75" s="3"/>
      <c r="BW75" s="3"/>
      <c r="BX75" s="3"/>
      <c r="BY75" s="3"/>
    </row>
    <row r="76" spans="1:77" ht="41.45" customHeight="1">
      <c r="A76" s="64" t="s">
        <v>271</v>
      </c>
      <c r="C76" s="65"/>
      <c r="D76" s="65" t="s">
        <v>64</v>
      </c>
      <c r="E76" s="66">
        <v>164.26637626957063</v>
      </c>
      <c r="F76" s="68">
        <v>99.99923244506331</v>
      </c>
      <c r="G76" s="102" t="s">
        <v>499</v>
      </c>
      <c r="H76" s="65"/>
      <c r="I76" s="69" t="s">
        <v>271</v>
      </c>
      <c r="J76" s="70"/>
      <c r="K76" s="70"/>
      <c r="L76" s="69" t="s">
        <v>1437</v>
      </c>
      <c r="M76" s="73">
        <v>1.2558004752319443</v>
      </c>
      <c r="N76" s="74">
        <v>3644.859619140625</v>
      </c>
      <c r="O76" s="74">
        <v>1883.6351318359375</v>
      </c>
      <c r="P76" s="75"/>
      <c r="Q76" s="76"/>
      <c r="R76" s="76"/>
      <c r="S76" s="88"/>
      <c r="T76" s="48">
        <v>1</v>
      </c>
      <c r="U76" s="48">
        <v>1</v>
      </c>
      <c r="V76" s="49">
        <v>0</v>
      </c>
      <c r="W76" s="49">
        <v>0</v>
      </c>
      <c r="X76" s="49">
        <v>0</v>
      </c>
      <c r="Y76" s="49">
        <v>0.999994</v>
      </c>
      <c r="Z76" s="49">
        <v>0</v>
      </c>
      <c r="AA76" s="49" t="s">
        <v>1521</v>
      </c>
      <c r="AB76" s="71">
        <v>76</v>
      </c>
      <c r="AC76" s="71"/>
      <c r="AD76" s="72"/>
      <c r="AE76" s="78" t="s">
        <v>953</v>
      </c>
      <c r="AF76" s="78">
        <v>1902</v>
      </c>
      <c r="AG76" s="78">
        <v>1849</v>
      </c>
      <c r="AH76" s="78">
        <v>47253</v>
      </c>
      <c r="AI76" s="78">
        <v>4</v>
      </c>
      <c r="AJ76" s="78"/>
      <c r="AK76" s="78" t="s">
        <v>1030</v>
      </c>
      <c r="AL76" s="78" t="s">
        <v>1088</v>
      </c>
      <c r="AM76" s="83" t="s">
        <v>1142</v>
      </c>
      <c r="AN76" s="78"/>
      <c r="AO76" s="80">
        <v>40939.89776620371</v>
      </c>
      <c r="AP76" s="78"/>
      <c r="AQ76" s="78" t="b">
        <v>0</v>
      </c>
      <c r="AR76" s="78" t="b">
        <v>0</v>
      </c>
      <c r="AS76" s="78" t="b">
        <v>0</v>
      </c>
      <c r="AT76" s="78"/>
      <c r="AU76" s="78">
        <v>19</v>
      </c>
      <c r="AV76" s="83" t="s">
        <v>1232</v>
      </c>
      <c r="AW76" s="78" t="b">
        <v>0</v>
      </c>
      <c r="AX76" s="78" t="s">
        <v>1273</v>
      </c>
      <c r="AY76" s="83" t="s">
        <v>1347</v>
      </c>
      <c r="AZ76" s="78" t="s">
        <v>66</v>
      </c>
      <c r="BA76" s="78" t="str">
        <f>REPLACE(INDEX(GroupVertices[Group],MATCH(Vertices[[#This Row],[Vertex]],GroupVertices[Vertex],0)),1,1,"")</f>
        <v>2</v>
      </c>
      <c r="BB76" s="48" t="s">
        <v>384</v>
      </c>
      <c r="BC76" s="48" t="s">
        <v>384</v>
      </c>
      <c r="BD76" s="48" t="s">
        <v>410</v>
      </c>
      <c r="BE76" s="48" t="s">
        <v>410</v>
      </c>
      <c r="BF76" s="48"/>
      <c r="BG76" s="48"/>
      <c r="BH76" s="119" t="s">
        <v>1896</v>
      </c>
      <c r="BI76" s="119" t="s">
        <v>1896</v>
      </c>
      <c r="BJ76" s="119" t="s">
        <v>1948</v>
      </c>
      <c r="BK76" s="119" t="s">
        <v>1948</v>
      </c>
      <c r="BL76" s="119">
        <v>0</v>
      </c>
      <c r="BM76" s="123">
        <v>0</v>
      </c>
      <c r="BN76" s="119">
        <v>0</v>
      </c>
      <c r="BO76" s="123">
        <v>0</v>
      </c>
      <c r="BP76" s="119">
        <v>0</v>
      </c>
      <c r="BQ76" s="123">
        <v>0</v>
      </c>
      <c r="BR76" s="119">
        <v>5</v>
      </c>
      <c r="BS76" s="123">
        <v>100</v>
      </c>
      <c r="BT76" s="119">
        <v>5</v>
      </c>
      <c r="BU76" s="2"/>
      <c r="BV76" s="3"/>
      <c r="BW76" s="3"/>
      <c r="BX76" s="3"/>
      <c r="BY76" s="3"/>
    </row>
    <row r="77" spans="1:77" ht="41.45" customHeight="1">
      <c r="A77" s="64" t="s">
        <v>272</v>
      </c>
      <c r="C77" s="65"/>
      <c r="D77" s="65" t="s">
        <v>64</v>
      </c>
      <c r="E77" s="66">
        <v>162.64156638433616</v>
      </c>
      <c r="F77" s="68">
        <v>99.99978272034873</v>
      </c>
      <c r="G77" s="102" t="s">
        <v>500</v>
      </c>
      <c r="H77" s="65"/>
      <c r="I77" s="69" t="s">
        <v>272</v>
      </c>
      <c r="J77" s="70"/>
      <c r="K77" s="70"/>
      <c r="L77" s="69" t="s">
        <v>1438</v>
      </c>
      <c r="M77" s="73">
        <v>1.0724120651144657</v>
      </c>
      <c r="N77" s="74">
        <v>7723.32861328125</v>
      </c>
      <c r="O77" s="74">
        <v>6403.57470703125</v>
      </c>
      <c r="P77" s="75"/>
      <c r="Q77" s="76"/>
      <c r="R77" s="76"/>
      <c r="S77" s="88"/>
      <c r="T77" s="48">
        <v>0</v>
      </c>
      <c r="U77" s="48">
        <v>2</v>
      </c>
      <c r="V77" s="49">
        <v>0</v>
      </c>
      <c r="W77" s="49">
        <v>0.006061</v>
      </c>
      <c r="X77" s="49">
        <v>0.011828</v>
      </c>
      <c r="Y77" s="49">
        <v>0.623075</v>
      </c>
      <c r="Z77" s="49">
        <v>0.5</v>
      </c>
      <c r="AA77" s="49">
        <v>0</v>
      </c>
      <c r="AB77" s="71">
        <v>77</v>
      </c>
      <c r="AC77" s="71"/>
      <c r="AD77" s="72"/>
      <c r="AE77" s="78" t="s">
        <v>954</v>
      </c>
      <c r="AF77" s="78">
        <v>813</v>
      </c>
      <c r="AG77" s="78">
        <v>527</v>
      </c>
      <c r="AH77" s="78">
        <v>304</v>
      </c>
      <c r="AI77" s="78">
        <v>1788</v>
      </c>
      <c r="AJ77" s="78"/>
      <c r="AK77" s="78" t="s">
        <v>1031</v>
      </c>
      <c r="AL77" s="78" t="s">
        <v>1089</v>
      </c>
      <c r="AM77" s="83" t="s">
        <v>1143</v>
      </c>
      <c r="AN77" s="78"/>
      <c r="AO77" s="80">
        <v>42452.62142361111</v>
      </c>
      <c r="AP77" s="83" t="s">
        <v>1217</v>
      </c>
      <c r="AQ77" s="78" t="b">
        <v>1</v>
      </c>
      <c r="AR77" s="78" t="b">
        <v>0</v>
      </c>
      <c r="AS77" s="78" t="b">
        <v>0</v>
      </c>
      <c r="AT77" s="78"/>
      <c r="AU77" s="78">
        <v>1</v>
      </c>
      <c r="AV77" s="78"/>
      <c r="AW77" s="78" t="b">
        <v>0</v>
      </c>
      <c r="AX77" s="78" t="s">
        <v>1273</v>
      </c>
      <c r="AY77" s="83" t="s">
        <v>1348</v>
      </c>
      <c r="AZ77" s="78" t="s">
        <v>66</v>
      </c>
      <c r="BA77" s="78" t="str">
        <f>REPLACE(INDEX(GroupVertices[Group],MATCH(Vertices[[#This Row],[Vertex]],GroupVertices[Vertex],0)),1,1,"")</f>
        <v>4</v>
      </c>
      <c r="BB77" s="48"/>
      <c r="BC77" s="48"/>
      <c r="BD77" s="48"/>
      <c r="BE77" s="48"/>
      <c r="BF77" s="48"/>
      <c r="BG77" s="48"/>
      <c r="BH77" s="119" t="s">
        <v>1864</v>
      </c>
      <c r="BI77" s="119" t="s">
        <v>1864</v>
      </c>
      <c r="BJ77" s="119" t="s">
        <v>1779</v>
      </c>
      <c r="BK77" s="119" t="s">
        <v>1779</v>
      </c>
      <c r="BL77" s="119">
        <v>0</v>
      </c>
      <c r="BM77" s="123">
        <v>0</v>
      </c>
      <c r="BN77" s="119">
        <v>0</v>
      </c>
      <c r="BO77" s="123">
        <v>0</v>
      </c>
      <c r="BP77" s="119">
        <v>0</v>
      </c>
      <c r="BQ77" s="123">
        <v>0</v>
      </c>
      <c r="BR77" s="119">
        <v>25</v>
      </c>
      <c r="BS77" s="123">
        <v>100</v>
      </c>
      <c r="BT77" s="119">
        <v>25</v>
      </c>
      <c r="BU77" s="2"/>
      <c r="BV77" s="3"/>
      <c r="BW77" s="3"/>
      <c r="BX77" s="3"/>
      <c r="BY77" s="3"/>
    </row>
    <row r="78" spans="1:77" ht="41.45" customHeight="1">
      <c r="A78" s="64" t="s">
        <v>273</v>
      </c>
      <c r="C78" s="65"/>
      <c r="D78" s="65" t="s">
        <v>64</v>
      </c>
      <c r="E78" s="66">
        <v>162.05039122942105</v>
      </c>
      <c r="F78" s="68">
        <v>99.99998293397375</v>
      </c>
      <c r="G78" s="102" t="s">
        <v>501</v>
      </c>
      <c r="H78" s="65"/>
      <c r="I78" s="69" t="s">
        <v>273</v>
      </c>
      <c r="J78" s="70"/>
      <c r="K78" s="70"/>
      <c r="L78" s="69" t="s">
        <v>1439</v>
      </c>
      <c r="M78" s="73">
        <v>1.0056875376814045</v>
      </c>
      <c r="N78" s="74">
        <v>4918.51123046875</v>
      </c>
      <c r="O78" s="74">
        <v>9646.09375</v>
      </c>
      <c r="P78" s="75"/>
      <c r="Q78" s="76"/>
      <c r="R78" s="76"/>
      <c r="S78" s="88"/>
      <c r="T78" s="48">
        <v>1</v>
      </c>
      <c r="U78" s="48">
        <v>2</v>
      </c>
      <c r="V78" s="49">
        <v>1</v>
      </c>
      <c r="W78" s="49">
        <v>0.00495</v>
      </c>
      <c r="X78" s="49">
        <v>0.001628</v>
      </c>
      <c r="Y78" s="49">
        <v>1.015442</v>
      </c>
      <c r="Z78" s="49">
        <v>0.3333333333333333</v>
      </c>
      <c r="AA78" s="49">
        <v>0</v>
      </c>
      <c r="AB78" s="71">
        <v>78</v>
      </c>
      <c r="AC78" s="71"/>
      <c r="AD78" s="72"/>
      <c r="AE78" s="78" t="s">
        <v>955</v>
      </c>
      <c r="AF78" s="78">
        <v>430</v>
      </c>
      <c r="AG78" s="78">
        <v>46</v>
      </c>
      <c r="AH78" s="78">
        <v>29</v>
      </c>
      <c r="AI78" s="78">
        <v>19</v>
      </c>
      <c r="AJ78" s="78"/>
      <c r="AK78" s="78" t="s">
        <v>1032</v>
      </c>
      <c r="AL78" s="78" t="s">
        <v>1090</v>
      </c>
      <c r="AM78" s="83" t="s">
        <v>1144</v>
      </c>
      <c r="AN78" s="78"/>
      <c r="AO78" s="80">
        <v>43756.58106481482</v>
      </c>
      <c r="AP78" s="83" t="s">
        <v>1218</v>
      </c>
      <c r="AQ78" s="78" t="b">
        <v>1</v>
      </c>
      <c r="AR78" s="78" t="b">
        <v>0</v>
      </c>
      <c r="AS78" s="78" t="b">
        <v>0</v>
      </c>
      <c r="AT78" s="78"/>
      <c r="AU78" s="78">
        <v>0</v>
      </c>
      <c r="AV78" s="78"/>
      <c r="AW78" s="78" t="b">
        <v>0</v>
      </c>
      <c r="AX78" s="78" t="s">
        <v>1273</v>
      </c>
      <c r="AY78" s="83" t="s">
        <v>1349</v>
      </c>
      <c r="AZ78" s="78" t="s">
        <v>66</v>
      </c>
      <c r="BA78" s="78" t="str">
        <f>REPLACE(INDEX(GroupVertices[Group],MATCH(Vertices[[#This Row],[Vertex]],GroupVertices[Vertex],0)),1,1,"")</f>
        <v>3</v>
      </c>
      <c r="BB78" s="48" t="s">
        <v>1846</v>
      </c>
      <c r="BC78" s="48" t="s">
        <v>1846</v>
      </c>
      <c r="BD78" s="48" t="s">
        <v>407</v>
      </c>
      <c r="BE78" s="48" t="s">
        <v>407</v>
      </c>
      <c r="BF78" s="48" t="s">
        <v>431</v>
      </c>
      <c r="BG78" s="48" t="s">
        <v>431</v>
      </c>
      <c r="BH78" s="119" t="s">
        <v>1897</v>
      </c>
      <c r="BI78" s="119" t="s">
        <v>1897</v>
      </c>
      <c r="BJ78" s="119" t="s">
        <v>1949</v>
      </c>
      <c r="BK78" s="119" t="s">
        <v>1949</v>
      </c>
      <c r="BL78" s="119">
        <v>0</v>
      </c>
      <c r="BM78" s="123">
        <v>0</v>
      </c>
      <c r="BN78" s="119">
        <v>0</v>
      </c>
      <c r="BO78" s="123">
        <v>0</v>
      </c>
      <c r="BP78" s="119">
        <v>0</v>
      </c>
      <c r="BQ78" s="123">
        <v>0</v>
      </c>
      <c r="BR78" s="119">
        <v>46</v>
      </c>
      <c r="BS78" s="123">
        <v>100</v>
      </c>
      <c r="BT78" s="119">
        <v>46</v>
      </c>
      <c r="BU78" s="2"/>
      <c r="BV78" s="3"/>
      <c r="BW78" s="3"/>
      <c r="BX78" s="3"/>
      <c r="BY78" s="3"/>
    </row>
    <row r="79" spans="1:77" ht="41.45" customHeight="1">
      <c r="A79" s="64" t="s">
        <v>298</v>
      </c>
      <c r="C79" s="65"/>
      <c r="D79" s="65" t="s">
        <v>64</v>
      </c>
      <c r="E79" s="66">
        <v>162.0110614893851</v>
      </c>
      <c r="F79" s="68">
        <v>99.99999625379911</v>
      </c>
      <c r="G79" s="102" t="s">
        <v>1263</v>
      </c>
      <c r="H79" s="65"/>
      <c r="I79" s="69" t="s">
        <v>298</v>
      </c>
      <c r="J79" s="70"/>
      <c r="K79" s="70"/>
      <c r="L79" s="69" t="s">
        <v>1440</v>
      </c>
      <c r="M79" s="73">
        <v>1.0012484838812838</v>
      </c>
      <c r="N79" s="74">
        <v>5563.18798828125</v>
      </c>
      <c r="O79" s="74">
        <v>9289.2392578125</v>
      </c>
      <c r="P79" s="75"/>
      <c r="Q79" s="76"/>
      <c r="R79" s="76"/>
      <c r="S79" s="88"/>
      <c r="T79" s="48">
        <v>2</v>
      </c>
      <c r="U79" s="48">
        <v>0</v>
      </c>
      <c r="V79" s="49">
        <v>0</v>
      </c>
      <c r="W79" s="49">
        <v>0.004926</v>
      </c>
      <c r="X79" s="49">
        <v>0.001434</v>
      </c>
      <c r="Y79" s="49">
        <v>0.704406</v>
      </c>
      <c r="Z79" s="49">
        <v>0.5</v>
      </c>
      <c r="AA79" s="49">
        <v>0</v>
      </c>
      <c r="AB79" s="71">
        <v>79</v>
      </c>
      <c r="AC79" s="71"/>
      <c r="AD79" s="72"/>
      <c r="AE79" s="78" t="s">
        <v>956</v>
      </c>
      <c r="AF79" s="78">
        <v>135</v>
      </c>
      <c r="AG79" s="78">
        <v>14</v>
      </c>
      <c r="AH79" s="78">
        <v>48</v>
      </c>
      <c r="AI79" s="78">
        <v>98</v>
      </c>
      <c r="AJ79" s="78"/>
      <c r="AK79" s="78"/>
      <c r="AL79" s="78"/>
      <c r="AM79" s="78"/>
      <c r="AN79" s="78"/>
      <c r="AO79" s="80">
        <v>42297.69063657407</v>
      </c>
      <c r="AP79" s="78"/>
      <c r="AQ79" s="78" t="b">
        <v>1</v>
      </c>
      <c r="AR79" s="78" t="b">
        <v>0</v>
      </c>
      <c r="AS79" s="78" t="b">
        <v>0</v>
      </c>
      <c r="AT79" s="78"/>
      <c r="AU79" s="78">
        <v>0</v>
      </c>
      <c r="AV79" s="83" t="s">
        <v>1232</v>
      </c>
      <c r="AW79" s="78" t="b">
        <v>0</v>
      </c>
      <c r="AX79" s="78" t="s">
        <v>1273</v>
      </c>
      <c r="AY79" s="83" t="s">
        <v>1350</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299</v>
      </c>
      <c r="C80" s="65"/>
      <c r="D80" s="65" t="s">
        <v>64</v>
      </c>
      <c r="E80" s="66">
        <v>162.02458108752245</v>
      </c>
      <c r="F80" s="68">
        <v>99.99999167510914</v>
      </c>
      <c r="G80" s="102" t="s">
        <v>1264</v>
      </c>
      <c r="H80" s="65"/>
      <c r="I80" s="69" t="s">
        <v>299</v>
      </c>
      <c r="J80" s="70"/>
      <c r="K80" s="70"/>
      <c r="L80" s="69" t="s">
        <v>1441</v>
      </c>
      <c r="M80" s="73">
        <v>1.0027744086250754</v>
      </c>
      <c r="N80" s="74">
        <v>4223.099609375</v>
      </c>
      <c r="O80" s="74">
        <v>9446.9111328125</v>
      </c>
      <c r="P80" s="75"/>
      <c r="Q80" s="76"/>
      <c r="R80" s="76"/>
      <c r="S80" s="88"/>
      <c r="T80" s="48">
        <v>2</v>
      </c>
      <c r="U80" s="48">
        <v>0</v>
      </c>
      <c r="V80" s="49">
        <v>0</v>
      </c>
      <c r="W80" s="49">
        <v>0.004926</v>
      </c>
      <c r="X80" s="49">
        <v>0.001434</v>
      </c>
      <c r="Y80" s="49">
        <v>0.704406</v>
      </c>
      <c r="Z80" s="49">
        <v>0.5</v>
      </c>
      <c r="AA80" s="49">
        <v>0</v>
      </c>
      <c r="AB80" s="71">
        <v>80</v>
      </c>
      <c r="AC80" s="71"/>
      <c r="AD80" s="72"/>
      <c r="AE80" s="78" t="s">
        <v>957</v>
      </c>
      <c r="AF80" s="78">
        <v>105</v>
      </c>
      <c r="AG80" s="78">
        <v>25</v>
      </c>
      <c r="AH80" s="78">
        <v>200</v>
      </c>
      <c r="AI80" s="78">
        <v>9</v>
      </c>
      <c r="AJ80" s="78"/>
      <c r="AK80" s="78"/>
      <c r="AL80" s="78" t="s">
        <v>1091</v>
      </c>
      <c r="AM80" s="83" t="s">
        <v>1145</v>
      </c>
      <c r="AN80" s="78"/>
      <c r="AO80" s="80">
        <v>40642.09774305556</v>
      </c>
      <c r="AP80" s="83" t="s">
        <v>1219</v>
      </c>
      <c r="AQ80" s="78" t="b">
        <v>0</v>
      </c>
      <c r="AR80" s="78" t="b">
        <v>0</v>
      </c>
      <c r="AS80" s="78" t="b">
        <v>0</v>
      </c>
      <c r="AT80" s="78"/>
      <c r="AU80" s="78">
        <v>0</v>
      </c>
      <c r="AV80" s="83" t="s">
        <v>1232</v>
      </c>
      <c r="AW80" s="78" t="b">
        <v>0</v>
      </c>
      <c r="AX80" s="78" t="s">
        <v>1273</v>
      </c>
      <c r="AY80" s="83" t="s">
        <v>1351</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276</v>
      </c>
      <c r="C81" s="65"/>
      <c r="D81" s="65" t="s">
        <v>64</v>
      </c>
      <c r="E81" s="66">
        <v>162.29128588714113</v>
      </c>
      <c r="F81" s="68">
        <v>99.99990135004339</v>
      </c>
      <c r="G81" s="102" t="s">
        <v>504</v>
      </c>
      <c r="H81" s="65"/>
      <c r="I81" s="69" t="s">
        <v>276</v>
      </c>
      <c r="J81" s="70"/>
      <c r="K81" s="70"/>
      <c r="L81" s="69" t="s">
        <v>1442</v>
      </c>
      <c r="M81" s="73">
        <v>1.0328767422071425</v>
      </c>
      <c r="N81" s="74">
        <v>6810.287109375</v>
      </c>
      <c r="O81" s="74">
        <v>4464.8759765625</v>
      </c>
      <c r="P81" s="75"/>
      <c r="Q81" s="76"/>
      <c r="R81" s="76"/>
      <c r="S81" s="88"/>
      <c r="T81" s="48">
        <v>0</v>
      </c>
      <c r="U81" s="48">
        <v>4</v>
      </c>
      <c r="V81" s="49">
        <v>87.666667</v>
      </c>
      <c r="W81" s="49">
        <v>0.008197</v>
      </c>
      <c r="X81" s="49">
        <v>0.031288</v>
      </c>
      <c r="Y81" s="49">
        <v>1.224645</v>
      </c>
      <c r="Z81" s="49">
        <v>0.25</v>
      </c>
      <c r="AA81" s="49">
        <v>0</v>
      </c>
      <c r="AB81" s="71">
        <v>81</v>
      </c>
      <c r="AC81" s="71"/>
      <c r="AD81" s="72"/>
      <c r="AE81" s="78" t="s">
        <v>958</v>
      </c>
      <c r="AF81" s="78">
        <v>171</v>
      </c>
      <c r="AG81" s="78">
        <v>242</v>
      </c>
      <c r="AH81" s="78">
        <v>1274</v>
      </c>
      <c r="AI81" s="78">
        <v>604</v>
      </c>
      <c r="AJ81" s="78"/>
      <c r="AK81" s="78" t="s">
        <v>1033</v>
      </c>
      <c r="AL81" s="78" t="s">
        <v>1092</v>
      </c>
      <c r="AM81" s="78"/>
      <c r="AN81" s="78"/>
      <c r="AO81" s="80">
        <v>40421.555972222224</v>
      </c>
      <c r="AP81" s="83" t="s">
        <v>1220</v>
      </c>
      <c r="AQ81" s="78" t="b">
        <v>0</v>
      </c>
      <c r="AR81" s="78" t="b">
        <v>0</v>
      </c>
      <c r="AS81" s="78" t="b">
        <v>1</v>
      </c>
      <c r="AT81" s="78"/>
      <c r="AU81" s="78">
        <v>37</v>
      </c>
      <c r="AV81" s="83" t="s">
        <v>1242</v>
      </c>
      <c r="AW81" s="78" t="b">
        <v>0</v>
      </c>
      <c r="AX81" s="78" t="s">
        <v>1273</v>
      </c>
      <c r="AY81" s="83" t="s">
        <v>1352</v>
      </c>
      <c r="AZ81" s="78" t="s">
        <v>66</v>
      </c>
      <c r="BA81" s="78" t="str">
        <f>REPLACE(INDEX(GroupVertices[Group],MATCH(Vertices[[#This Row],[Vertex]],GroupVertices[Vertex],0)),1,1,"")</f>
        <v>6</v>
      </c>
      <c r="BB81" s="48" t="s">
        <v>1847</v>
      </c>
      <c r="BC81" s="48" t="s">
        <v>1847</v>
      </c>
      <c r="BD81" s="48" t="s">
        <v>401</v>
      </c>
      <c r="BE81" s="48" t="s">
        <v>401</v>
      </c>
      <c r="BF81" s="48"/>
      <c r="BG81" s="48"/>
      <c r="BH81" s="119" t="s">
        <v>1898</v>
      </c>
      <c r="BI81" s="119" t="s">
        <v>1912</v>
      </c>
      <c r="BJ81" s="119" t="s">
        <v>1950</v>
      </c>
      <c r="BK81" s="119" t="s">
        <v>1961</v>
      </c>
      <c r="BL81" s="119">
        <v>0</v>
      </c>
      <c r="BM81" s="123">
        <v>0</v>
      </c>
      <c r="BN81" s="119">
        <v>0</v>
      </c>
      <c r="BO81" s="123">
        <v>0</v>
      </c>
      <c r="BP81" s="119">
        <v>0</v>
      </c>
      <c r="BQ81" s="123">
        <v>0</v>
      </c>
      <c r="BR81" s="119">
        <v>60</v>
      </c>
      <c r="BS81" s="123">
        <v>100</v>
      </c>
      <c r="BT81" s="119">
        <v>60</v>
      </c>
      <c r="BU81" s="2"/>
      <c r="BV81" s="3"/>
      <c r="BW81" s="3"/>
      <c r="BX81" s="3"/>
      <c r="BY81" s="3"/>
    </row>
    <row r="82" spans="1:77" ht="41.45" customHeight="1">
      <c r="A82" s="64" t="s">
        <v>285</v>
      </c>
      <c r="C82" s="65"/>
      <c r="D82" s="65" t="s">
        <v>64</v>
      </c>
      <c r="E82" s="66">
        <v>162.02581014189857</v>
      </c>
      <c r="F82" s="68">
        <v>99.9999912588646</v>
      </c>
      <c r="G82" s="102" t="s">
        <v>1265</v>
      </c>
      <c r="H82" s="65"/>
      <c r="I82" s="69" t="s">
        <v>285</v>
      </c>
      <c r="J82" s="70"/>
      <c r="K82" s="70"/>
      <c r="L82" s="69" t="s">
        <v>1443</v>
      </c>
      <c r="M82" s="73">
        <v>1.0029131290563291</v>
      </c>
      <c r="N82" s="74">
        <v>6074.76611328125</v>
      </c>
      <c r="O82" s="74">
        <v>4671.1865234375</v>
      </c>
      <c r="P82" s="75"/>
      <c r="Q82" s="76"/>
      <c r="R82" s="76"/>
      <c r="S82" s="88"/>
      <c r="T82" s="48">
        <v>2</v>
      </c>
      <c r="U82" s="48">
        <v>1</v>
      </c>
      <c r="V82" s="49">
        <v>0</v>
      </c>
      <c r="W82" s="49">
        <v>0.007937</v>
      </c>
      <c r="X82" s="49">
        <v>0.025262</v>
      </c>
      <c r="Y82" s="49">
        <v>0.652856</v>
      </c>
      <c r="Z82" s="49">
        <v>0.5</v>
      </c>
      <c r="AA82" s="49">
        <v>0.5</v>
      </c>
      <c r="AB82" s="71">
        <v>82</v>
      </c>
      <c r="AC82" s="71"/>
      <c r="AD82" s="72"/>
      <c r="AE82" s="78" t="s">
        <v>959</v>
      </c>
      <c r="AF82" s="78">
        <v>260</v>
      </c>
      <c r="AG82" s="78">
        <v>26</v>
      </c>
      <c r="AH82" s="78">
        <v>47</v>
      </c>
      <c r="AI82" s="78">
        <v>77</v>
      </c>
      <c r="AJ82" s="78"/>
      <c r="AK82" s="78" t="s">
        <v>1034</v>
      </c>
      <c r="AL82" s="78" t="s">
        <v>1062</v>
      </c>
      <c r="AM82" s="78"/>
      <c r="AN82" s="78"/>
      <c r="AO82" s="80">
        <v>43005.77199074074</v>
      </c>
      <c r="AP82" s="83" t="s">
        <v>1221</v>
      </c>
      <c r="AQ82" s="78" t="b">
        <v>1</v>
      </c>
      <c r="AR82" s="78" t="b">
        <v>0</v>
      </c>
      <c r="AS82" s="78" t="b">
        <v>0</v>
      </c>
      <c r="AT82" s="78"/>
      <c r="AU82" s="78">
        <v>0</v>
      </c>
      <c r="AV82" s="78"/>
      <c r="AW82" s="78" t="b">
        <v>0</v>
      </c>
      <c r="AX82" s="78" t="s">
        <v>1273</v>
      </c>
      <c r="AY82" s="83" t="s">
        <v>1353</v>
      </c>
      <c r="AZ82" s="78" t="s">
        <v>66</v>
      </c>
      <c r="BA82" s="78" t="str">
        <f>REPLACE(INDEX(GroupVertices[Group],MATCH(Vertices[[#This Row],[Vertex]],GroupVertices[Vertex],0)),1,1,"")</f>
        <v>6</v>
      </c>
      <c r="BB82" s="48"/>
      <c r="BC82" s="48"/>
      <c r="BD82" s="48"/>
      <c r="BE82" s="48"/>
      <c r="BF82" s="48" t="s">
        <v>433</v>
      </c>
      <c r="BG82" s="48" t="s">
        <v>433</v>
      </c>
      <c r="BH82" s="119" t="s">
        <v>1899</v>
      </c>
      <c r="BI82" s="119" t="s">
        <v>1899</v>
      </c>
      <c r="BJ82" s="119" t="s">
        <v>1951</v>
      </c>
      <c r="BK82" s="119" t="s">
        <v>1951</v>
      </c>
      <c r="BL82" s="119">
        <v>0</v>
      </c>
      <c r="BM82" s="123">
        <v>0</v>
      </c>
      <c r="BN82" s="119">
        <v>0</v>
      </c>
      <c r="BO82" s="123">
        <v>0</v>
      </c>
      <c r="BP82" s="119">
        <v>0</v>
      </c>
      <c r="BQ82" s="123">
        <v>0</v>
      </c>
      <c r="BR82" s="119">
        <v>37</v>
      </c>
      <c r="BS82" s="123">
        <v>100</v>
      </c>
      <c r="BT82" s="119">
        <v>37</v>
      </c>
      <c r="BU82" s="2"/>
      <c r="BV82" s="3"/>
      <c r="BW82" s="3"/>
      <c r="BX82" s="3"/>
      <c r="BY82" s="3"/>
    </row>
    <row r="83" spans="1:77" ht="41.45" customHeight="1">
      <c r="A83" s="64" t="s">
        <v>277</v>
      </c>
      <c r="C83" s="65"/>
      <c r="D83" s="65" t="s">
        <v>64</v>
      </c>
      <c r="E83" s="66">
        <v>164.49129322040113</v>
      </c>
      <c r="F83" s="68">
        <v>99.999156272312</v>
      </c>
      <c r="G83" s="102" t="s">
        <v>505</v>
      </c>
      <c r="H83" s="65"/>
      <c r="I83" s="69" t="s">
        <v>277</v>
      </c>
      <c r="J83" s="70"/>
      <c r="K83" s="70"/>
      <c r="L83" s="69" t="s">
        <v>1444</v>
      </c>
      <c r="M83" s="73">
        <v>1.2811863141513835</v>
      </c>
      <c r="N83" s="74">
        <v>9365.53515625</v>
      </c>
      <c r="O83" s="74">
        <v>4599.5400390625</v>
      </c>
      <c r="P83" s="75"/>
      <c r="Q83" s="76"/>
      <c r="R83" s="76"/>
      <c r="S83" s="88"/>
      <c r="T83" s="48">
        <v>2</v>
      </c>
      <c r="U83" s="48">
        <v>1</v>
      </c>
      <c r="V83" s="49">
        <v>0</v>
      </c>
      <c r="W83" s="49">
        <v>0.333333</v>
      </c>
      <c r="X83" s="49">
        <v>0</v>
      </c>
      <c r="Y83" s="49">
        <v>1.145146</v>
      </c>
      <c r="Z83" s="49">
        <v>0</v>
      </c>
      <c r="AA83" s="49">
        <v>0</v>
      </c>
      <c r="AB83" s="71">
        <v>83</v>
      </c>
      <c r="AC83" s="71"/>
      <c r="AD83" s="72"/>
      <c r="AE83" s="78" t="s">
        <v>960</v>
      </c>
      <c r="AF83" s="78">
        <v>1682</v>
      </c>
      <c r="AG83" s="78">
        <v>2032</v>
      </c>
      <c r="AH83" s="78">
        <v>2507</v>
      </c>
      <c r="AI83" s="78">
        <v>2717</v>
      </c>
      <c r="AJ83" s="78"/>
      <c r="AK83" s="78" t="s">
        <v>1035</v>
      </c>
      <c r="AL83" s="78" t="s">
        <v>1093</v>
      </c>
      <c r="AM83" s="78"/>
      <c r="AN83" s="78"/>
      <c r="AO83" s="80">
        <v>39857.529375</v>
      </c>
      <c r="AP83" s="83" t="s">
        <v>1222</v>
      </c>
      <c r="AQ83" s="78" t="b">
        <v>1</v>
      </c>
      <c r="AR83" s="78" t="b">
        <v>0</v>
      </c>
      <c r="AS83" s="78" t="b">
        <v>0</v>
      </c>
      <c r="AT83" s="78"/>
      <c r="AU83" s="78">
        <v>33</v>
      </c>
      <c r="AV83" s="83" t="s">
        <v>1232</v>
      </c>
      <c r="AW83" s="78" t="b">
        <v>0</v>
      </c>
      <c r="AX83" s="78" t="s">
        <v>1273</v>
      </c>
      <c r="AY83" s="83" t="s">
        <v>1354</v>
      </c>
      <c r="AZ83" s="78" t="s">
        <v>66</v>
      </c>
      <c r="BA83" s="78" t="str">
        <f>REPLACE(INDEX(GroupVertices[Group],MATCH(Vertices[[#This Row],[Vertex]],GroupVertices[Vertex],0)),1,1,"")</f>
        <v>9</v>
      </c>
      <c r="BB83" s="48" t="s">
        <v>1848</v>
      </c>
      <c r="BC83" s="48" t="s">
        <v>1848</v>
      </c>
      <c r="BD83" s="48" t="s">
        <v>404</v>
      </c>
      <c r="BE83" s="48" t="s">
        <v>404</v>
      </c>
      <c r="BF83" s="48"/>
      <c r="BG83" s="48"/>
      <c r="BH83" s="119" t="s">
        <v>1900</v>
      </c>
      <c r="BI83" s="119" t="s">
        <v>1913</v>
      </c>
      <c r="BJ83" s="119" t="s">
        <v>1784</v>
      </c>
      <c r="BK83" s="119" t="s">
        <v>1962</v>
      </c>
      <c r="BL83" s="119">
        <v>1</v>
      </c>
      <c r="BM83" s="123">
        <v>2.7777777777777777</v>
      </c>
      <c r="BN83" s="119">
        <v>0</v>
      </c>
      <c r="BO83" s="123">
        <v>0</v>
      </c>
      <c r="BP83" s="119">
        <v>0</v>
      </c>
      <c r="BQ83" s="123">
        <v>0</v>
      </c>
      <c r="BR83" s="119">
        <v>35</v>
      </c>
      <c r="BS83" s="123">
        <v>97.22222222222223</v>
      </c>
      <c r="BT83" s="119">
        <v>36</v>
      </c>
      <c r="BU83" s="2"/>
      <c r="BV83" s="3"/>
      <c r="BW83" s="3"/>
      <c r="BX83" s="3"/>
      <c r="BY83" s="3"/>
    </row>
    <row r="84" spans="1:77" ht="41.45" customHeight="1">
      <c r="A84" s="64" t="s">
        <v>278</v>
      </c>
      <c r="C84" s="65"/>
      <c r="D84" s="65" t="s">
        <v>64</v>
      </c>
      <c r="E84" s="66">
        <v>162.4891636416969</v>
      </c>
      <c r="F84" s="68">
        <v>99.99983433467202</v>
      </c>
      <c r="G84" s="102" t="s">
        <v>506</v>
      </c>
      <c r="H84" s="65"/>
      <c r="I84" s="69" t="s">
        <v>278</v>
      </c>
      <c r="J84" s="70"/>
      <c r="K84" s="70"/>
      <c r="L84" s="69" t="s">
        <v>1445</v>
      </c>
      <c r="M84" s="73">
        <v>1.055210731638999</v>
      </c>
      <c r="N84" s="74">
        <v>9365.53515625</v>
      </c>
      <c r="O84" s="74">
        <v>5462.19873046875</v>
      </c>
      <c r="P84" s="75"/>
      <c r="Q84" s="76"/>
      <c r="R84" s="76"/>
      <c r="S84" s="88"/>
      <c r="T84" s="48">
        <v>0</v>
      </c>
      <c r="U84" s="48">
        <v>2</v>
      </c>
      <c r="V84" s="49">
        <v>2</v>
      </c>
      <c r="W84" s="49">
        <v>0.5</v>
      </c>
      <c r="X84" s="49">
        <v>0</v>
      </c>
      <c r="Y84" s="49">
        <v>1.196377</v>
      </c>
      <c r="Z84" s="49">
        <v>0</v>
      </c>
      <c r="AA84" s="49">
        <v>0</v>
      </c>
      <c r="AB84" s="71">
        <v>84</v>
      </c>
      <c r="AC84" s="71"/>
      <c r="AD84" s="72"/>
      <c r="AE84" s="78" t="s">
        <v>961</v>
      </c>
      <c r="AF84" s="78">
        <v>238</v>
      </c>
      <c r="AG84" s="78">
        <v>403</v>
      </c>
      <c r="AH84" s="78">
        <v>1768</v>
      </c>
      <c r="AI84" s="78">
        <v>398</v>
      </c>
      <c r="AJ84" s="78"/>
      <c r="AK84" s="78" t="s">
        <v>1036</v>
      </c>
      <c r="AL84" s="78"/>
      <c r="AM84" s="78"/>
      <c r="AN84" s="78"/>
      <c r="AO84" s="80">
        <v>39928.68131944445</v>
      </c>
      <c r="AP84" s="83" t="s">
        <v>1223</v>
      </c>
      <c r="AQ84" s="78" t="b">
        <v>1</v>
      </c>
      <c r="AR84" s="78" t="b">
        <v>0</v>
      </c>
      <c r="AS84" s="78" t="b">
        <v>1</v>
      </c>
      <c r="AT84" s="78"/>
      <c r="AU84" s="78">
        <v>92</v>
      </c>
      <c r="AV84" s="83" t="s">
        <v>1232</v>
      </c>
      <c r="AW84" s="78" t="b">
        <v>0</v>
      </c>
      <c r="AX84" s="78" t="s">
        <v>1273</v>
      </c>
      <c r="AY84" s="83" t="s">
        <v>1355</v>
      </c>
      <c r="AZ84" s="78" t="s">
        <v>66</v>
      </c>
      <c r="BA84" s="78" t="str">
        <f>REPLACE(INDEX(GroupVertices[Group],MATCH(Vertices[[#This Row],[Vertex]],GroupVertices[Vertex],0)),1,1,"")</f>
        <v>9</v>
      </c>
      <c r="BB84" s="48" t="s">
        <v>391</v>
      </c>
      <c r="BC84" s="48" t="s">
        <v>391</v>
      </c>
      <c r="BD84" s="48" t="s">
        <v>401</v>
      </c>
      <c r="BE84" s="48" t="s">
        <v>401</v>
      </c>
      <c r="BF84" s="48"/>
      <c r="BG84" s="48"/>
      <c r="BH84" s="119" t="s">
        <v>1901</v>
      </c>
      <c r="BI84" s="119" t="s">
        <v>1914</v>
      </c>
      <c r="BJ84" s="119" t="s">
        <v>1952</v>
      </c>
      <c r="BK84" s="119" t="s">
        <v>1963</v>
      </c>
      <c r="BL84" s="119">
        <v>1</v>
      </c>
      <c r="BM84" s="123">
        <v>2.9411764705882355</v>
      </c>
      <c r="BN84" s="119">
        <v>0</v>
      </c>
      <c r="BO84" s="123">
        <v>0</v>
      </c>
      <c r="BP84" s="119">
        <v>0</v>
      </c>
      <c r="BQ84" s="123">
        <v>0</v>
      </c>
      <c r="BR84" s="119">
        <v>33</v>
      </c>
      <c r="BS84" s="123">
        <v>97.05882352941177</v>
      </c>
      <c r="BT84" s="119">
        <v>34</v>
      </c>
      <c r="BU84" s="2"/>
      <c r="BV84" s="3"/>
      <c r="BW84" s="3"/>
      <c r="BX84" s="3"/>
      <c r="BY84" s="3"/>
    </row>
    <row r="85" spans="1:77" ht="41.45" customHeight="1">
      <c r="A85" s="64" t="s">
        <v>300</v>
      </c>
      <c r="C85" s="65"/>
      <c r="D85" s="65" t="s">
        <v>64</v>
      </c>
      <c r="E85" s="66">
        <v>1000</v>
      </c>
      <c r="F85" s="68">
        <v>99.71619406469414</v>
      </c>
      <c r="G85" s="102" t="s">
        <v>1266</v>
      </c>
      <c r="H85" s="65"/>
      <c r="I85" s="69" t="s">
        <v>300</v>
      </c>
      <c r="J85" s="70"/>
      <c r="K85" s="70"/>
      <c r="L85" s="69" t="s">
        <v>1446</v>
      </c>
      <c r="M85" s="73">
        <v>95.58305803959892</v>
      </c>
      <c r="N85" s="74">
        <v>9365.53515625</v>
      </c>
      <c r="O85" s="74">
        <v>3736.881591796875</v>
      </c>
      <c r="P85" s="75"/>
      <c r="Q85" s="76"/>
      <c r="R85" s="76"/>
      <c r="S85" s="88"/>
      <c r="T85" s="48">
        <v>1</v>
      </c>
      <c r="U85" s="48">
        <v>0</v>
      </c>
      <c r="V85" s="49">
        <v>0</v>
      </c>
      <c r="W85" s="49">
        <v>0.333333</v>
      </c>
      <c r="X85" s="49">
        <v>0</v>
      </c>
      <c r="Y85" s="49">
        <v>0.65846</v>
      </c>
      <c r="Z85" s="49">
        <v>0</v>
      </c>
      <c r="AA85" s="49">
        <v>0</v>
      </c>
      <c r="AB85" s="71">
        <v>85</v>
      </c>
      <c r="AC85" s="71"/>
      <c r="AD85" s="72"/>
      <c r="AE85" s="78" t="s">
        <v>962</v>
      </c>
      <c r="AF85" s="78">
        <v>3136</v>
      </c>
      <c r="AG85" s="78">
        <v>681830</v>
      </c>
      <c r="AH85" s="78">
        <v>17068</v>
      </c>
      <c r="AI85" s="78">
        <v>5853</v>
      </c>
      <c r="AJ85" s="78"/>
      <c r="AK85" s="78" t="s">
        <v>1037</v>
      </c>
      <c r="AL85" s="78" t="s">
        <v>1094</v>
      </c>
      <c r="AM85" s="83" t="s">
        <v>1146</v>
      </c>
      <c r="AN85" s="78"/>
      <c r="AO85" s="80">
        <v>39666.57982638889</v>
      </c>
      <c r="AP85" s="83" t="s">
        <v>1224</v>
      </c>
      <c r="AQ85" s="78" t="b">
        <v>0</v>
      </c>
      <c r="AR85" s="78" t="b">
        <v>0</v>
      </c>
      <c r="AS85" s="78" t="b">
        <v>1</v>
      </c>
      <c r="AT85" s="78"/>
      <c r="AU85" s="78">
        <v>8627</v>
      </c>
      <c r="AV85" s="83" t="s">
        <v>1232</v>
      </c>
      <c r="AW85" s="78" t="b">
        <v>1</v>
      </c>
      <c r="AX85" s="78" t="s">
        <v>1273</v>
      </c>
      <c r="AY85" s="83" t="s">
        <v>1356</v>
      </c>
      <c r="AZ85" s="78" t="s">
        <v>65</v>
      </c>
      <c r="BA85" s="78" t="str">
        <f>REPLACE(INDEX(GroupVertices[Group],MATCH(Vertices[[#This Row],[Vertex]],GroupVertices[Vertex],0)),1,1,"")</f>
        <v>9</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279</v>
      </c>
      <c r="C86" s="65"/>
      <c r="D86" s="65" t="s">
        <v>64</v>
      </c>
      <c r="E86" s="66">
        <v>162.53832581674183</v>
      </c>
      <c r="F86" s="68">
        <v>99.99981768489032</v>
      </c>
      <c r="G86" s="102" t="s">
        <v>507</v>
      </c>
      <c r="H86" s="65"/>
      <c r="I86" s="69" t="s">
        <v>279</v>
      </c>
      <c r="J86" s="70"/>
      <c r="K86" s="70"/>
      <c r="L86" s="69" t="s">
        <v>1447</v>
      </c>
      <c r="M86" s="73">
        <v>1.0607595488891495</v>
      </c>
      <c r="N86" s="74">
        <v>7731.76171875</v>
      </c>
      <c r="O86" s="74">
        <v>9646.09375</v>
      </c>
      <c r="P86" s="75"/>
      <c r="Q86" s="76"/>
      <c r="R86" s="76"/>
      <c r="S86" s="88"/>
      <c r="T86" s="48">
        <v>1</v>
      </c>
      <c r="U86" s="48">
        <v>1</v>
      </c>
      <c r="V86" s="49">
        <v>0</v>
      </c>
      <c r="W86" s="49">
        <v>0.00813</v>
      </c>
      <c r="X86" s="49">
        <v>0.026543</v>
      </c>
      <c r="Y86" s="49">
        <v>0.62859</v>
      </c>
      <c r="Z86" s="49">
        <v>0.5</v>
      </c>
      <c r="AA86" s="49">
        <v>0</v>
      </c>
      <c r="AB86" s="71">
        <v>86</v>
      </c>
      <c r="AC86" s="71"/>
      <c r="AD86" s="72"/>
      <c r="AE86" s="78" t="s">
        <v>963</v>
      </c>
      <c r="AF86" s="78">
        <v>199</v>
      </c>
      <c r="AG86" s="78">
        <v>443</v>
      </c>
      <c r="AH86" s="78">
        <v>3037</v>
      </c>
      <c r="AI86" s="78">
        <v>1788</v>
      </c>
      <c r="AJ86" s="78"/>
      <c r="AK86" s="78" t="s">
        <v>1038</v>
      </c>
      <c r="AL86" s="78"/>
      <c r="AM86" s="83" t="s">
        <v>1147</v>
      </c>
      <c r="AN86" s="78"/>
      <c r="AO86" s="80">
        <v>40420.18096064815</v>
      </c>
      <c r="AP86" s="83" t="s">
        <v>1225</v>
      </c>
      <c r="AQ86" s="78" t="b">
        <v>0</v>
      </c>
      <c r="AR86" s="78" t="b">
        <v>0</v>
      </c>
      <c r="AS86" s="78" t="b">
        <v>0</v>
      </c>
      <c r="AT86" s="78"/>
      <c r="AU86" s="78">
        <v>3</v>
      </c>
      <c r="AV86" s="83" t="s">
        <v>1243</v>
      </c>
      <c r="AW86" s="78" t="b">
        <v>0</v>
      </c>
      <c r="AX86" s="78" t="s">
        <v>1273</v>
      </c>
      <c r="AY86" s="83" t="s">
        <v>1357</v>
      </c>
      <c r="AZ86" s="78" t="s">
        <v>66</v>
      </c>
      <c r="BA86" s="78" t="str">
        <f>REPLACE(INDEX(GroupVertices[Group],MATCH(Vertices[[#This Row],[Vertex]],GroupVertices[Vertex],0)),1,1,"")</f>
        <v>4</v>
      </c>
      <c r="BB86" s="48" t="s">
        <v>394</v>
      </c>
      <c r="BC86" s="48" t="s">
        <v>394</v>
      </c>
      <c r="BD86" s="48" t="s">
        <v>413</v>
      </c>
      <c r="BE86" s="48" t="s">
        <v>413</v>
      </c>
      <c r="BF86" s="48" t="s">
        <v>416</v>
      </c>
      <c r="BG86" s="48" t="s">
        <v>416</v>
      </c>
      <c r="BH86" s="119" t="s">
        <v>1902</v>
      </c>
      <c r="BI86" s="119" t="s">
        <v>1902</v>
      </c>
      <c r="BJ86" s="119" t="s">
        <v>1953</v>
      </c>
      <c r="BK86" s="119" t="s">
        <v>1953</v>
      </c>
      <c r="BL86" s="119">
        <v>0</v>
      </c>
      <c r="BM86" s="123">
        <v>0</v>
      </c>
      <c r="BN86" s="119">
        <v>0</v>
      </c>
      <c r="BO86" s="123">
        <v>0</v>
      </c>
      <c r="BP86" s="119">
        <v>0</v>
      </c>
      <c r="BQ86" s="123">
        <v>0</v>
      </c>
      <c r="BR86" s="119">
        <v>14</v>
      </c>
      <c r="BS86" s="123">
        <v>100</v>
      </c>
      <c r="BT86" s="119">
        <v>14</v>
      </c>
      <c r="BU86" s="2"/>
      <c r="BV86" s="3"/>
      <c r="BW86" s="3"/>
      <c r="BX86" s="3"/>
      <c r="BY86" s="3"/>
    </row>
    <row r="87" spans="1:77" ht="41.45" customHeight="1">
      <c r="A87" s="64" t="s">
        <v>288</v>
      </c>
      <c r="C87" s="65"/>
      <c r="D87" s="65" t="s">
        <v>64</v>
      </c>
      <c r="E87" s="66">
        <v>163.25855168114987</v>
      </c>
      <c r="F87" s="68">
        <v>99.99957376558831</v>
      </c>
      <c r="G87" s="102" t="s">
        <v>1267</v>
      </c>
      <c r="H87" s="65"/>
      <c r="I87" s="69" t="s">
        <v>288</v>
      </c>
      <c r="J87" s="70"/>
      <c r="K87" s="70"/>
      <c r="L87" s="69" t="s">
        <v>1448</v>
      </c>
      <c r="M87" s="73">
        <v>1.1420497216038563</v>
      </c>
      <c r="N87" s="74">
        <v>1175.3712158203125</v>
      </c>
      <c r="O87" s="74">
        <v>7214.73193359375</v>
      </c>
      <c r="P87" s="75"/>
      <c r="Q87" s="76"/>
      <c r="R87" s="76"/>
      <c r="S87" s="88"/>
      <c r="T87" s="48">
        <v>1</v>
      </c>
      <c r="U87" s="48">
        <v>7</v>
      </c>
      <c r="V87" s="49">
        <v>64.666667</v>
      </c>
      <c r="W87" s="49">
        <v>0.008696</v>
      </c>
      <c r="X87" s="49">
        <v>0.049158</v>
      </c>
      <c r="Y87" s="49">
        <v>1.999517</v>
      </c>
      <c r="Z87" s="49">
        <v>0.14285714285714285</v>
      </c>
      <c r="AA87" s="49">
        <v>0.14285714285714285</v>
      </c>
      <c r="AB87" s="71">
        <v>87</v>
      </c>
      <c r="AC87" s="71"/>
      <c r="AD87" s="72"/>
      <c r="AE87" s="78" t="s">
        <v>964</v>
      </c>
      <c r="AF87" s="78">
        <v>3637</v>
      </c>
      <c r="AG87" s="78">
        <v>1029</v>
      </c>
      <c r="AH87" s="78">
        <v>10704</v>
      </c>
      <c r="AI87" s="78">
        <v>15475</v>
      </c>
      <c r="AJ87" s="78"/>
      <c r="AK87" s="78" t="s">
        <v>1039</v>
      </c>
      <c r="AL87" s="78" t="s">
        <v>1095</v>
      </c>
      <c r="AM87" s="78"/>
      <c r="AN87" s="78"/>
      <c r="AO87" s="80">
        <v>40257.49386574074</v>
      </c>
      <c r="AP87" s="78"/>
      <c r="AQ87" s="78" t="b">
        <v>0</v>
      </c>
      <c r="AR87" s="78" t="b">
        <v>0</v>
      </c>
      <c r="AS87" s="78" t="b">
        <v>1</v>
      </c>
      <c r="AT87" s="78"/>
      <c r="AU87" s="78">
        <v>14</v>
      </c>
      <c r="AV87" s="83" t="s">
        <v>1232</v>
      </c>
      <c r="AW87" s="78" t="b">
        <v>0</v>
      </c>
      <c r="AX87" s="78" t="s">
        <v>1273</v>
      </c>
      <c r="AY87" s="83" t="s">
        <v>1358</v>
      </c>
      <c r="AZ87" s="78" t="s">
        <v>66</v>
      </c>
      <c r="BA87" s="78" t="str">
        <f>REPLACE(INDEX(GroupVertices[Group],MATCH(Vertices[[#This Row],[Vertex]],GroupVertices[Vertex],0)),1,1,"")</f>
        <v>1</v>
      </c>
      <c r="BB87" s="48"/>
      <c r="BC87" s="48"/>
      <c r="BD87" s="48"/>
      <c r="BE87" s="48"/>
      <c r="BF87" s="48"/>
      <c r="BG87" s="48"/>
      <c r="BH87" s="119" t="s">
        <v>1903</v>
      </c>
      <c r="BI87" s="119" t="s">
        <v>1903</v>
      </c>
      <c r="BJ87" s="119" t="s">
        <v>1954</v>
      </c>
      <c r="BK87" s="119" t="s">
        <v>1954</v>
      </c>
      <c r="BL87" s="119">
        <v>0</v>
      </c>
      <c r="BM87" s="123">
        <v>0</v>
      </c>
      <c r="BN87" s="119">
        <v>0</v>
      </c>
      <c r="BO87" s="123">
        <v>0</v>
      </c>
      <c r="BP87" s="119">
        <v>0</v>
      </c>
      <c r="BQ87" s="123">
        <v>0</v>
      </c>
      <c r="BR87" s="119">
        <v>26</v>
      </c>
      <c r="BS87" s="123">
        <v>100</v>
      </c>
      <c r="BT87" s="119">
        <v>26</v>
      </c>
      <c r="BU87" s="2"/>
      <c r="BV87" s="3"/>
      <c r="BW87" s="3"/>
      <c r="BX87" s="3"/>
      <c r="BY87" s="3"/>
    </row>
    <row r="88" spans="1:77" ht="41.45" customHeight="1">
      <c r="A88" s="64" t="s">
        <v>301</v>
      </c>
      <c r="C88" s="65"/>
      <c r="D88" s="65" t="s">
        <v>64</v>
      </c>
      <c r="E88" s="66">
        <v>164.32782898837678</v>
      </c>
      <c r="F88" s="68">
        <v>99.99921163283618</v>
      </c>
      <c r="G88" s="102" t="s">
        <v>1268</v>
      </c>
      <c r="H88" s="65"/>
      <c r="I88" s="69" t="s">
        <v>301</v>
      </c>
      <c r="J88" s="70"/>
      <c r="K88" s="70"/>
      <c r="L88" s="69" t="s">
        <v>1449</v>
      </c>
      <c r="M88" s="73">
        <v>1.2627364967946326</v>
      </c>
      <c r="N88" s="74">
        <v>1366.2508544921875</v>
      </c>
      <c r="O88" s="74">
        <v>8227.6015625</v>
      </c>
      <c r="P88" s="75"/>
      <c r="Q88" s="76"/>
      <c r="R88" s="76"/>
      <c r="S88" s="88"/>
      <c r="T88" s="48">
        <v>2</v>
      </c>
      <c r="U88" s="48">
        <v>0</v>
      </c>
      <c r="V88" s="49">
        <v>0</v>
      </c>
      <c r="W88" s="49">
        <v>0.007813</v>
      </c>
      <c r="X88" s="49">
        <v>0.02807</v>
      </c>
      <c r="Y88" s="49">
        <v>0.635417</v>
      </c>
      <c r="Z88" s="49">
        <v>1</v>
      </c>
      <c r="AA88" s="49">
        <v>0</v>
      </c>
      <c r="AB88" s="71">
        <v>88</v>
      </c>
      <c r="AC88" s="71"/>
      <c r="AD88" s="72"/>
      <c r="AE88" s="78" t="s">
        <v>965</v>
      </c>
      <c r="AF88" s="78">
        <v>1689</v>
      </c>
      <c r="AG88" s="78">
        <v>1899</v>
      </c>
      <c r="AH88" s="78">
        <v>1551</v>
      </c>
      <c r="AI88" s="78">
        <v>2222</v>
      </c>
      <c r="AJ88" s="78"/>
      <c r="AK88" s="78" t="s">
        <v>1040</v>
      </c>
      <c r="AL88" s="78"/>
      <c r="AM88" s="83" t="s">
        <v>1148</v>
      </c>
      <c r="AN88" s="78"/>
      <c r="AO88" s="80">
        <v>42786.69113425926</v>
      </c>
      <c r="AP88" s="83" t="s">
        <v>1226</v>
      </c>
      <c r="AQ88" s="78" t="b">
        <v>1</v>
      </c>
      <c r="AR88" s="78" t="b">
        <v>0</v>
      </c>
      <c r="AS88" s="78" t="b">
        <v>1</v>
      </c>
      <c r="AT88" s="78"/>
      <c r="AU88" s="78">
        <v>14</v>
      </c>
      <c r="AV88" s="78"/>
      <c r="AW88" s="78" t="b">
        <v>0</v>
      </c>
      <c r="AX88" s="78" t="s">
        <v>1273</v>
      </c>
      <c r="AY88" s="83" t="s">
        <v>1359</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289</v>
      </c>
      <c r="C89" s="65"/>
      <c r="D89" s="65" t="s">
        <v>64</v>
      </c>
      <c r="E89" s="66">
        <v>185.9837670956624</v>
      </c>
      <c r="F89" s="68">
        <v>99.99187740399434</v>
      </c>
      <c r="G89" s="102" t="s">
        <v>1269</v>
      </c>
      <c r="H89" s="65"/>
      <c r="I89" s="69" t="s">
        <v>289</v>
      </c>
      <c r="J89" s="70"/>
      <c r="K89" s="70"/>
      <c r="L89" s="69" t="s">
        <v>1450</v>
      </c>
      <c r="M89" s="73">
        <v>3.7069904954859876</v>
      </c>
      <c r="N89" s="74">
        <v>1841.460693359375</v>
      </c>
      <c r="O89" s="74">
        <v>6903.1376953125</v>
      </c>
      <c r="P89" s="75"/>
      <c r="Q89" s="76"/>
      <c r="R89" s="76"/>
      <c r="S89" s="88"/>
      <c r="T89" s="48">
        <v>3</v>
      </c>
      <c r="U89" s="48">
        <v>1</v>
      </c>
      <c r="V89" s="49">
        <v>0</v>
      </c>
      <c r="W89" s="49">
        <v>0.007813</v>
      </c>
      <c r="X89" s="49">
        <v>0.033303</v>
      </c>
      <c r="Y89" s="49">
        <v>0.886628</v>
      </c>
      <c r="Z89" s="49">
        <v>1</v>
      </c>
      <c r="AA89" s="49">
        <v>0</v>
      </c>
      <c r="AB89" s="71">
        <v>89</v>
      </c>
      <c r="AC89" s="71"/>
      <c r="AD89" s="72"/>
      <c r="AE89" s="78" t="s">
        <v>966</v>
      </c>
      <c r="AF89" s="78">
        <v>225</v>
      </c>
      <c r="AG89" s="78">
        <v>19519</v>
      </c>
      <c r="AH89" s="78">
        <v>7451</v>
      </c>
      <c r="AI89" s="78">
        <v>543</v>
      </c>
      <c r="AJ89" s="78"/>
      <c r="AK89" s="78" t="s">
        <v>1041</v>
      </c>
      <c r="AL89" s="78" t="s">
        <v>1096</v>
      </c>
      <c r="AM89" s="83" t="s">
        <v>1149</v>
      </c>
      <c r="AN89" s="78"/>
      <c r="AO89" s="80">
        <v>39687.7199537037</v>
      </c>
      <c r="AP89" s="83" t="s">
        <v>1227</v>
      </c>
      <c r="AQ89" s="78" t="b">
        <v>0</v>
      </c>
      <c r="AR89" s="78" t="b">
        <v>0</v>
      </c>
      <c r="AS89" s="78" t="b">
        <v>0</v>
      </c>
      <c r="AT89" s="78"/>
      <c r="AU89" s="78">
        <v>401</v>
      </c>
      <c r="AV89" s="83" t="s">
        <v>1232</v>
      </c>
      <c r="AW89" s="78" t="b">
        <v>0</v>
      </c>
      <c r="AX89" s="78" t="s">
        <v>1273</v>
      </c>
      <c r="AY89" s="83" t="s">
        <v>1360</v>
      </c>
      <c r="AZ89" s="78" t="s">
        <v>66</v>
      </c>
      <c r="BA89" s="78" t="str">
        <f>REPLACE(INDEX(GroupVertices[Group],MATCH(Vertices[[#This Row],[Vertex]],GroupVertices[Vertex],0)),1,1,"")</f>
        <v>1</v>
      </c>
      <c r="BB89" s="48" t="s">
        <v>400</v>
      </c>
      <c r="BC89" s="48" t="s">
        <v>400</v>
      </c>
      <c r="BD89" s="48" t="s">
        <v>414</v>
      </c>
      <c r="BE89" s="48" t="s">
        <v>414</v>
      </c>
      <c r="BF89" s="48" t="s">
        <v>435</v>
      </c>
      <c r="BG89" s="48" t="s">
        <v>435</v>
      </c>
      <c r="BH89" s="119" t="s">
        <v>1904</v>
      </c>
      <c r="BI89" s="119" t="s">
        <v>1904</v>
      </c>
      <c r="BJ89" s="119" t="s">
        <v>1955</v>
      </c>
      <c r="BK89" s="119" t="s">
        <v>1955</v>
      </c>
      <c r="BL89" s="119">
        <v>0</v>
      </c>
      <c r="BM89" s="123">
        <v>0</v>
      </c>
      <c r="BN89" s="119">
        <v>0</v>
      </c>
      <c r="BO89" s="123">
        <v>0</v>
      </c>
      <c r="BP89" s="119">
        <v>0</v>
      </c>
      <c r="BQ89" s="123">
        <v>0</v>
      </c>
      <c r="BR89" s="119">
        <v>34</v>
      </c>
      <c r="BS89" s="123">
        <v>100</v>
      </c>
      <c r="BT89" s="119">
        <v>34</v>
      </c>
      <c r="BU89" s="2"/>
      <c r="BV89" s="3"/>
      <c r="BW89" s="3"/>
      <c r="BX89" s="3"/>
      <c r="BY89" s="3"/>
    </row>
    <row r="90" spans="1:77" ht="41.45" customHeight="1">
      <c r="A90" s="64" t="s">
        <v>302</v>
      </c>
      <c r="C90" s="65"/>
      <c r="D90" s="65" t="s">
        <v>64</v>
      </c>
      <c r="E90" s="66">
        <v>317.32051772815606</v>
      </c>
      <c r="F90" s="68">
        <v>99.94739751216464</v>
      </c>
      <c r="G90" s="102" t="s">
        <v>1270</v>
      </c>
      <c r="H90" s="65"/>
      <c r="I90" s="69" t="s">
        <v>302</v>
      </c>
      <c r="J90" s="70"/>
      <c r="K90" s="70"/>
      <c r="L90" s="69" t="s">
        <v>1451</v>
      </c>
      <c r="M90" s="73">
        <v>18.53065577926341</v>
      </c>
      <c r="N90" s="74">
        <v>746.0621948242188</v>
      </c>
      <c r="O90" s="74">
        <v>8283.9443359375</v>
      </c>
      <c r="P90" s="75"/>
      <c r="Q90" s="76"/>
      <c r="R90" s="76"/>
      <c r="S90" s="88"/>
      <c r="T90" s="48">
        <v>2</v>
      </c>
      <c r="U90" s="48">
        <v>0</v>
      </c>
      <c r="V90" s="49">
        <v>0</v>
      </c>
      <c r="W90" s="49">
        <v>0.007813</v>
      </c>
      <c r="X90" s="49">
        <v>0.02807</v>
      </c>
      <c r="Y90" s="49">
        <v>0.635417</v>
      </c>
      <c r="Z90" s="49">
        <v>1</v>
      </c>
      <c r="AA90" s="49">
        <v>0</v>
      </c>
      <c r="AB90" s="71">
        <v>90</v>
      </c>
      <c r="AC90" s="71"/>
      <c r="AD90" s="72"/>
      <c r="AE90" s="78" t="s">
        <v>967</v>
      </c>
      <c r="AF90" s="78">
        <v>623</v>
      </c>
      <c r="AG90" s="78">
        <v>126379</v>
      </c>
      <c r="AH90" s="78">
        <v>18896</v>
      </c>
      <c r="AI90" s="78">
        <v>8528</v>
      </c>
      <c r="AJ90" s="78"/>
      <c r="AK90" s="78" t="s">
        <v>1042</v>
      </c>
      <c r="AL90" s="78" t="s">
        <v>1097</v>
      </c>
      <c r="AM90" s="83" t="s">
        <v>1150</v>
      </c>
      <c r="AN90" s="78"/>
      <c r="AO90" s="80">
        <v>39675.83125</v>
      </c>
      <c r="AP90" s="83" t="s">
        <v>1228</v>
      </c>
      <c r="AQ90" s="78" t="b">
        <v>0</v>
      </c>
      <c r="AR90" s="78" t="b">
        <v>0</v>
      </c>
      <c r="AS90" s="78" t="b">
        <v>1</v>
      </c>
      <c r="AT90" s="78"/>
      <c r="AU90" s="78">
        <v>1809</v>
      </c>
      <c r="AV90" s="83" t="s">
        <v>1232</v>
      </c>
      <c r="AW90" s="78" t="b">
        <v>1</v>
      </c>
      <c r="AX90" s="78" t="s">
        <v>1273</v>
      </c>
      <c r="AY90" s="83" t="s">
        <v>1361</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303</v>
      </c>
      <c r="C91" s="65"/>
      <c r="D91" s="65" t="s">
        <v>64</v>
      </c>
      <c r="E91" s="66">
        <v>162.52972243610898</v>
      </c>
      <c r="F91" s="68">
        <v>99.99982059860211</v>
      </c>
      <c r="G91" s="102" t="s">
        <v>1271</v>
      </c>
      <c r="H91" s="65"/>
      <c r="I91" s="69" t="s">
        <v>303</v>
      </c>
      <c r="J91" s="70"/>
      <c r="K91" s="70"/>
      <c r="L91" s="69" t="s">
        <v>1452</v>
      </c>
      <c r="M91" s="73">
        <v>1.059788505870373</v>
      </c>
      <c r="N91" s="74">
        <v>745.501220703125</v>
      </c>
      <c r="O91" s="74">
        <v>7603.6484375</v>
      </c>
      <c r="P91" s="75"/>
      <c r="Q91" s="76"/>
      <c r="R91" s="76"/>
      <c r="S91" s="88"/>
      <c r="T91" s="48">
        <v>2</v>
      </c>
      <c r="U91" s="48">
        <v>0</v>
      </c>
      <c r="V91" s="49">
        <v>0</v>
      </c>
      <c r="W91" s="49">
        <v>0.007813</v>
      </c>
      <c r="X91" s="49">
        <v>0.02807</v>
      </c>
      <c r="Y91" s="49">
        <v>0.635417</v>
      </c>
      <c r="Z91" s="49">
        <v>1</v>
      </c>
      <c r="AA91" s="49">
        <v>0</v>
      </c>
      <c r="AB91" s="71">
        <v>91</v>
      </c>
      <c r="AC91" s="71"/>
      <c r="AD91" s="72"/>
      <c r="AE91" s="78" t="s">
        <v>968</v>
      </c>
      <c r="AF91" s="78">
        <v>817</v>
      </c>
      <c r="AG91" s="78">
        <v>436</v>
      </c>
      <c r="AH91" s="78">
        <v>340</v>
      </c>
      <c r="AI91" s="78">
        <v>546</v>
      </c>
      <c r="AJ91" s="78"/>
      <c r="AK91" s="78" t="s">
        <v>1043</v>
      </c>
      <c r="AL91" s="78" t="s">
        <v>1098</v>
      </c>
      <c r="AM91" s="83" t="s">
        <v>1151</v>
      </c>
      <c r="AN91" s="78"/>
      <c r="AO91" s="80">
        <v>41135.623344907406</v>
      </c>
      <c r="AP91" s="83" t="s">
        <v>1229</v>
      </c>
      <c r="AQ91" s="78" t="b">
        <v>0</v>
      </c>
      <c r="AR91" s="78" t="b">
        <v>0</v>
      </c>
      <c r="AS91" s="78" t="b">
        <v>0</v>
      </c>
      <c r="AT91" s="78"/>
      <c r="AU91" s="78">
        <v>9</v>
      </c>
      <c r="AV91" s="83" t="s">
        <v>1233</v>
      </c>
      <c r="AW91" s="78" t="b">
        <v>0</v>
      </c>
      <c r="AX91" s="78" t="s">
        <v>1273</v>
      </c>
      <c r="AY91" s="83" t="s">
        <v>1362</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89" t="s">
        <v>290</v>
      </c>
      <c r="C92" s="90"/>
      <c r="D92" s="90" t="s">
        <v>64</v>
      </c>
      <c r="E92" s="91">
        <v>162.27653723462765</v>
      </c>
      <c r="F92" s="92">
        <v>99.9999063449779</v>
      </c>
      <c r="G92" s="103" t="s">
        <v>1272</v>
      </c>
      <c r="H92" s="90"/>
      <c r="I92" s="93" t="s">
        <v>290</v>
      </c>
      <c r="J92" s="94"/>
      <c r="K92" s="94"/>
      <c r="L92" s="93" t="s">
        <v>1453</v>
      </c>
      <c r="M92" s="95">
        <v>1.0312120970320973</v>
      </c>
      <c r="N92" s="96">
        <v>2303.076171875</v>
      </c>
      <c r="O92" s="96">
        <v>6267.79931640625</v>
      </c>
      <c r="P92" s="97"/>
      <c r="Q92" s="98"/>
      <c r="R92" s="98"/>
      <c r="S92" s="99"/>
      <c r="T92" s="48">
        <v>2</v>
      </c>
      <c r="U92" s="48">
        <v>1</v>
      </c>
      <c r="V92" s="49">
        <v>0</v>
      </c>
      <c r="W92" s="49">
        <v>0.007752</v>
      </c>
      <c r="X92" s="49">
        <v>0.024139</v>
      </c>
      <c r="Y92" s="49">
        <v>0.682815</v>
      </c>
      <c r="Z92" s="49">
        <v>0</v>
      </c>
      <c r="AA92" s="49">
        <v>0</v>
      </c>
      <c r="AB92" s="100">
        <v>92</v>
      </c>
      <c r="AC92" s="100"/>
      <c r="AD92" s="101"/>
      <c r="AE92" s="78" t="s">
        <v>969</v>
      </c>
      <c r="AF92" s="78">
        <v>112</v>
      </c>
      <c r="AG92" s="78">
        <v>230</v>
      </c>
      <c r="AH92" s="78">
        <v>529</v>
      </c>
      <c r="AI92" s="78">
        <v>57</v>
      </c>
      <c r="AJ92" s="78"/>
      <c r="AK92" s="78" t="s">
        <v>1044</v>
      </c>
      <c r="AL92" s="78" t="s">
        <v>1099</v>
      </c>
      <c r="AM92" s="83" t="s">
        <v>1152</v>
      </c>
      <c r="AN92" s="78"/>
      <c r="AO92" s="80">
        <v>39940.078310185185</v>
      </c>
      <c r="AP92" s="83" t="s">
        <v>1230</v>
      </c>
      <c r="AQ92" s="78" t="b">
        <v>0</v>
      </c>
      <c r="AR92" s="78" t="b">
        <v>0</v>
      </c>
      <c r="AS92" s="78" t="b">
        <v>1</v>
      </c>
      <c r="AT92" s="78"/>
      <c r="AU92" s="78">
        <v>3</v>
      </c>
      <c r="AV92" s="83" t="s">
        <v>1235</v>
      </c>
      <c r="AW92" s="78" t="b">
        <v>0</v>
      </c>
      <c r="AX92" s="78" t="s">
        <v>1273</v>
      </c>
      <c r="AY92" s="83" t="s">
        <v>1363</v>
      </c>
      <c r="AZ92" s="78" t="s">
        <v>66</v>
      </c>
      <c r="BA92" s="78" t="str">
        <f>REPLACE(INDEX(GroupVertices[Group],MATCH(Vertices[[#This Row],[Vertex]],GroupVertices[Vertex],0)),1,1,"")</f>
        <v>1</v>
      </c>
      <c r="BB92" s="48"/>
      <c r="BC92" s="48"/>
      <c r="BD92" s="48"/>
      <c r="BE92" s="48"/>
      <c r="BF92" s="48"/>
      <c r="BG92" s="48"/>
      <c r="BH92" s="119" t="s">
        <v>1905</v>
      </c>
      <c r="BI92" s="119" t="s">
        <v>1905</v>
      </c>
      <c r="BJ92" s="119" t="s">
        <v>1956</v>
      </c>
      <c r="BK92" s="119" t="s">
        <v>1956</v>
      </c>
      <c r="BL92" s="119">
        <v>0</v>
      </c>
      <c r="BM92" s="123">
        <v>0</v>
      </c>
      <c r="BN92" s="119">
        <v>0</v>
      </c>
      <c r="BO92" s="123">
        <v>0</v>
      </c>
      <c r="BP92" s="119">
        <v>0</v>
      </c>
      <c r="BQ92" s="123">
        <v>0</v>
      </c>
      <c r="BR92" s="119">
        <v>45</v>
      </c>
      <c r="BS92" s="123">
        <v>100</v>
      </c>
      <c r="BT92" s="119">
        <v>45</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4" r:id="rId1" display="https://t.co/mDiImjXaOX"/>
    <hyperlink ref="AM6" r:id="rId2" display="https://t.co/ZTvSaFPKmc"/>
    <hyperlink ref="AM7" r:id="rId3" display="https://t.co/TktkkD8InR"/>
    <hyperlink ref="AM8" r:id="rId4" display="http://t.co/R6PvlKz5GG"/>
    <hyperlink ref="AM13" r:id="rId5" display="https://t.co/O2QH5VgwDT"/>
    <hyperlink ref="AM14" r:id="rId6" display="https://t.co/13OpYf0BVt"/>
    <hyperlink ref="AM16" r:id="rId7" display="https://t.co/F3fLcf5sH7"/>
    <hyperlink ref="AM17" r:id="rId8" display="http://t.co/U3eVoQ6NnT"/>
    <hyperlink ref="AM18" r:id="rId9" display="https://t.co/KUAcYJLECv"/>
    <hyperlink ref="AM19" r:id="rId10" display="https://t.co/D33Wvu8ep6"/>
    <hyperlink ref="AM20" r:id="rId11" display="https://t.co/g8VM7DBrnl"/>
    <hyperlink ref="AM21" r:id="rId12" display="https://t.co/Cg3rqNeqcp"/>
    <hyperlink ref="AM22" r:id="rId13" display="https://t.co/8f8Ros1AIg"/>
    <hyperlink ref="AM23" r:id="rId14" display="https://t.co/8jOiPEeHwU"/>
    <hyperlink ref="AM25" r:id="rId15" display="https://t.co/8aljgCRCIc"/>
    <hyperlink ref="AM26" r:id="rId16" display="http://t.co/f1KAn67jnQ"/>
    <hyperlink ref="AM30" r:id="rId17" display="https://t.co/uIevjIRY1S"/>
    <hyperlink ref="AM31" r:id="rId18" display="https://t.co/kE8dsd4ZAC"/>
    <hyperlink ref="AM32" r:id="rId19" display="https://t.co/gBCNHsVGtG"/>
    <hyperlink ref="AM33" r:id="rId20" display="https://t.co/K7Jp4QSQp7"/>
    <hyperlink ref="AM36" r:id="rId21" display="https://t.co/qERJA3hipA"/>
    <hyperlink ref="AM38" r:id="rId22" display="http://t.co/WWlH5o86eH"/>
    <hyperlink ref="AM45" r:id="rId23" display="https://t.co/Uojo69leed"/>
    <hyperlink ref="AM47" r:id="rId24" display="https://t.co/DhiQKq12tF"/>
    <hyperlink ref="AM48" r:id="rId25" display="http://t.co/vsbwqRUK5G"/>
    <hyperlink ref="AM50" r:id="rId26" display="https://t.co/e4liZnu4vd"/>
    <hyperlink ref="AM53" r:id="rId27" display="http://t.co/ybXKHrrXnG"/>
    <hyperlink ref="AM55" r:id="rId28" display="https://t.co/Y82AmHcpFi"/>
    <hyperlink ref="AM56" r:id="rId29" display="https://t.co/We7qsyaoTT"/>
    <hyperlink ref="AM58" r:id="rId30" display="https://t.co/wp7AAVYQL2"/>
    <hyperlink ref="AM59" r:id="rId31" display="https://t.co/Nze1t1P9uA"/>
    <hyperlink ref="AM61" r:id="rId32" display="https://t.co/ehOAAJHwzz"/>
    <hyperlink ref="AM62" r:id="rId33" display="https://t.co/b6ey2HY6iZ"/>
    <hyperlink ref="AM64" r:id="rId34" display="https://t.co/v1UuzvnFfq"/>
    <hyperlink ref="AM65" r:id="rId35" display="https://t.co/hcjXn2naEW"/>
    <hyperlink ref="AM67" r:id="rId36" display="https://t.co/JD6KiGl8ID"/>
    <hyperlink ref="AM69" r:id="rId37" display="https://t.co/gYTs42UeVX"/>
    <hyperlink ref="AM70" r:id="rId38" display="https://t.co/JQgMAvOVTk"/>
    <hyperlink ref="AM71" r:id="rId39" display="http://t.co/8iIuJ8xQHQ"/>
    <hyperlink ref="AM72" r:id="rId40" display="http://t.co/vmM9A0gxXh"/>
    <hyperlink ref="AM73" r:id="rId41" display="https://t.co/8HNEya7fRj"/>
    <hyperlink ref="AM74" r:id="rId42" display="https://t.co/O2wvBaMwgj"/>
    <hyperlink ref="AM76" r:id="rId43" display="https://t.co/2sMV290M9j"/>
    <hyperlink ref="AM77" r:id="rId44" display="https://t.co/MoaVfgO46o"/>
    <hyperlink ref="AM78" r:id="rId45" display="https://t.co/BZZFTnHQbs"/>
    <hyperlink ref="AM80" r:id="rId46" display="https://t.co/4Cs9BW2tv7"/>
    <hyperlink ref="AM85" r:id="rId47" display="http://t.co/PPRgd85due"/>
    <hyperlink ref="AM86" r:id="rId48" display="https://t.co/Twji1YZSIt"/>
    <hyperlink ref="AM88" r:id="rId49" display="https://t.co/7xuap60LLY"/>
    <hyperlink ref="AM89" r:id="rId50" display="http://t.co/W7oHQwe52U"/>
    <hyperlink ref="AM90" r:id="rId51" display="http://t.co/evKfpEuaEI"/>
    <hyperlink ref="AM91" r:id="rId52" display="https://t.co/P7OwkbZo1l"/>
    <hyperlink ref="AM92" r:id="rId53" display="https://t.co/cbzin9l9Dx"/>
    <hyperlink ref="AP4" r:id="rId54" display="https://pbs.twimg.com/profile_banners/2241334020/1549137988"/>
    <hyperlink ref="AP5" r:id="rId55" display="https://pbs.twimg.com/profile_banners/78963321/1493224682"/>
    <hyperlink ref="AP6" r:id="rId56" display="https://pbs.twimg.com/profile_banners/87855391/1532545430"/>
    <hyperlink ref="AP7" r:id="rId57" display="https://pbs.twimg.com/profile_banners/780471444325146624/1561744557"/>
    <hyperlink ref="AP8" r:id="rId58" display="https://pbs.twimg.com/profile_banners/47968796/1563455748"/>
    <hyperlink ref="AP9" r:id="rId59" display="https://pbs.twimg.com/profile_banners/965997489961750529/1519146932"/>
    <hyperlink ref="AP10" r:id="rId60" display="https://pbs.twimg.com/profile_banners/965950421692018689/1519135766"/>
    <hyperlink ref="AP11" r:id="rId61" display="https://pbs.twimg.com/profile_banners/965995428595593216/1519146384"/>
    <hyperlink ref="AP12" r:id="rId62" display="https://pbs.twimg.com/profile_banners/965998899617026048/1519147193"/>
    <hyperlink ref="AP13" r:id="rId63" display="https://pbs.twimg.com/profile_banners/102325185/1550585065"/>
    <hyperlink ref="AP14" r:id="rId64" display="https://pbs.twimg.com/profile_banners/2223119287/1558807315"/>
    <hyperlink ref="AP15" r:id="rId65" display="https://pbs.twimg.com/profile_banners/409668404/1448426278"/>
    <hyperlink ref="AP16" r:id="rId66" display="https://pbs.twimg.com/profile_banners/10228272/1563295551"/>
    <hyperlink ref="AP17" r:id="rId67" display="https://pbs.twimg.com/profile_banners/259005983/1555001831"/>
    <hyperlink ref="AP18" r:id="rId68" display="https://pbs.twimg.com/profile_banners/218411406/1542113888"/>
    <hyperlink ref="AP19" r:id="rId69" display="https://pbs.twimg.com/profile_banners/4836437650/1453820880"/>
    <hyperlink ref="AP20" r:id="rId70" display="https://pbs.twimg.com/profile_banners/119305882/1570824116"/>
    <hyperlink ref="AP21" r:id="rId71" display="https://pbs.twimg.com/profile_banners/120095944/1511407064"/>
    <hyperlink ref="AP22" r:id="rId72" display="https://pbs.twimg.com/profile_banners/2236496491/1470419364"/>
    <hyperlink ref="AP23" r:id="rId73" display="https://pbs.twimg.com/profile_banners/2435969695/1404748695"/>
    <hyperlink ref="AP25" r:id="rId74" display="https://pbs.twimg.com/profile_banners/887622042702491650/1515512217"/>
    <hyperlink ref="AP26" r:id="rId75" display="https://pbs.twimg.com/profile_banners/3434748489/1550146978"/>
    <hyperlink ref="AP27" r:id="rId76" display="https://pbs.twimg.com/profile_banners/74772870/1537140790"/>
    <hyperlink ref="AP29" r:id="rId77" display="https://pbs.twimg.com/profile_banners/735913757293969408/1464295379"/>
    <hyperlink ref="AP30" r:id="rId78" display="https://pbs.twimg.com/profile_banners/16445212/1428940404"/>
    <hyperlink ref="AP31" r:id="rId79" display="https://pbs.twimg.com/profile_banners/625364745/1565299248"/>
    <hyperlink ref="AP32" r:id="rId80" display="https://pbs.twimg.com/profile_banners/30785469/1469340280"/>
    <hyperlink ref="AP33" r:id="rId81" display="https://pbs.twimg.com/profile_banners/862796823081099264/1503094363"/>
    <hyperlink ref="AP34" r:id="rId82" display="https://pbs.twimg.com/profile_banners/63164550/1489956226"/>
    <hyperlink ref="AP35" r:id="rId83" display="https://pbs.twimg.com/profile_banners/60515505/1405107780"/>
    <hyperlink ref="AP36" r:id="rId84" display="https://pbs.twimg.com/profile_banners/3540743607/1472731133"/>
    <hyperlink ref="AP38" r:id="rId85" display="https://pbs.twimg.com/profile_banners/210967808/1547682454"/>
    <hyperlink ref="AP39" r:id="rId86" display="https://pbs.twimg.com/profile_banners/278862571/1528741497"/>
    <hyperlink ref="AP41" r:id="rId87" display="https://pbs.twimg.com/profile_banners/154331924/1349669845"/>
    <hyperlink ref="AP42" r:id="rId88" display="https://pbs.twimg.com/profile_banners/3009522265/1455821125"/>
    <hyperlink ref="AP44" r:id="rId89" display="https://pbs.twimg.com/profile_banners/45631916/1571403700"/>
    <hyperlink ref="AP45" r:id="rId90" display="https://pbs.twimg.com/profile_banners/144873228/1553100374"/>
    <hyperlink ref="AP46" r:id="rId91" display="https://pbs.twimg.com/profile_banners/258443958/1569623956"/>
    <hyperlink ref="AP47" r:id="rId92" display="https://pbs.twimg.com/profile_banners/72460806/1554125990"/>
    <hyperlink ref="AP48" r:id="rId93" display="https://pbs.twimg.com/profile_banners/2422615766/1523657783"/>
    <hyperlink ref="AP49" r:id="rId94" display="https://pbs.twimg.com/profile_banners/114032317/1364853744"/>
    <hyperlink ref="AP50" r:id="rId95" display="https://pbs.twimg.com/profile_banners/14774307/1571247845"/>
    <hyperlink ref="AP52" r:id="rId96" display="https://pbs.twimg.com/profile_banners/939247234121650178/1512770523"/>
    <hyperlink ref="AP53" r:id="rId97" display="https://pbs.twimg.com/profile_banners/525785656/1461941375"/>
    <hyperlink ref="AP54" r:id="rId98" display="https://pbs.twimg.com/profile_banners/124599127/1564079354"/>
    <hyperlink ref="AP55" r:id="rId99" display="https://pbs.twimg.com/profile_banners/192728681/1431046973"/>
    <hyperlink ref="AP56" r:id="rId100" display="https://pbs.twimg.com/profile_banners/326465050/1502548187"/>
    <hyperlink ref="AP57" r:id="rId101" display="https://pbs.twimg.com/profile_banners/766820920837058561/1571338974"/>
    <hyperlink ref="AP58" r:id="rId102" display="https://pbs.twimg.com/profile_banners/942808021998145537/1536357648"/>
    <hyperlink ref="AP59" r:id="rId103" display="https://pbs.twimg.com/profile_banners/1133235914182758403/1559024505"/>
    <hyperlink ref="AP61" r:id="rId104" display="https://pbs.twimg.com/profile_banners/960791825693933568/1558623751"/>
    <hyperlink ref="AP62" r:id="rId105" display="https://pbs.twimg.com/profile_banners/76935934/1571052477"/>
    <hyperlink ref="AP64" r:id="rId106" display="https://pbs.twimg.com/profile_banners/10668202/1568056655"/>
    <hyperlink ref="AP65" r:id="rId107" display="https://pbs.twimg.com/profile_banners/36145322/1538627303"/>
    <hyperlink ref="AP66" r:id="rId108" display="https://pbs.twimg.com/profile_banners/74607914/1530460851"/>
    <hyperlink ref="AP67" r:id="rId109" display="https://pbs.twimg.com/profile_banners/4927820441/1536817277"/>
    <hyperlink ref="AP68" r:id="rId110" display="https://pbs.twimg.com/profile_banners/14927130/1564694222"/>
    <hyperlink ref="AP69" r:id="rId111" display="https://pbs.twimg.com/profile_banners/31501752/1485900125"/>
    <hyperlink ref="AP70" r:id="rId112" display="https://pbs.twimg.com/profile_banners/199966790/1570653952"/>
    <hyperlink ref="AP71" r:id="rId113" display="https://pbs.twimg.com/profile_banners/38291993/1537983919"/>
    <hyperlink ref="AP72" r:id="rId114" display="https://pbs.twimg.com/profile_banners/930344364/1444160982"/>
    <hyperlink ref="AP73" r:id="rId115" display="https://pbs.twimg.com/profile_banners/4798601293/1545505994"/>
    <hyperlink ref="AP74" r:id="rId116" display="https://pbs.twimg.com/profile_banners/784935954104651776/1495599080"/>
    <hyperlink ref="AP75" r:id="rId117" display="https://pbs.twimg.com/profile_banners/264311716/1415122089"/>
    <hyperlink ref="AP77" r:id="rId118" display="https://pbs.twimg.com/profile_banners/712653841406279681/1570700841"/>
    <hyperlink ref="AP78" r:id="rId119" display="https://pbs.twimg.com/profile_banners/1185192842102267907/1571420091"/>
    <hyperlink ref="AP80" r:id="rId120" display="https://pbs.twimg.com/profile_banners/279335262/1562598871"/>
    <hyperlink ref="AP81" r:id="rId121" display="https://pbs.twimg.com/profile_banners/185206667/1542142855"/>
    <hyperlink ref="AP82" r:id="rId122" display="https://pbs.twimg.com/profile_banners/913108897229037568/1519620544"/>
    <hyperlink ref="AP83" r:id="rId123" display="https://pbs.twimg.com/profile_banners/20767116/1558485261"/>
    <hyperlink ref="AP84" r:id="rId124" display="https://pbs.twimg.com/profile_banners/35247059/1460420609"/>
    <hyperlink ref="AP85" r:id="rId125" display="https://pbs.twimg.com/profile_banners/15749983/1542114191"/>
    <hyperlink ref="AP86" r:id="rId126" display="https://pbs.twimg.com/profile_banners/184661729/1495916513"/>
    <hyperlink ref="AP88" r:id="rId127" display="https://pbs.twimg.com/profile_banners/833716651564597250/1550680591"/>
    <hyperlink ref="AP89" r:id="rId128" display="https://pbs.twimg.com/profile_banners/16014333/1506538677"/>
    <hyperlink ref="AP90" r:id="rId129" display="https://pbs.twimg.com/profile_banners/15866857/1560285882"/>
    <hyperlink ref="AP91" r:id="rId130" display="https://pbs.twimg.com/profile_banners/757302594/1545015367"/>
    <hyperlink ref="AP92" r:id="rId131" display="https://pbs.twimg.com/profile_banners/38337950/1400251326"/>
    <hyperlink ref="AV4" r:id="rId132" display="http://abs.twimg.com/images/themes/theme14/bg.gif"/>
    <hyperlink ref="AV5" r:id="rId133" display="http://abs.twimg.com/images/themes/theme1/bg.png"/>
    <hyperlink ref="AV6" r:id="rId134" display="http://abs.twimg.com/images/themes/theme9/bg.gif"/>
    <hyperlink ref="AV8" r:id="rId135" display="http://abs.twimg.com/images/themes/theme6/bg.gif"/>
    <hyperlink ref="AV13" r:id="rId136" display="http://abs.twimg.com/images/themes/theme1/bg.png"/>
    <hyperlink ref="AV14" r:id="rId137" display="http://abs.twimg.com/images/themes/theme1/bg.png"/>
    <hyperlink ref="AV15" r:id="rId138" display="http://abs.twimg.com/images/themes/theme9/bg.gif"/>
    <hyperlink ref="AV16" r:id="rId139" display="http://abs.twimg.com/images/themes/theme14/bg.gif"/>
    <hyperlink ref="AV17" r:id="rId140" display="http://abs.twimg.com/images/themes/theme1/bg.png"/>
    <hyperlink ref="AV18" r:id="rId141" display="http://abs.twimg.com/images/themes/theme1/bg.png"/>
    <hyperlink ref="AV20" r:id="rId142" display="http://abs.twimg.com/images/themes/theme1/bg.png"/>
    <hyperlink ref="AV21" r:id="rId143" display="http://abs.twimg.com/images/themes/theme15/bg.png"/>
    <hyperlink ref="AV22" r:id="rId144" display="http://abs.twimg.com/images/themes/theme1/bg.png"/>
    <hyperlink ref="AV23" r:id="rId145" display="http://abs.twimg.com/images/themes/theme1/bg.png"/>
    <hyperlink ref="AV24" r:id="rId146" display="http://abs.twimg.com/images/themes/theme1/bg.png"/>
    <hyperlink ref="AV25" r:id="rId147" display="http://abs.twimg.com/images/themes/theme1/bg.png"/>
    <hyperlink ref="AV26" r:id="rId148" display="http://abs.twimg.com/images/themes/theme1/bg.png"/>
    <hyperlink ref="AV27" r:id="rId149" display="http://abs.twimg.com/images/themes/theme1/bg.png"/>
    <hyperlink ref="AV28" r:id="rId150" display="http://abs.twimg.com/images/themes/theme1/bg.png"/>
    <hyperlink ref="AV30" r:id="rId151" display="http://abs.twimg.com/images/themes/theme5/bg.gif"/>
    <hyperlink ref="AV31" r:id="rId152" display="http://abs.twimg.com/images/themes/theme14/bg.gif"/>
    <hyperlink ref="AV32" r:id="rId153" display="http://abs.twimg.com/images/themes/theme1/bg.png"/>
    <hyperlink ref="AV33" r:id="rId154" display="http://abs.twimg.com/images/themes/theme1/bg.png"/>
    <hyperlink ref="AV34" r:id="rId155" display="http://abs.twimg.com/images/themes/theme10/bg.gif"/>
    <hyperlink ref="AV35" r:id="rId156" display="http://abs.twimg.com/images/themes/theme9/bg.gif"/>
    <hyperlink ref="AV36" r:id="rId157" display="http://abs.twimg.com/images/themes/theme1/bg.png"/>
    <hyperlink ref="AV37" r:id="rId158" display="http://abs.twimg.com/images/themes/theme1/bg.png"/>
    <hyperlink ref="AV38" r:id="rId159" display="http://abs.twimg.com/images/themes/theme4/bg.gif"/>
    <hyperlink ref="AV39" r:id="rId160" display="http://abs.twimg.com/images/themes/theme6/bg.gif"/>
    <hyperlink ref="AV40" r:id="rId161" display="http://abs.twimg.com/images/themes/theme1/bg.png"/>
    <hyperlink ref="AV41" r:id="rId162" display="http://abs.twimg.com/images/themes/theme10/bg.gif"/>
    <hyperlink ref="AV42" r:id="rId163" display="http://abs.twimg.com/images/themes/theme1/bg.png"/>
    <hyperlink ref="AV43" r:id="rId164" display="http://abs.twimg.com/images/themes/theme1/bg.png"/>
    <hyperlink ref="AV44" r:id="rId165" display="http://abs.twimg.com/images/themes/theme12/bg.gif"/>
    <hyperlink ref="AV45" r:id="rId166" display="http://abs.twimg.com/images/themes/theme1/bg.png"/>
    <hyperlink ref="AV46" r:id="rId167" display="http://abs.twimg.com/images/themes/theme1/bg.png"/>
    <hyperlink ref="AV47" r:id="rId168" display="http://abs.twimg.com/images/themes/theme14/bg.gif"/>
    <hyperlink ref="AV48" r:id="rId169" display="http://abs.twimg.com/images/themes/theme1/bg.png"/>
    <hyperlink ref="AV49" r:id="rId170" display="http://abs.twimg.com/images/themes/theme10/bg.gif"/>
    <hyperlink ref="AV50" r:id="rId171" display="http://abs.twimg.com/images/themes/theme1/bg.png"/>
    <hyperlink ref="AV51" r:id="rId172" display="http://abs.twimg.com/images/themes/theme1/bg.png"/>
    <hyperlink ref="AV53" r:id="rId173" display="http://abs.twimg.com/images/themes/theme1/bg.png"/>
    <hyperlink ref="AV54" r:id="rId174" display="http://abs.twimg.com/images/themes/theme8/bg.gif"/>
    <hyperlink ref="AV55" r:id="rId175" display="http://abs.twimg.com/images/themes/theme1/bg.png"/>
    <hyperlink ref="AV56" r:id="rId176" display="http://abs.twimg.com/images/themes/theme1/bg.png"/>
    <hyperlink ref="AV57" r:id="rId177" display="http://abs.twimg.com/images/themes/theme1/bg.png"/>
    <hyperlink ref="AV59" r:id="rId178" display="http://abs.twimg.com/images/themes/theme1/bg.png"/>
    <hyperlink ref="AV60" r:id="rId179" display="http://abs.twimg.com/images/themes/theme1/bg.png"/>
    <hyperlink ref="AV62" r:id="rId180" display="http://abs.twimg.com/images/themes/theme1/bg.png"/>
    <hyperlink ref="AV63" r:id="rId181" display="http://abs.twimg.com/images/themes/theme1/bg.png"/>
    <hyperlink ref="AV64" r:id="rId182" display="http://abs.twimg.com/images/themes/theme1/bg.png"/>
    <hyperlink ref="AV65" r:id="rId183" display="http://abs.twimg.com/images/themes/theme14/bg.gif"/>
    <hyperlink ref="AV66" r:id="rId184" display="http://abs.twimg.com/images/themes/theme9/bg.gif"/>
    <hyperlink ref="AV67" r:id="rId185" display="http://abs.twimg.com/images/themes/theme15/bg.png"/>
    <hyperlink ref="AV68" r:id="rId186" display="http://abs.twimg.com/images/themes/theme14/bg.gif"/>
    <hyperlink ref="AV69" r:id="rId187" display="http://abs.twimg.com/images/themes/theme1/bg.png"/>
    <hyperlink ref="AV70" r:id="rId188" display="http://abs.twimg.com/images/themes/theme14/bg.gif"/>
    <hyperlink ref="AV71" r:id="rId189" display="http://abs.twimg.com/images/themes/theme17/bg.gif"/>
    <hyperlink ref="AV72" r:id="rId190" display="http://abs.twimg.com/images/themes/theme1/bg.png"/>
    <hyperlink ref="AV73" r:id="rId191" display="http://abs.twimg.com/images/themes/theme1/bg.png"/>
    <hyperlink ref="AV75" r:id="rId192" display="http://abs.twimg.com/images/themes/theme5/bg.gif"/>
    <hyperlink ref="AV76" r:id="rId193" display="http://abs.twimg.com/images/themes/theme1/bg.png"/>
    <hyperlink ref="AV79" r:id="rId194" display="http://abs.twimg.com/images/themes/theme1/bg.png"/>
    <hyperlink ref="AV80" r:id="rId195" display="http://abs.twimg.com/images/themes/theme1/bg.png"/>
    <hyperlink ref="AV81" r:id="rId196" display="http://abs.twimg.com/images/themes/theme13/bg.gif"/>
    <hyperlink ref="AV83" r:id="rId197" display="http://abs.twimg.com/images/themes/theme1/bg.png"/>
    <hyperlink ref="AV84" r:id="rId198" display="http://abs.twimg.com/images/themes/theme1/bg.png"/>
    <hyperlink ref="AV85" r:id="rId199" display="http://abs.twimg.com/images/themes/theme1/bg.png"/>
    <hyperlink ref="AV86" r:id="rId200" display="http://abs.twimg.com/images/themes/theme3/bg.gif"/>
    <hyperlink ref="AV87" r:id="rId201" display="http://abs.twimg.com/images/themes/theme1/bg.png"/>
    <hyperlink ref="AV89" r:id="rId202" display="http://abs.twimg.com/images/themes/theme1/bg.png"/>
    <hyperlink ref="AV90" r:id="rId203" display="http://abs.twimg.com/images/themes/theme1/bg.png"/>
    <hyperlink ref="AV91" r:id="rId204" display="http://abs.twimg.com/images/themes/theme9/bg.gif"/>
    <hyperlink ref="AV92" r:id="rId205" display="http://abs.twimg.com/images/themes/theme15/bg.png"/>
    <hyperlink ref="G3" r:id="rId206" display="http://pbs.twimg.com/profile_images/1171850221594304514/z4pzTvjc_normal.jpg"/>
    <hyperlink ref="G4" r:id="rId207" display="http://pbs.twimg.com/profile_images/831938838935203840/eGVNy9b7_normal.jpg"/>
    <hyperlink ref="G5" r:id="rId208" display="http://pbs.twimg.com/profile_images/792005451772600321/R0Iby6Jn_normal.jpg"/>
    <hyperlink ref="G6" r:id="rId209" display="http://pbs.twimg.com/profile_images/1021472324422230016/cV88qdP5_normal.jpg"/>
    <hyperlink ref="G7" r:id="rId210" display="http://pbs.twimg.com/profile_images/1108050462186659840/eCQyWPaL_normal.png"/>
    <hyperlink ref="G8" r:id="rId211" display="http://pbs.twimg.com/profile_images/966684792442970113/Qpgxt50F_normal.jpg"/>
    <hyperlink ref="G9" r:id="rId212" display="http://pbs.twimg.com/profile_images/965998268290293761/w6ahOFjG_normal.jpg"/>
    <hyperlink ref="G10" r:id="rId213" display="http://pbs.twimg.com/profile_images/965951311190503424/n1bm5p-U_normal.jpg"/>
    <hyperlink ref="G11" r:id="rId214" display="http://pbs.twimg.com/profile_images/965995932629127168/T6UmOieN_normal.jpg"/>
    <hyperlink ref="G12" r:id="rId215" display="http://pbs.twimg.com/profile_images/965999338177445888/p6eeDXzj_normal.jpg"/>
    <hyperlink ref="G13" r:id="rId216" display="http://pbs.twimg.com/profile_images/1041668619531444225/DYWcRasA_normal.jpg"/>
    <hyperlink ref="G14" r:id="rId217" display="http://pbs.twimg.com/profile_images/1132213154878910464/A5z6D2zF_normal.png"/>
    <hyperlink ref="G15" r:id="rId218" display="http://pbs.twimg.com/profile_images/665888021863006208/XlxNH_Ns_normal.jpg"/>
    <hyperlink ref="G16" r:id="rId219" display="http://pbs.twimg.com/profile_images/1148327441527689217/1QpS06D6_normal.png"/>
    <hyperlink ref="G17" r:id="rId220" display="http://pbs.twimg.com/profile_images/1059494231855656961/UYuoDdY2_normal.jpg"/>
    <hyperlink ref="G18" r:id="rId221" display="http://pbs.twimg.com/profile_images/1062335794059362304/36lxwgHQ_normal.jpg"/>
    <hyperlink ref="G19" r:id="rId222" display="http://pbs.twimg.com/profile_images/690643549407305728/WZz4f9CM_normal.jpg"/>
    <hyperlink ref="G20" r:id="rId223" display="http://pbs.twimg.com/profile_images/1091683057130713088/U4H71Pl5_normal.jpg"/>
    <hyperlink ref="G21" r:id="rId224" display="http://pbs.twimg.com/profile_images/933534998564691968/IuRABV93_normal.jpg"/>
    <hyperlink ref="G22" r:id="rId225" display="http://pbs.twimg.com/profile_images/761618152039981056/L4J0_2cw_normal.jpg"/>
    <hyperlink ref="G23" r:id="rId226" display="http://pbs.twimg.com/profile_images/1093176458237919233/5K7dH_Jj_normal.jpg"/>
    <hyperlink ref="G24" r:id="rId227" display="http://pbs.twimg.com/profile_images/1060155733772328960/d6qTbRTJ_normal.jpg"/>
    <hyperlink ref="G25" r:id="rId228" display="http://pbs.twimg.com/profile_images/1040227290691653633/Z1g-upCw_normal.jpg"/>
    <hyperlink ref="G26" r:id="rId229" display="http://pbs.twimg.com/profile_images/1039857534708924416/_BOMv_Qf_normal.jpg"/>
    <hyperlink ref="G27" r:id="rId230" display="http://pbs.twimg.com/profile_images/1183847482691870725/HVhF0mwF_normal.jpg"/>
    <hyperlink ref="G28" r:id="rId231" display="http://pbs.twimg.com/profile_images/1417424260/face4_normal.JPG"/>
    <hyperlink ref="G29" r:id="rId232" display="http://pbs.twimg.com/profile_images/735932511667159040/m233ZunW_normal.jpg"/>
    <hyperlink ref="G30" r:id="rId233" display="http://pbs.twimg.com/profile_images/901279010969329664/WsTFynG9_normal.jpg"/>
    <hyperlink ref="G31" r:id="rId234" display="http://pbs.twimg.com/profile_images/1052975369689563136/imNo3RV7_normal.jpg"/>
    <hyperlink ref="G32" r:id="rId235" display="http://pbs.twimg.com/profile_images/1108236296529408000/FHkxb0Sd_normal.jpg"/>
    <hyperlink ref="G33" r:id="rId236" display="http://pbs.twimg.com/profile_images/898655848309837824/lfgDLdO1_normal.jpg"/>
    <hyperlink ref="G34" r:id="rId237" display="http://pbs.twimg.com/profile_images/1141936108521119746/42mORLOF_normal.jpg"/>
    <hyperlink ref="G35" r:id="rId238" display="http://pbs.twimg.com/profile_images/808139788205182976/xmUQYR0Q_normal.jpg"/>
    <hyperlink ref="G36" r:id="rId239" display="http://pbs.twimg.com/profile_images/771038626390036480/0UmGfGC7_normal.jpg"/>
    <hyperlink ref="G37" r:id="rId240" display="http://pbs.twimg.com/profile_images/1393390114/gargoyle_normal.jpg"/>
    <hyperlink ref="G38" r:id="rId241" display="http://pbs.twimg.com/profile_images/2628738104/cb8a2b34c3428c8c5dd6b4b6e3b1ebc8_normal.png"/>
    <hyperlink ref="G39" r:id="rId242" display="http://pbs.twimg.com/profile_images/1006241048211816448/uIDE1XJz_normal.jpg"/>
    <hyperlink ref="G40" r:id="rId243" display="http://pbs.twimg.com/profile_images/898728727/yo_normal.JPG"/>
    <hyperlink ref="G41" r:id="rId244" display="http://pbs.twimg.com/profile_images/819226952510816256/JBRMyekp_normal.jpg"/>
    <hyperlink ref="G42" r:id="rId245" display="http://pbs.twimg.com/profile_images/752600588941008896/4il1z2JA_normal.jpg"/>
    <hyperlink ref="G43" r:id="rId246" display="http://pbs.twimg.com/profile_images/2727453013/490caf5e6d2ffaa55bc37eae7531153e_normal.jpeg"/>
    <hyperlink ref="G44" r:id="rId247" display="http://pbs.twimg.com/profile_images/704502688248037376/wqWOwR3g_normal.jpg"/>
    <hyperlink ref="G45" r:id="rId248" display="http://pbs.twimg.com/profile_images/1038876253753765888/0STmn-b6_normal.jpg"/>
    <hyperlink ref="G46" r:id="rId249" display="http://pbs.twimg.com/profile_images/1177714335109599234/ccIeRdfv_normal.jpg"/>
    <hyperlink ref="G47" r:id="rId250" display="http://pbs.twimg.com/profile_images/1112689736823566336/TLWcWfg1_normal.png"/>
    <hyperlink ref="G48" r:id="rId251" display="http://pbs.twimg.com/profile_images/984917471856541696/3TOy17Nz_normal.jpg"/>
    <hyperlink ref="G49" r:id="rId252" display="http://pbs.twimg.com/profile_images/1167221061554966528/MZlseSTA_normal.jpg"/>
    <hyperlink ref="G50" r:id="rId253" display="http://pbs.twimg.com/profile_images/1146424135867932673/mcOn13C2_normal.jpg"/>
    <hyperlink ref="G51" r:id="rId254" display="http://pbs.twimg.com/profile_images/671703757877411840/aQfkOk-4_normal.jpg"/>
    <hyperlink ref="G52" r:id="rId255" display="http://pbs.twimg.com/profile_images/1071011148697354241/ctVtelze_normal.jpg"/>
    <hyperlink ref="G53" r:id="rId256" display="http://pbs.twimg.com/profile_images/593717549918920705/PPf31chL_normal.jpg"/>
    <hyperlink ref="G54" r:id="rId257" display="http://pbs.twimg.com/profile_images/1028091724986339328/j1lsmiir_normal.jpg"/>
    <hyperlink ref="G55" r:id="rId258" display="http://pbs.twimg.com/profile_images/1068326734020386817/SfBQkEO8_normal.jpg"/>
    <hyperlink ref="G56" r:id="rId259" display="http://pbs.twimg.com/profile_images/1000776867874455553/gDkzuX2w_normal.jpg"/>
    <hyperlink ref="G57" r:id="rId260" display="http://pbs.twimg.com/profile_images/1184903816266674177/aqN22NAx_normal.jpg"/>
    <hyperlink ref="G58" r:id="rId261" display="http://pbs.twimg.com/profile_images/942808579983241217/aqiM_YQE_normal.jpg"/>
    <hyperlink ref="G59" r:id="rId262" display="http://pbs.twimg.com/profile_images/1133236144563343361/8yW9DP1s_normal.jpg"/>
    <hyperlink ref="G60" r:id="rId263" display="http://pbs.twimg.com/profile_images/934629211582750720/IeXbz3rF_normal.jpg"/>
    <hyperlink ref="G61" r:id="rId264" display="http://pbs.twimg.com/profile_images/1012552959698325505/avZOHudc_normal.jpg"/>
    <hyperlink ref="G62" r:id="rId265" display="http://pbs.twimg.com/profile_images/1184702192336490499/xiuYhert_normal.jpg"/>
    <hyperlink ref="G63" r:id="rId266" display="http://pbs.twimg.com/profile_images/724306653764448256/-xIo_zKc_normal.jpg"/>
    <hyperlink ref="G64" r:id="rId267" display="http://pbs.twimg.com/profile_images/674640447860535296/GX-p25a2_normal.jpg"/>
    <hyperlink ref="G65" r:id="rId268" display="http://pbs.twimg.com/profile_images/1170229260990046209/Ksug7oJJ_normal.jpg"/>
    <hyperlink ref="G66" r:id="rId269" display="http://pbs.twimg.com/profile_images/1011034694908030977/08y7CbDg_normal.jpg"/>
    <hyperlink ref="G67" r:id="rId270" display="http://pbs.twimg.com/profile_images/957958891249328128/Ug-bj2V5_normal.jpg"/>
    <hyperlink ref="G68" r:id="rId271" display="http://pbs.twimg.com/profile_images/1169375075004493825/5i3XGNPz_normal.jpg"/>
    <hyperlink ref="G69" r:id="rId272" display="http://pbs.twimg.com/profile_images/1165178800906354688/sgX6K5o__normal.jpg"/>
    <hyperlink ref="G70" r:id="rId273" display="http://pbs.twimg.com/profile_images/925546329803296768/FcoGghHp_normal.jpg"/>
    <hyperlink ref="G71" r:id="rId274" display="http://pbs.twimg.com/profile_images/200924970/e3_normal.jpg"/>
    <hyperlink ref="G72" r:id="rId275" display="http://pbs.twimg.com/profile_images/651482592332509185/xD_sE0oa_normal.png"/>
    <hyperlink ref="G73" r:id="rId276" display="http://pbs.twimg.com/profile_images/1133752583837954048/AqF9Shxp_normal.png"/>
    <hyperlink ref="G74" r:id="rId277" display="http://pbs.twimg.com/profile_images/880902961551073280/uE0m7jx5_normal.jpg"/>
    <hyperlink ref="G75" r:id="rId278" display="http://pbs.twimg.com/profile_images/1292683393/mafalda0_normal.JPG"/>
    <hyperlink ref="G76" r:id="rId279" display="http://pbs.twimg.com/profile_images/2336346013/n9yt6r7y1vc6fhkc9m9e_normal.jpeg"/>
    <hyperlink ref="G77" r:id="rId280" display="http://pbs.twimg.com/profile_images/1185607318727221248/qh35yrlP_normal.jpg"/>
    <hyperlink ref="G78" r:id="rId281" display="http://pbs.twimg.com/profile_images/1185222105601921025/nM2LJOwL_normal.jpg"/>
    <hyperlink ref="G79" r:id="rId282" display="http://pbs.twimg.com/profile_images/676444373324709889/3_Hh9f80_normal.jpg"/>
    <hyperlink ref="G80" r:id="rId283" display="http://pbs.twimg.com/profile_images/1101294846411767809/T-ZMwf7a_normal.png"/>
    <hyperlink ref="G81" r:id="rId284" display="http://pbs.twimg.com/profile_images/1062451242155163648/M3qe8Gqa_normal.jpg"/>
    <hyperlink ref="G82" r:id="rId285" display="http://pbs.twimg.com/profile_images/989221749081358336/RKldRIAC_normal.jpg"/>
    <hyperlink ref="G83" r:id="rId286" display="http://pbs.twimg.com/profile_images/1130981473446694913/gjEurmMh_normal.png"/>
    <hyperlink ref="G84" r:id="rId287" display="http://pbs.twimg.com/profile_images/473595463/2038299897_9d12311377_s_normal.jpg"/>
    <hyperlink ref="G85" r:id="rId288" display="http://pbs.twimg.com/profile_images/925717136281976832/UUA8Cz6q_normal.jpg"/>
    <hyperlink ref="G86" r:id="rId289" display="http://pbs.twimg.com/profile_images/2979271766/236ec88170a80d57b36b9848fb0c57a1_normal.jpeg"/>
    <hyperlink ref="G87" r:id="rId290" display="http://pbs.twimg.com/profile_images/1129946360562757633/BkUd3-lM_normal.jpg"/>
    <hyperlink ref="G88" r:id="rId291" display="http://pbs.twimg.com/profile_images/1098572602413645824/4KY8uc68_normal.png"/>
    <hyperlink ref="G89" r:id="rId292" display="http://pbs.twimg.com/profile_images/378800000111787641/c4e7baca72630622a881afb570c09600_normal.jpeg"/>
    <hyperlink ref="G90" r:id="rId293" display="http://pbs.twimg.com/profile_images/877267721968246784/jE1qWgne_normal.jpg"/>
    <hyperlink ref="G91" r:id="rId294" display="http://pbs.twimg.com/profile_images/1100317427517161472/-JajAxB1_normal.jpg"/>
    <hyperlink ref="G92" r:id="rId295" display="http://pbs.twimg.com/profile_images/3569315279/bc23c5cb2ac870062af5b9f4ecfd848a_normal.png"/>
    <hyperlink ref="AY3" r:id="rId296" display="https://twitter.com/rosa73920099"/>
    <hyperlink ref="AY4" r:id="rId297" display="https://twitter.com/ciscodevnet"/>
    <hyperlink ref="AY5" r:id="rId298" display="https://twitter.com/luzmamurguia"/>
    <hyperlink ref="AY6" r:id="rId299" display="https://twitter.com/cisco_support"/>
    <hyperlink ref="AY7" r:id="rId300" display="https://twitter.com/ciscolivelatam"/>
    <hyperlink ref="AY8" r:id="rId301" display="https://twitter.com/amtelco"/>
    <hyperlink ref="AY9" r:id="rId302" display="https://twitter.com/itmaintenance2"/>
    <hyperlink ref="AY10" r:id="rId303" display="https://twitter.com/ciscoconnection"/>
    <hyperlink ref="AY11" r:id="rId304" display="https://twitter.com/it_exprt"/>
    <hyperlink ref="AY12" r:id="rId305" display="https://twitter.com/itmaintenanceme"/>
    <hyperlink ref="AY13" r:id="rId306" display="https://twitter.com/market_screener"/>
    <hyperlink ref="AY14" r:id="rId307" display="https://twitter.com/khmuhib2013"/>
    <hyperlink ref="AY15" r:id="rId308" display="https://twitter.com/vixit0oo0"/>
    <hyperlink ref="AY16" r:id="rId309" display="https://twitter.com/youtube"/>
    <hyperlink ref="AY17" r:id="rId310" display="https://twitter.com/sorotech"/>
    <hyperlink ref="AY18" r:id="rId311" display="https://twitter.com/cisco_la"/>
    <hyperlink ref="AY19" r:id="rId312" display="https://twitter.com/cisco_nic"/>
    <hyperlink ref="AY20" r:id="rId313" display="https://twitter.com/gabrielordonezh"/>
    <hyperlink ref="AY21" r:id="rId314" display="https://twitter.com/wandonr"/>
    <hyperlink ref="AY22" r:id="rId315" display="https://twitter.com/suzanneberner"/>
    <hyperlink ref="AY23" r:id="rId316" display="https://twitter.com/monicazarur"/>
    <hyperlink ref="AY24" r:id="rId317" display="https://twitter.com/jportuga"/>
    <hyperlink ref="AY25" r:id="rId318" display="https://twitter.com/pivotcloud"/>
    <hyperlink ref="AY26" r:id="rId319" display="https://twitter.com/ciscodistemear"/>
    <hyperlink ref="AY27" r:id="rId320" display="https://twitter.com/danilopozo"/>
    <hyperlink ref="AY28" r:id="rId321" display="https://twitter.com/gabsarmiento"/>
    <hyperlink ref="AY29" r:id="rId322" display="https://twitter.com/annpcari"/>
    <hyperlink ref="AY30" r:id="rId323" display="https://twitter.com/ticalz"/>
    <hyperlink ref="AY31" r:id="rId324" display="https://twitter.com/c3ntrotelecom"/>
    <hyperlink ref="AY32" r:id="rId325" display="https://twitter.com/vitoched"/>
    <hyperlink ref="AY33" r:id="rId326" display="https://twitter.com/merakilatam"/>
    <hyperlink ref="AY34" r:id="rId327" display="https://twitter.com/naniella"/>
    <hyperlink ref="AY35" r:id="rId328" display="https://twitter.com/imayo10"/>
    <hyperlink ref="AY36" r:id="rId329" display="https://twitter.com/corningopcomm"/>
    <hyperlink ref="AY37" r:id="rId330" display="https://twitter.com/batfish3"/>
    <hyperlink ref="AY38" r:id="rId331" display="https://twitter.com/docmatematico"/>
    <hyperlink ref="AY39" r:id="rId332" display="https://twitter.com/jorgetc89"/>
    <hyperlink ref="AY40" r:id="rId333" display="https://twitter.com/pineda_salvador"/>
    <hyperlink ref="AY41" r:id="rId334" display="https://twitter.com/lorenzazu"/>
    <hyperlink ref="AY42" r:id="rId335" display="https://twitter.com/rubsaf"/>
    <hyperlink ref="AY43" r:id="rId336" display="https://twitter.com/zaymo_jlzc"/>
    <hyperlink ref="AY44" r:id="rId337" display="https://twitter.com/tylka5"/>
    <hyperlink ref="AY45" r:id="rId338" display="https://twitter.com/mcovarrubias67"/>
    <hyperlink ref="AY46" r:id="rId339" display="https://twitter.com/gzaporta"/>
    <hyperlink ref="AY47" r:id="rId340" display="https://twitter.com/ciscocx"/>
    <hyperlink ref="AY48" r:id="rId341" display="https://twitter.com/mcsnetsolution"/>
    <hyperlink ref="AY49" r:id="rId342" display="https://twitter.com/fjgotopo"/>
    <hyperlink ref="AY50" r:id="rId343" display="https://twitter.com/ciscocanada"/>
    <hyperlink ref="AY51" r:id="rId344" display="https://twitter.com/tfonsecag"/>
    <hyperlink ref="AY52" r:id="rId345" display="https://twitter.com/ricardo_vallino"/>
    <hyperlink ref="AY53" r:id="rId346" display="https://twitter.com/jorisbeerda1"/>
    <hyperlink ref="AY54" r:id="rId347" display="https://twitter.com/l_manza"/>
    <hyperlink ref="AY55" r:id="rId348" display="https://twitter.com/maurirostan"/>
    <hyperlink ref="AY56" r:id="rId349" display="https://twitter.com/wrcambre"/>
    <hyperlink ref="AY57" r:id="rId350" display="https://twitter.com/superchayayin"/>
    <hyperlink ref="AY58" r:id="rId351" display="https://twitter.com/rosagoesdigital"/>
    <hyperlink ref="AY59" r:id="rId352" display="https://twitter.com/navishaacloud"/>
    <hyperlink ref="AY60" r:id="rId353" display="https://twitter.com/ajuanyseva"/>
    <hyperlink ref="AY61" r:id="rId354" display="https://twitter.com/impulsaeventos"/>
    <hyperlink ref="AY62" r:id="rId355" display="https://twitter.com/vivianfrancos"/>
    <hyperlink ref="AY63" r:id="rId356" display="https://twitter.com/acastrejon"/>
    <hyperlink ref="AY64" r:id="rId357" display="https://twitter.com/ces"/>
    <hyperlink ref="AY65" r:id="rId358" display="https://twitter.com/marcelamexia"/>
    <hyperlink ref="AY66" r:id="rId359" display="https://twitter.com/mosvillarreal"/>
    <hyperlink ref="AY67" r:id="rId360" display="https://twitter.com/niagaranetw"/>
    <hyperlink ref="AY68" r:id="rId361" display="https://twitter.com/ciscolive"/>
    <hyperlink ref="AY69" r:id="rId362" display="https://twitter.com/andre_vink"/>
    <hyperlink ref="AY70" r:id="rId363" display="https://twitter.com/ingrammicromx"/>
    <hyperlink ref="AY71" r:id="rId364" display="https://twitter.com/esemanal"/>
    <hyperlink ref="AY72" r:id="rId365" display="https://twitter.com/cisconoticias"/>
    <hyperlink ref="AY73" r:id="rId366" display="https://twitter.com/cablecommsrl"/>
    <hyperlink ref="AY74" r:id="rId367" display="https://twitter.com/outcoastit"/>
    <hyperlink ref="AY75" r:id="rId368" display="https://twitter.com/bettsyga"/>
    <hyperlink ref="AY76" r:id="rId369" display="https://twitter.com/atcancun"/>
    <hyperlink ref="AY77" r:id="rId370" display="https://twitter.com/ib_alabede"/>
    <hyperlink ref="AY78" r:id="rId371" display="https://twitter.com/datasysla"/>
    <hyperlink ref="AY79" r:id="rId372" display="https://twitter.com/gmeliass"/>
    <hyperlink ref="AY80" r:id="rId373" display="https://twitter.com/gerardo_urzua"/>
    <hyperlink ref="AY81" r:id="rId374" display="https://twitter.com/olatapi"/>
    <hyperlink ref="AY82" r:id="rId375" display="https://twitter.com/digitalpaola"/>
    <hyperlink ref="AY83" r:id="rId376" display="https://twitter.com/ctorales"/>
    <hyperlink ref="AY84" r:id="rId377" display="https://twitter.com/solivera1"/>
    <hyperlink ref="AY85" r:id="rId378" display="https://twitter.com/cisco"/>
    <hyperlink ref="AY86" r:id="rId379" display="https://twitter.com/92mariajose"/>
    <hyperlink ref="AY87" r:id="rId380" display="https://twitter.com/akashico"/>
    <hyperlink ref="AY88" r:id="rId381" display="https://twitter.com/ciscogateway"/>
    <hyperlink ref="AY89" r:id="rId382" display="https://twitter.com/ciscoevents"/>
    <hyperlink ref="AY90" r:id="rId383" display="https://twitter.com/ciscocollab"/>
    <hyperlink ref="AY91" r:id="rId384" display="https://twitter.com/rhodes_heidi"/>
    <hyperlink ref="AY92" r:id="rId385" display="https://twitter.com/dicecisco"/>
  </hyperlinks>
  <printOptions/>
  <pageMargins left="0.7" right="0.7" top="0.75" bottom="0.75" header="0.3" footer="0.3"/>
  <pageSetup horizontalDpi="600" verticalDpi="600" orientation="portrait" r:id="rId390"/>
  <drawing r:id="rId389"/>
  <legacyDrawing r:id="rId387"/>
  <tableParts>
    <tablePart r:id="rId3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1549</v>
      </c>
      <c r="Z2" s="13" t="s">
        <v>1569</v>
      </c>
      <c r="AA2" s="13" t="s">
        <v>1607</v>
      </c>
      <c r="AB2" s="13" t="s">
        <v>1678</v>
      </c>
      <c r="AC2" s="13" t="s">
        <v>1775</v>
      </c>
      <c r="AD2" s="13" t="s">
        <v>1810</v>
      </c>
      <c r="AE2" s="13" t="s">
        <v>1811</v>
      </c>
      <c r="AF2" s="13" t="s">
        <v>1827</v>
      </c>
      <c r="AG2" s="122" t="s">
        <v>2165</v>
      </c>
      <c r="AH2" s="122" t="s">
        <v>2166</v>
      </c>
      <c r="AI2" s="122" t="s">
        <v>2167</v>
      </c>
      <c r="AJ2" s="122" t="s">
        <v>2168</v>
      </c>
      <c r="AK2" s="122" t="s">
        <v>2169</v>
      </c>
      <c r="AL2" s="122" t="s">
        <v>2170</v>
      </c>
      <c r="AM2" s="122" t="s">
        <v>2171</v>
      </c>
      <c r="AN2" s="122" t="s">
        <v>2172</v>
      </c>
      <c r="AO2" s="122" t="s">
        <v>2175</v>
      </c>
    </row>
    <row r="3" spans="1:41" ht="15">
      <c r="A3" s="89" t="s">
        <v>1493</v>
      </c>
      <c r="B3" s="65" t="s">
        <v>1506</v>
      </c>
      <c r="C3" s="65" t="s">
        <v>56</v>
      </c>
      <c r="D3" s="106"/>
      <c r="E3" s="105"/>
      <c r="F3" s="107" t="s">
        <v>2208</v>
      </c>
      <c r="G3" s="108"/>
      <c r="H3" s="108"/>
      <c r="I3" s="109">
        <v>3</v>
      </c>
      <c r="J3" s="110"/>
      <c r="K3" s="48">
        <v>20</v>
      </c>
      <c r="L3" s="48">
        <v>32</v>
      </c>
      <c r="M3" s="48">
        <v>2</v>
      </c>
      <c r="N3" s="48">
        <v>34</v>
      </c>
      <c r="O3" s="48">
        <v>3</v>
      </c>
      <c r="P3" s="49">
        <v>0.07142857142857142</v>
      </c>
      <c r="Q3" s="49">
        <v>0.13333333333333333</v>
      </c>
      <c r="R3" s="48">
        <v>1</v>
      </c>
      <c r="S3" s="48">
        <v>0</v>
      </c>
      <c r="T3" s="48">
        <v>20</v>
      </c>
      <c r="U3" s="48">
        <v>34</v>
      </c>
      <c r="V3" s="48">
        <v>4</v>
      </c>
      <c r="W3" s="49">
        <v>2.05</v>
      </c>
      <c r="X3" s="49">
        <v>0.07894736842105263</v>
      </c>
      <c r="Y3" s="78" t="s">
        <v>1550</v>
      </c>
      <c r="Z3" s="78" t="s">
        <v>1570</v>
      </c>
      <c r="AA3" s="78" t="s">
        <v>1608</v>
      </c>
      <c r="AB3" s="86" t="s">
        <v>1679</v>
      </c>
      <c r="AC3" s="86" t="s">
        <v>1776</v>
      </c>
      <c r="AD3" s="86" t="s">
        <v>297</v>
      </c>
      <c r="AE3" s="86" t="s">
        <v>1812</v>
      </c>
      <c r="AF3" s="86" t="s">
        <v>1828</v>
      </c>
      <c r="AG3" s="119">
        <v>12</v>
      </c>
      <c r="AH3" s="123">
        <v>1.941747572815534</v>
      </c>
      <c r="AI3" s="119">
        <v>1</v>
      </c>
      <c r="AJ3" s="123">
        <v>0.16181229773462782</v>
      </c>
      <c r="AK3" s="119">
        <v>0</v>
      </c>
      <c r="AL3" s="123">
        <v>0</v>
      </c>
      <c r="AM3" s="119">
        <v>605</v>
      </c>
      <c r="AN3" s="123">
        <v>97.89644012944984</v>
      </c>
      <c r="AO3" s="119">
        <v>618</v>
      </c>
    </row>
    <row r="4" spans="1:41" ht="15">
      <c r="A4" s="89" t="s">
        <v>1494</v>
      </c>
      <c r="B4" s="65" t="s">
        <v>1507</v>
      </c>
      <c r="C4" s="65" t="s">
        <v>56</v>
      </c>
      <c r="D4" s="112"/>
      <c r="E4" s="111"/>
      <c r="F4" s="113" t="s">
        <v>2209</v>
      </c>
      <c r="G4" s="114"/>
      <c r="H4" s="114"/>
      <c r="I4" s="115">
        <v>4</v>
      </c>
      <c r="J4" s="116"/>
      <c r="K4" s="48">
        <v>17</v>
      </c>
      <c r="L4" s="48">
        <v>15</v>
      </c>
      <c r="M4" s="48">
        <v>4</v>
      </c>
      <c r="N4" s="48">
        <v>19</v>
      </c>
      <c r="O4" s="48">
        <v>19</v>
      </c>
      <c r="P4" s="49" t="s">
        <v>1521</v>
      </c>
      <c r="Q4" s="49" t="s">
        <v>1521</v>
      </c>
      <c r="R4" s="48">
        <v>17</v>
      </c>
      <c r="S4" s="48">
        <v>17</v>
      </c>
      <c r="T4" s="48">
        <v>1</v>
      </c>
      <c r="U4" s="48">
        <v>2</v>
      </c>
      <c r="V4" s="48">
        <v>0</v>
      </c>
      <c r="W4" s="49">
        <v>0</v>
      </c>
      <c r="X4" s="49">
        <v>0</v>
      </c>
      <c r="Y4" s="78" t="s">
        <v>1551</v>
      </c>
      <c r="Z4" s="78" t="s">
        <v>1571</v>
      </c>
      <c r="AA4" s="78" t="s">
        <v>1609</v>
      </c>
      <c r="AB4" s="86" t="s">
        <v>1680</v>
      </c>
      <c r="AC4" s="86" t="s">
        <v>1777</v>
      </c>
      <c r="AD4" s="86"/>
      <c r="AE4" s="86"/>
      <c r="AF4" s="86" t="s">
        <v>1829</v>
      </c>
      <c r="AG4" s="119">
        <v>19</v>
      </c>
      <c r="AH4" s="123">
        <v>6.148867313915858</v>
      </c>
      <c r="AI4" s="119">
        <v>1</v>
      </c>
      <c r="AJ4" s="123">
        <v>0.32362459546925565</v>
      </c>
      <c r="AK4" s="119">
        <v>0</v>
      </c>
      <c r="AL4" s="123">
        <v>0</v>
      </c>
      <c r="AM4" s="119">
        <v>289</v>
      </c>
      <c r="AN4" s="123">
        <v>93.52750809061489</v>
      </c>
      <c r="AO4" s="119">
        <v>309</v>
      </c>
    </row>
    <row r="5" spans="1:41" ht="15">
      <c r="A5" s="89" t="s">
        <v>1495</v>
      </c>
      <c r="B5" s="65" t="s">
        <v>1508</v>
      </c>
      <c r="C5" s="65" t="s">
        <v>56</v>
      </c>
      <c r="D5" s="112"/>
      <c r="E5" s="111"/>
      <c r="F5" s="113" t="s">
        <v>2210</v>
      </c>
      <c r="G5" s="114"/>
      <c r="H5" s="114"/>
      <c r="I5" s="115">
        <v>5</v>
      </c>
      <c r="J5" s="116"/>
      <c r="K5" s="48">
        <v>9</v>
      </c>
      <c r="L5" s="48">
        <v>6</v>
      </c>
      <c r="M5" s="48">
        <v>16</v>
      </c>
      <c r="N5" s="48">
        <v>22</v>
      </c>
      <c r="O5" s="48">
        <v>0</v>
      </c>
      <c r="P5" s="49">
        <v>0</v>
      </c>
      <c r="Q5" s="49">
        <v>0</v>
      </c>
      <c r="R5" s="48">
        <v>1</v>
      </c>
      <c r="S5" s="48">
        <v>0</v>
      </c>
      <c r="T5" s="48">
        <v>9</v>
      </c>
      <c r="U5" s="48">
        <v>22</v>
      </c>
      <c r="V5" s="48">
        <v>4</v>
      </c>
      <c r="W5" s="49">
        <v>1.975309</v>
      </c>
      <c r="X5" s="49">
        <v>0.1527777777777778</v>
      </c>
      <c r="Y5" s="78" t="s">
        <v>1552</v>
      </c>
      <c r="Z5" s="78" t="s">
        <v>1572</v>
      </c>
      <c r="AA5" s="78" t="s">
        <v>1610</v>
      </c>
      <c r="AB5" s="86" t="s">
        <v>1681</v>
      </c>
      <c r="AC5" s="86" t="s">
        <v>1778</v>
      </c>
      <c r="AD5" s="86"/>
      <c r="AE5" s="86" t="s">
        <v>1813</v>
      </c>
      <c r="AF5" s="86" t="s">
        <v>1830</v>
      </c>
      <c r="AG5" s="119">
        <v>0</v>
      </c>
      <c r="AH5" s="123">
        <v>0</v>
      </c>
      <c r="AI5" s="119">
        <v>0</v>
      </c>
      <c r="AJ5" s="123">
        <v>0</v>
      </c>
      <c r="AK5" s="119">
        <v>0</v>
      </c>
      <c r="AL5" s="123">
        <v>0</v>
      </c>
      <c r="AM5" s="119">
        <v>269</v>
      </c>
      <c r="AN5" s="123">
        <v>100</v>
      </c>
      <c r="AO5" s="119">
        <v>269</v>
      </c>
    </row>
    <row r="6" spans="1:41" ht="15">
      <c r="A6" s="89" t="s">
        <v>1496</v>
      </c>
      <c r="B6" s="65" t="s">
        <v>1509</v>
      </c>
      <c r="C6" s="65" t="s">
        <v>56</v>
      </c>
      <c r="D6" s="112"/>
      <c r="E6" s="111"/>
      <c r="F6" s="113" t="s">
        <v>2211</v>
      </c>
      <c r="G6" s="114"/>
      <c r="H6" s="114"/>
      <c r="I6" s="115">
        <v>6</v>
      </c>
      <c r="J6" s="116"/>
      <c r="K6" s="48">
        <v>8</v>
      </c>
      <c r="L6" s="48">
        <v>10</v>
      </c>
      <c r="M6" s="48">
        <v>6</v>
      </c>
      <c r="N6" s="48">
        <v>16</v>
      </c>
      <c r="O6" s="48">
        <v>0</v>
      </c>
      <c r="P6" s="49">
        <v>0</v>
      </c>
      <c r="Q6" s="49">
        <v>0</v>
      </c>
      <c r="R6" s="48">
        <v>1</v>
      </c>
      <c r="S6" s="48">
        <v>0</v>
      </c>
      <c r="T6" s="48">
        <v>8</v>
      </c>
      <c r="U6" s="48">
        <v>16</v>
      </c>
      <c r="V6" s="48">
        <v>2</v>
      </c>
      <c r="W6" s="49">
        <v>1.375</v>
      </c>
      <c r="X6" s="49">
        <v>0.21428571428571427</v>
      </c>
      <c r="Y6" s="78" t="s">
        <v>1553</v>
      </c>
      <c r="Z6" s="78" t="s">
        <v>411</v>
      </c>
      <c r="AA6" s="78" t="s">
        <v>416</v>
      </c>
      <c r="AB6" s="86" t="s">
        <v>1682</v>
      </c>
      <c r="AC6" s="86" t="s">
        <v>1779</v>
      </c>
      <c r="AD6" s="86"/>
      <c r="AE6" s="86" t="s">
        <v>1814</v>
      </c>
      <c r="AF6" s="86" t="s">
        <v>1831</v>
      </c>
      <c r="AG6" s="119">
        <v>0</v>
      </c>
      <c r="AH6" s="123">
        <v>0</v>
      </c>
      <c r="AI6" s="119">
        <v>0</v>
      </c>
      <c r="AJ6" s="123">
        <v>0</v>
      </c>
      <c r="AK6" s="119">
        <v>0</v>
      </c>
      <c r="AL6" s="123">
        <v>0</v>
      </c>
      <c r="AM6" s="119">
        <v>265</v>
      </c>
      <c r="AN6" s="123">
        <v>100</v>
      </c>
      <c r="AO6" s="119">
        <v>265</v>
      </c>
    </row>
    <row r="7" spans="1:41" ht="15">
      <c r="A7" s="89" t="s">
        <v>1497</v>
      </c>
      <c r="B7" s="65" t="s">
        <v>1510</v>
      </c>
      <c r="C7" s="65" t="s">
        <v>56</v>
      </c>
      <c r="D7" s="112"/>
      <c r="E7" s="111"/>
      <c r="F7" s="113" t="s">
        <v>2212</v>
      </c>
      <c r="G7" s="114"/>
      <c r="H7" s="114"/>
      <c r="I7" s="115">
        <v>7</v>
      </c>
      <c r="J7" s="116"/>
      <c r="K7" s="48">
        <v>8</v>
      </c>
      <c r="L7" s="48">
        <v>7</v>
      </c>
      <c r="M7" s="48">
        <v>2</v>
      </c>
      <c r="N7" s="48">
        <v>9</v>
      </c>
      <c r="O7" s="48">
        <v>2</v>
      </c>
      <c r="P7" s="49">
        <v>0</v>
      </c>
      <c r="Q7" s="49">
        <v>0</v>
      </c>
      <c r="R7" s="48">
        <v>1</v>
      </c>
      <c r="S7" s="48">
        <v>0</v>
      </c>
      <c r="T7" s="48">
        <v>8</v>
      </c>
      <c r="U7" s="48">
        <v>9</v>
      </c>
      <c r="V7" s="48">
        <v>2</v>
      </c>
      <c r="W7" s="49">
        <v>1.53125</v>
      </c>
      <c r="X7" s="49">
        <v>0.125</v>
      </c>
      <c r="Y7" s="78" t="s">
        <v>399</v>
      </c>
      <c r="Z7" s="78" t="s">
        <v>415</v>
      </c>
      <c r="AA7" s="78" t="s">
        <v>434</v>
      </c>
      <c r="AB7" s="86" t="s">
        <v>1683</v>
      </c>
      <c r="AC7" s="86" t="s">
        <v>1780</v>
      </c>
      <c r="AD7" s="86"/>
      <c r="AE7" s="86"/>
      <c r="AF7" s="86" t="s">
        <v>1832</v>
      </c>
      <c r="AG7" s="119">
        <v>0</v>
      </c>
      <c r="AH7" s="123">
        <v>0</v>
      </c>
      <c r="AI7" s="119">
        <v>0</v>
      </c>
      <c r="AJ7" s="123">
        <v>0</v>
      </c>
      <c r="AK7" s="119">
        <v>0</v>
      </c>
      <c r="AL7" s="123">
        <v>0</v>
      </c>
      <c r="AM7" s="119">
        <v>256</v>
      </c>
      <c r="AN7" s="123">
        <v>100</v>
      </c>
      <c r="AO7" s="119">
        <v>256</v>
      </c>
    </row>
    <row r="8" spans="1:41" ht="15">
      <c r="A8" s="89" t="s">
        <v>1498</v>
      </c>
      <c r="B8" s="65" t="s">
        <v>1511</v>
      </c>
      <c r="C8" s="65" t="s">
        <v>56</v>
      </c>
      <c r="D8" s="112"/>
      <c r="E8" s="111"/>
      <c r="F8" s="113" t="s">
        <v>2213</v>
      </c>
      <c r="G8" s="114"/>
      <c r="H8" s="114"/>
      <c r="I8" s="115">
        <v>8</v>
      </c>
      <c r="J8" s="116"/>
      <c r="K8" s="48">
        <v>6</v>
      </c>
      <c r="L8" s="48">
        <v>7</v>
      </c>
      <c r="M8" s="48">
        <v>0</v>
      </c>
      <c r="N8" s="48">
        <v>7</v>
      </c>
      <c r="O8" s="48">
        <v>2</v>
      </c>
      <c r="P8" s="49">
        <v>0</v>
      </c>
      <c r="Q8" s="49">
        <v>0</v>
      </c>
      <c r="R8" s="48">
        <v>1</v>
      </c>
      <c r="S8" s="48">
        <v>0</v>
      </c>
      <c r="T8" s="48">
        <v>6</v>
      </c>
      <c r="U8" s="48">
        <v>7</v>
      </c>
      <c r="V8" s="48">
        <v>4</v>
      </c>
      <c r="W8" s="49">
        <v>1.722222</v>
      </c>
      <c r="X8" s="49">
        <v>0.16666666666666666</v>
      </c>
      <c r="Y8" s="78" t="s">
        <v>1554</v>
      </c>
      <c r="Z8" s="78" t="s">
        <v>1573</v>
      </c>
      <c r="AA8" s="78" t="s">
        <v>1611</v>
      </c>
      <c r="AB8" s="86" t="s">
        <v>1684</v>
      </c>
      <c r="AC8" s="86" t="s">
        <v>1781</v>
      </c>
      <c r="AD8" s="86"/>
      <c r="AE8" s="86" t="s">
        <v>1815</v>
      </c>
      <c r="AF8" s="86" t="s">
        <v>1833</v>
      </c>
      <c r="AG8" s="119">
        <v>0</v>
      </c>
      <c r="AH8" s="123">
        <v>0</v>
      </c>
      <c r="AI8" s="119">
        <v>0</v>
      </c>
      <c r="AJ8" s="123">
        <v>0</v>
      </c>
      <c r="AK8" s="119">
        <v>0</v>
      </c>
      <c r="AL8" s="123">
        <v>0</v>
      </c>
      <c r="AM8" s="119">
        <v>173</v>
      </c>
      <c r="AN8" s="123">
        <v>100</v>
      </c>
      <c r="AO8" s="119">
        <v>173</v>
      </c>
    </row>
    <row r="9" spans="1:41" ht="15">
      <c r="A9" s="89" t="s">
        <v>1499</v>
      </c>
      <c r="B9" s="65" t="s">
        <v>1512</v>
      </c>
      <c r="C9" s="65" t="s">
        <v>56</v>
      </c>
      <c r="D9" s="112"/>
      <c r="E9" s="111"/>
      <c r="F9" s="113" t="s">
        <v>2214</v>
      </c>
      <c r="G9" s="114"/>
      <c r="H9" s="114"/>
      <c r="I9" s="115">
        <v>9</v>
      </c>
      <c r="J9" s="116"/>
      <c r="K9" s="48">
        <v>6</v>
      </c>
      <c r="L9" s="48">
        <v>6</v>
      </c>
      <c r="M9" s="48">
        <v>0</v>
      </c>
      <c r="N9" s="48">
        <v>6</v>
      </c>
      <c r="O9" s="48">
        <v>1</v>
      </c>
      <c r="P9" s="49">
        <v>0</v>
      </c>
      <c r="Q9" s="49">
        <v>0</v>
      </c>
      <c r="R9" s="48">
        <v>1</v>
      </c>
      <c r="S9" s="48">
        <v>0</v>
      </c>
      <c r="T9" s="48">
        <v>6</v>
      </c>
      <c r="U9" s="48">
        <v>6</v>
      </c>
      <c r="V9" s="48">
        <v>2</v>
      </c>
      <c r="W9" s="49">
        <v>1.388889</v>
      </c>
      <c r="X9" s="49">
        <v>0.16666666666666666</v>
      </c>
      <c r="Y9" s="78"/>
      <c r="Z9" s="78"/>
      <c r="AA9" s="78" t="s">
        <v>422</v>
      </c>
      <c r="AB9" s="86" t="s">
        <v>1685</v>
      </c>
      <c r="AC9" s="86" t="s">
        <v>1782</v>
      </c>
      <c r="AD9" s="86"/>
      <c r="AE9" s="86"/>
      <c r="AF9" s="86" t="s">
        <v>1834</v>
      </c>
      <c r="AG9" s="119">
        <v>6</v>
      </c>
      <c r="AH9" s="123">
        <v>6.25</v>
      </c>
      <c r="AI9" s="119">
        <v>0</v>
      </c>
      <c r="AJ9" s="123">
        <v>0</v>
      </c>
      <c r="AK9" s="119">
        <v>0</v>
      </c>
      <c r="AL9" s="123">
        <v>0</v>
      </c>
      <c r="AM9" s="119">
        <v>90</v>
      </c>
      <c r="AN9" s="123">
        <v>93.75</v>
      </c>
      <c r="AO9" s="119">
        <v>96</v>
      </c>
    </row>
    <row r="10" spans="1:41" ht="14.25" customHeight="1">
      <c r="A10" s="89" t="s">
        <v>1500</v>
      </c>
      <c r="B10" s="65" t="s">
        <v>1513</v>
      </c>
      <c r="C10" s="65" t="s">
        <v>56</v>
      </c>
      <c r="D10" s="112"/>
      <c r="E10" s="111"/>
      <c r="F10" s="113" t="s">
        <v>2215</v>
      </c>
      <c r="G10" s="114"/>
      <c r="H10" s="114"/>
      <c r="I10" s="115">
        <v>10</v>
      </c>
      <c r="J10" s="116"/>
      <c r="K10" s="48">
        <v>4</v>
      </c>
      <c r="L10" s="48">
        <v>4</v>
      </c>
      <c r="M10" s="48">
        <v>0</v>
      </c>
      <c r="N10" s="48">
        <v>4</v>
      </c>
      <c r="O10" s="48">
        <v>1</v>
      </c>
      <c r="P10" s="49">
        <v>0</v>
      </c>
      <c r="Q10" s="49">
        <v>0</v>
      </c>
      <c r="R10" s="48">
        <v>1</v>
      </c>
      <c r="S10" s="48">
        <v>0</v>
      </c>
      <c r="T10" s="48">
        <v>4</v>
      </c>
      <c r="U10" s="48">
        <v>4</v>
      </c>
      <c r="V10" s="48">
        <v>2</v>
      </c>
      <c r="W10" s="49">
        <v>1.125</v>
      </c>
      <c r="X10" s="49">
        <v>0.25</v>
      </c>
      <c r="Y10" s="78" t="s">
        <v>361</v>
      </c>
      <c r="Z10" s="78" t="s">
        <v>401</v>
      </c>
      <c r="AA10" s="78"/>
      <c r="AB10" s="86" t="s">
        <v>1686</v>
      </c>
      <c r="AC10" s="86" t="s">
        <v>1783</v>
      </c>
      <c r="AD10" s="86"/>
      <c r="AE10" s="86"/>
      <c r="AF10" s="86" t="s">
        <v>1835</v>
      </c>
      <c r="AG10" s="119">
        <v>4</v>
      </c>
      <c r="AH10" s="123">
        <v>10</v>
      </c>
      <c r="AI10" s="119">
        <v>0</v>
      </c>
      <c r="AJ10" s="123">
        <v>0</v>
      </c>
      <c r="AK10" s="119">
        <v>0</v>
      </c>
      <c r="AL10" s="123">
        <v>0</v>
      </c>
      <c r="AM10" s="119">
        <v>36</v>
      </c>
      <c r="AN10" s="123">
        <v>90</v>
      </c>
      <c r="AO10" s="119">
        <v>40</v>
      </c>
    </row>
    <row r="11" spans="1:41" ht="15">
      <c r="A11" s="89" t="s">
        <v>1501</v>
      </c>
      <c r="B11" s="65" t="s">
        <v>1514</v>
      </c>
      <c r="C11" s="65" t="s">
        <v>56</v>
      </c>
      <c r="D11" s="112"/>
      <c r="E11" s="111"/>
      <c r="F11" s="113" t="s">
        <v>2216</v>
      </c>
      <c r="G11" s="114"/>
      <c r="H11" s="114"/>
      <c r="I11" s="115">
        <v>11</v>
      </c>
      <c r="J11" s="116"/>
      <c r="K11" s="48">
        <v>3</v>
      </c>
      <c r="L11" s="48">
        <v>2</v>
      </c>
      <c r="M11" s="48">
        <v>2</v>
      </c>
      <c r="N11" s="48">
        <v>4</v>
      </c>
      <c r="O11" s="48">
        <v>2</v>
      </c>
      <c r="P11" s="49">
        <v>0</v>
      </c>
      <c r="Q11" s="49">
        <v>0</v>
      </c>
      <c r="R11" s="48">
        <v>1</v>
      </c>
      <c r="S11" s="48">
        <v>0</v>
      </c>
      <c r="T11" s="48">
        <v>3</v>
      </c>
      <c r="U11" s="48">
        <v>4</v>
      </c>
      <c r="V11" s="48">
        <v>2</v>
      </c>
      <c r="W11" s="49">
        <v>0.888889</v>
      </c>
      <c r="X11" s="49">
        <v>0.3333333333333333</v>
      </c>
      <c r="Y11" s="78" t="s">
        <v>1555</v>
      </c>
      <c r="Z11" s="78" t="s">
        <v>1574</v>
      </c>
      <c r="AA11" s="78"/>
      <c r="AB11" s="86" t="s">
        <v>1687</v>
      </c>
      <c r="AC11" s="86" t="s">
        <v>1784</v>
      </c>
      <c r="AD11" s="86"/>
      <c r="AE11" s="86" t="s">
        <v>300</v>
      </c>
      <c r="AF11" s="86" t="s">
        <v>1836</v>
      </c>
      <c r="AG11" s="119">
        <v>2</v>
      </c>
      <c r="AH11" s="123">
        <v>2.857142857142857</v>
      </c>
      <c r="AI11" s="119">
        <v>0</v>
      </c>
      <c r="AJ11" s="123">
        <v>0</v>
      </c>
      <c r="AK11" s="119">
        <v>0</v>
      </c>
      <c r="AL11" s="123">
        <v>0</v>
      </c>
      <c r="AM11" s="119">
        <v>68</v>
      </c>
      <c r="AN11" s="123">
        <v>97.14285714285714</v>
      </c>
      <c r="AO11" s="119">
        <v>70</v>
      </c>
    </row>
    <row r="12" spans="1:41" ht="15">
      <c r="A12" s="89" t="s">
        <v>1502</v>
      </c>
      <c r="B12" s="65" t="s">
        <v>1515</v>
      </c>
      <c r="C12" s="65" t="s">
        <v>56</v>
      </c>
      <c r="D12" s="112"/>
      <c r="E12" s="111"/>
      <c r="F12" s="113" t="s">
        <v>2217</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6" t="s">
        <v>1688</v>
      </c>
      <c r="AC12" s="86" t="s">
        <v>823</v>
      </c>
      <c r="AD12" s="86" t="s">
        <v>296</v>
      </c>
      <c r="AE12" s="86" t="s">
        <v>295</v>
      </c>
      <c r="AF12" s="86" t="s">
        <v>1837</v>
      </c>
      <c r="AG12" s="119">
        <v>0</v>
      </c>
      <c r="AH12" s="123">
        <v>0</v>
      </c>
      <c r="AI12" s="119">
        <v>0</v>
      </c>
      <c r="AJ12" s="123">
        <v>0</v>
      </c>
      <c r="AK12" s="119">
        <v>0</v>
      </c>
      <c r="AL12" s="123">
        <v>0</v>
      </c>
      <c r="AM12" s="119">
        <v>10</v>
      </c>
      <c r="AN12" s="123">
        <v>100</v>
      </c>
      <c r="AO12" s="119">
        <v>10</v>
      </c>
    </row>
    <row r="13" spans="1:41" ht="15">
      <c r="A13" s="89" t="s">
        <v>1503</v>
      </c>
      <c r="B13" s="65" t="s">
        <v>1516</v>
      </c>
      <c r="C13" s="65" t="s">
        <v>56</v>
      </c>
      <c r="D13" s="112"/>
      <c r="E13" s="111"/>
      <c r="F13" s="113" t="s">
        <v>2218</v>
      </c>
      <c r="G13" s="114"/>
      <c r="H13" s="114"/>
      <c r="I13" s="115">
        <v>13</v>
      </c>
      <c r="J13" s="116"/>
      <c r="K13" s="48">
        <v>2</v>
      </c>
      <c r="L13" s="48">
        <v>2</v>
      </c>
      <c r="M13" s="48">
        <v>0</v>
      </c>
      <c r="N13" s="48">
        <v>2</v>
      </c>
      <c r="O13" s="48">
        <v>1</v>
      </c>
      <c r="P13" s="49">
        <v>0</v>
      </c>
      <c r="Q13" s="49">
        <v>0</v>
      </c>
      <c r="R13" s="48">
        <v>1</v>
      </c>
      <c r="S13" s="48">
        <v>0</v>
      </c>
      <c r="T13" s="48">
        <v>2</v>
      </c>
      <c r="U13" s="48">
        <v>2</v>
      </c>
      <c r="V13" s="48">
        <v>1</v>
      </c>
      <c r="W13" s="49">
        <v>0.5</v>
      </c>
      <c r="X13" s="49">
        <v>0.5</v>
      </c>
      <c r="Y13" s="78" t="s">
        <v>375</v>
      </c>
      <c r="Z13" s="78" t="s">
        <v>407</v>
      </c>
      <c r="AA13" s="78" t="s">
        <v>425</v>
      </c>
      <c r="AB13" s="86" t="s">
        <v>1689</v>
      </c>
      <c r="AC13" s="86" t="s">
        <v>1785</v>
      </c>
      <c r="AD13" s="86"/>
      <c r="AE13" s="86"/>
      <c r="AF13" s="86" t="s">
        <v>1838</v>
      </c>
      <c r="AG13" s="119">
        <v>4</v>
      </c>
      <c r="AH13" s="123">
        <v>7.142857142857143</v>
      </c>
      <c r="AI13" s="119">
        <v>2</v>
      </c>
      <c r="AJ13" s="123">
        <v>3.5714285714285716</v>
      </c>
      <c r="AK13" s="119">
        <v>0</v>
      </c>
      <c r="AL13" s="123">
        <v>0</v>
      </c>
      <c r="AM13" s="119">
        <v>50</v>
      </c>
      <c r="AN13" s="123">
        <v>89.28571428571429</v>
      </c>
      <c r="AO13" s="119">
        <v>56</v>
      </c>
    </row>
    <row r="14" spans="1:41" ht="15">
      <c r="A14" s="89" t="s">
        <v>1504</v>
      </c>
      <c r="B14" s="65" t="s">
        <v>1517</v>
      </c>
      <c r="C14" s="65" t="s">
        <v>56</v>
      </c>
      <c r="D14" s="112"/>
      <c r="E14" s="111"/>
      <c r="F14" s="113" t="s">
        <v>2219</v>
      </c>
      <c r="G14" s="114"/>
      <c r="H14" s="114"/>
      <c r="I14" s="115">
        <v>14</v>
      </c>
      <c r="J14" s="116"/>
      <c r="K14" s="48">
        <v>2</v>
      </c>
      <c r="L14" s="48">
        <v>2</v>
      </c>
      <c r="M14" s="48">
        <v>0</v>
      </c>
      <c r="N14" s="48">
        <v>2</v>
      </c>
      <c r="O14" s="48">
        <v>1</v>
      </c>
      <c r="P14" s="49">
        <v>0</v>
      </c>
      <c r="Q14" s="49">
        <v>0</v>
      </c>
      <c r="R14" s="48">
        <v>1</v>
      </c>
      <c r="S14" s="48">
        <v>0</v>
      </c>
      <c r="T14" s="48">
        <v>2</v>
      </c>
      <c r="U14" s="48">
        <v>2</v>
      </c>
      <c r="V14" s="48">
        <v>1</v>
      </c>
      <c r="W14" s="49">
        <v>0.5</v>
      </c>
      <c r="X14" s="49">
        <v>0.5</v>
      </c>
      <c r="Y14" s="78" t="s">
        <v>360</v>
      </c>
      <c r="Z14" s="78" t="s">
        <v>401</v>
      </c>
      <c r="AA14" s="78" t="s">
        <v>416</v>
      </c>
      <c r="AB14" s="86" t="s">
        <v>1690</v>
      </c>
      <c r="AC14" s="86" t="s">
        <v>1786</v>
      </c>
      <c r="AD14" s="86"/>
      <c r="AE14" s="86"/>
      <c r="AF14" s="86" t="s">
        <v>1839</v>
      </c>
      <c r="AG14" s="119">
        <v>0</v>
      </c>
      <c r="AH14" s="123">
        <v>0</v>
      </c>
      <c r="AI14" s="119">
        <v>0</v>
      </c>
      <c r="AJ14" s="123">
        <v>0</v>
      </c>
      <c r="AK14" s="119">
        <v>0</v>
      </c>
      <c r="AL14" s="123">
        <v>0</v>
      </c>
      <c r="AM14" s="119">
        <v>34</v>
      </c>
      <c r="AN14" s="123">
        <v>100</v>
      </c>
      <c r="AO14" s="119">
        <v>34</v>
      </c>
    </row>
    <row r="15" spans="1:41" ht="15">
      <c r="A15" s="89" t="s">
        <v>1505</v>
      </c>
      <c r="B15" s="65" t="s">
        <v>1506</v>
      </c>
      <c r="C15" s="65" t="s">
        <v>59</v>
      </c>
      <c r="D15" s="112"/>
      <c r="E15" s="111"/>
      <c r="F15" s="113" t="s">
        <v>2220</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78" t="s">
        <v>373</v>
      </c>
      <c r="Z15" s="78" t="s">
        <v>406</v>
      </c>
      <c r="AA15" s="78"/>
      <c r="AB15" s="86" t="s">
        <v>1691</v>
      </c>
      <c r="AC15" s="86" t="s">
        <v>1787</v>
      </c>
      <c r="AD15" s="86"/>
      <c r="AE15" s="86"/>
      <c r="AF15" s="86" t="s">
        <v>1840</v>
      </c>
      <c r="AG15" s="119">
        <v>0</v>
      </c>
      <c r="AH15" s="123">
        <v>0</v>
      </c>
      <c r="AI15" s="119">
        <v>0</v>
      </c>
      <c r="AJ15" s="123">
        <v>0</v>
      </c>
      <c r="AK15" s="119">
        <v>0</v>
      </c>
      <c r="AL15" s="123">
        <v>0</v>
      </c>
      <c r="AM15" s="119">
        <v>84</v>
      </c>
      <c r="AN15" s="123">
        <v>100</v>
      </c>
      <c r="AO15" s="119">
        <v>84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1493</v>
      </c>
      <c r="B2" s="86" t="s">
        <v>280</v>
      </c>
      <c r="C2" s="78">
        <f>VLOOKUP(GroupVertices[[#This Row],[Vertex]],Vertices[],MATCH("ID",Vertices[[#Headers],[Vertex]:[Vertex Content Word Count]],0),FALSE)</f>
        <v>7</v>
      </c>
    </row>
    <row r="3" spans="1:3" ht="15">
      <c r="A3" s="78" t="s">
        <v>1493</v>
      </c>
      <c r="B3" s="86" t="s">
        <v>290</v>
      </c>
      <c r="C3" s="78">
        <f>VLOOKUP(GroupVertices[[#This Row],[Vertex]],Vertices[],MATCH("ID",Vertices[[#Headers],[Vertex]:[Vertex Content Word Count]],0),FALSE)</f>
        <v>92</v>
      </c>
    </row>
    <row r="4" spans="1:3" ht="15">
      <c r="A4" s="78" t="s">
        <v>1493</v>
      </c>
      <c r="B4" s="86" t="s">
        <v>303</v>
      </c>
      <c r="C4" s="78">
        <f>VLOOKUP(GroupVertices[[#This Row],[Vertex]],Vertices[],MATCH("ID",Vertices[[#Headers],[Vertex]:[Vertex Content Word Count]],0),FALSE)</f>
        <v>91</v>
      </c>
    </row>
    <row r="5" spans="1:3" ht="15">
      <c r="A5" s="78" t="s">
        <v>1493</v>
      </c>
      <c r="B5" s="86" t="s">
        <v>288</v>
      </c>
      <c r="C5" s="78">
        <f>VLOOKUP(GroupVertices[[#This Row],[Vertex]],Vertices[],MATCH("ID",Vertices[[#Headers],[Vertex]:[Vertex Content Word Count]],0),FALSE)</f>
        <v>87</v>
      </c>
    </row>
    <row r="6" spans="1:3" ht="15">
      <c r="A6" s="78" t="s">
        <v>1493</v>
      </c>
      <c r="B6" s="86" t="s">
        <v>302</v>
      </c>
      <c r="C6" s="78">
        <f>VLOOKUP(GroupVertices[[#This Row],[Vertex]],Vertices[],MATCH("ID",Vertices[[#Headers],[Vertex]:[Vertex Content Word Count]],0),FALSE)</f>
        <v>90</v>
      </c>
    </row>
    <row r="7" spans="1:3" ht="15">
      <c r="A7" s="78" t="s">
        <v>1493</v>
      </c>
      <c r="B7" s="86" t="s">
        <v>289</v>
      </c>
      <c r="C7" s="78">
        <f>VLOOKUP(GroupVertices[[#This Row],[Vertex]],Vertices[],MATCH("ID",Vertices[[#Headers],[Vertex]:[Vertex Content Word Count]],0),FALSE)</f>
        <v>89</v>
      </c>
    </row>
    <row r="8" spans="1:3" ht="15">
      <c r="A8" s="78" t="s">
        <v>1493</v>
      </c>
      <c r="B8" s="86" t="s">
        <v>301</v>
      </c>
      <c r="C8" s="78">
        <f>VLOOKUP(GroupVertices[[#This Row],[Vertex]],Vertices[],MATCH("ID",Vertices[[#Headers],[Vertex]:[Vertex Content Word Count]],0),FALSE)</f>
        <v>88</v>
      </c>
    </row>
    <row r="9" spans="1:3" ht="15">
      <c r="A9" s="78" t="s">
        <v>1493</v>
      </c>
      <c r="B9" s="86" t="s">
        <v>297</v>
      </c>
      <c r="C9" s="78">
        <f>VLOOKUP(GroupVertices[[#This Row],[Vertex]],Vertices[],MATCH("ID",Vertices[[#Headers],[Vertex]:[Vertex Content Word Count]],0),FALSE)</f>
        <v>68</v>
      </c>
    </row>
    <row r="10" spans="1:3" ht="15">
      <c r="A10" s="78" t="s">
        <v>1493</v>
      </c>
      <c r="B10" s="86" t="s">
        <v>269</v>
      </c>
      <c r="C10" s="78">
        <f>VLOOKUP(GroupVertices[[#This Row],[Vertex]],Vertices[],MATCH("ID",Vertices[[#Headers],[Vertex]:[Vertex Content Word Count]],0),FALSE)</f>
        <v>74</v>
      </c>
    </row>
    <row r="11" spans="1:3" ht="15">
      <c r="A11" s="78" t="s">
        <v>1493</v>
      </c>
      <c r="B11" s="86" t="s">
        <v>265</v>
      </c>
      <c r="C11" s="78">
        <f>VLOOKUP(GroupVertices[[#This Row],[Vertex]],Vertices[],MATCH("ID",Vertices[[#Headers],[Vertex]:[Vertex Content Word Count]],0),FALSE)</f>
        <v>69</v>
      </c>
    </row>
    <row r="12" spans="1:3" ht="15">
      <c r="A12" s="78" t="s">
        <v>1493</v>
      </c>
      <c r="B12" s="86" t="s">
        <v>264</v>
      </c>
      <c r="C12" s="78">
        <f>VLOOKUP(GroupVertices[[#This Row],[Vertex]],Vertices[],MATCH("ID",Vertices[[#Headers],[Vertex]:[Vertex Content Word Count]],0),FALSE)</f>
        <v>67</v>
      </c>
    </row>
    <row r="13" spans="1:3" ht="15">
      <c r="A13" s="78" t="s">
        <v>1493</v>
      </c>
      <c r="B13" s="86" t="s">
        <v>257</v>
      </c>
      <c r="C13" s="78">
        <f>VLOOKUP(GroupVertices[[#This Row],[Vertex]],Vertices[],MATCH("ID",Vertices[[#Headers],[Vertex]:[Vertex Content Word Count]],0),FALSE)</f>
        <v>57</v>
      </c>
    </row>
    <row r="14" spans="1:3" ht="15">
      <c r="A14" s="78" t="s">
        <v>1493</v>
      </c>
      <c r="B14" s="86" t="s">
        <v>255</v>
      </c>
      <c r="C14" s="78">
        <f>VLOOKUP(GroupVertices[[#This Row],[Vertex]],Vertices[],MATCH("ID",Vertices[[#Headers],[Vertex]:[Vertex Content Word Count]],0),FALSE)</f>
        <v>54</v>
      </c>
    </row>
    <row r="15" spans="1:3" ht="15">
      <c r="A15" s="78" t="s">
        <v>1493</v>
      </c>
      <c r="B15" s="86" t="s">
        <v>283</v>
      </c>
      <c r="C15" s="78">
        <f>VLOOKUP(GroupVertices[[#This Row],[Vertex]],Vertices[],MATCH("ID",Vertices[[#Headers],[Vertex]:[Vertex Content Word Count]],0),FALSE)</f>
        <v>47</v>
      </c>
    </row>
    <row r="16" spans="1:3" ht="15">
      <c r="A16" s="78" t="s">
        <v>1493</v>
      </c>
      <c r="B16" s="86" t="s">
        <v>284</v>
      </c>
      <c r="C16" s="78">
        <f>VLOOKUP(GroupVertices[[#This Row],[Vertex]],Vertices[],MATCH("ID",Vertices[[#Headers],[Vertex]:[Vertex Content Word Count]],0),FALSE)</f>
        <v>27</v>
      </c>
    </row>
    <row r="17" spans="1:3" ht="15">
      <c r="A17" s="78" t="s">
        <v>1493</v>
      </c>
      <c r="B17" s="86" t="s">
        <v>248</v>
      </c>
      <c r="C17" s="78">
        <f>VLOOKUP(GroupVertices[[#This Row],[Vertex]],Vertices[],MATCH("ID",Vertices[[#Headers],[Vertex]:[Vertex Content Word Count]],0),FALSE)</f>
        <v>46</v>
      </c>
    </row>
    <row r="18" spans="1:3" ht="15">
      <c r="A18" s="78" t="s">
        <v>1493</v>
      </c>
      <c r="B18" s="86" t="s">
        <v>247</v>
      </c>
      <c r="C18" s="78">
        <f>VLOOKUP(GroupVertices[[#This Row],[Vertex]],Vertices[],MATCH("ID",Vertices[[#Headers],[Vertex]:[Vertex Content Word Count]],0),FALSE)</f>
        <v>45</v>
      </c>
    </row>
    <row r="19" spans="1:3" ht="15">
      <c r="A19" s="78" t="s">
        <v>1493</v>
      </c>
      <c r="B19" s="86" t="s">
        <v>282</v>
      </c>
      <c r="C19" s="78">
        <f>VLOOKUP(GroupVertices[[#This Row],[Vertex]],Vertices[],MATCH("ID",Vertices[[#Headers],[Vertex]:[Vertex Content Word Count]],0),FALSE)</f>
        <v>26</v>
      </c>
    </row>
    <row r="20" spans="1:3" ht="15">
      <c r="A20" s="78" t="s">
        <v>1493</v>
      </c>
      <c r="B20" s="86" t="s">
        <v>230</v>
      </c>
      <c r="C20" s="78">
        <f>VLOOKUP(GroupVertices[[#This Row],[Vertex]],Vertices[],MATCH("ID",Vertices[[#Headers],[Vertex]:[Vertex Content Word Count]],0),FALSE)</f>
        <v>25</v>
      </c>
    </row>
    <row r="21" spans="1:3" ht="15">
      <c r="A21" s="78" t="s">
        <v>1493</v>
      </c>
      <c r="B21" s="86" t="s">
        <v>215</v>
      </c>
      <c r="C21" s="78">
        <f>VLOOKUP(GroupVertices[[#This Row],[Vertex]],Vertices[],MATCH("ID",Vertices[[#Headers],[Vertex]:[Vertex Content Word Count]],0),FALSE)</f>
        <v>6</v>
      </c>
    </row>
    <row r="22" spans="1:3" ht="15">
      <c r="A22" s="78" t="s">
        <v>1494</v>
      </c>
      <c r="B22" s="86" t="s">
        <v>221</v>
      </c>
      <c r="C22" s="78">
        <f>VLOOKUP(GroupVertices[[#This Row],[Vertex]],Vertices[],MATCH("ID",Vertices[[#Headers],[Vertex]:[Vertex Content Word Count]],0),FALSE)</f>
        <v>13</v>
      </c>
    </row>
    <row r="23" spans="1:3" ht="15">
      <c r="A23" s="78" t="s">
        <v>1494</v>
      </c>
      <c r="B23" s="86" t="s">
        <v>224</v>
      </c>
      <c r="C23" s="78">
        <f>VLOOKUP(GroupVertices[[#This Row],[Vertex]],Vertices[],MATCH("ID",Vertices[[#Headers],[Vertex]:[Vertex Content Word Count]],0),FALSE)</f>
        <v>19</v>
      </c>
    </row>
    <row r="24" spans="1:3" ht="15">
      <c r="A24" s="78" t="s">
        <v>1494</v>
      </c>
      <c r="B24" s="86" t="s">
        <v>225</v>
      </c>
      <c r="C24" s="78">
        <f>VLOOKUP(GroupVertices[[#This Row],[Vertex]],Vertices[],MATCH("ID",Vertices[[#Headers],[Vertex]:[Vertex Content Word Count]],0),FALSE)</f>
        <v>20</v>
      </c>
    </row>
    <row r="25" spans="1:3" ht="15">
      <c r="A25" s="78" t="s">
        <v>1494</v>
      </c>
      <c r="B25" s="86" t="s">
        <v>226</v>
      </c>
      <c r="C25" s="78">
        <f>VLOOKUP(GroupVertices[[#This Row],[Vertex]],Vertices[],MATCH("ID",Vertices[[#Headers],[Vertex]:[Vertex Content Word Count]],0),FALSE)</f>
        <v>21</v>
      </c>
    </row>
    <row r="26" spans="1:3" ht="15">
      <c r="A26" s="78" t="s">
        <v>1494</v>
      </c>
      <c r="B26" s="86" t="s">
        <v>227</v>
      </c>
      <c r="C26" s="78">
        <f>VLOOKUP(GroupVertices[[#This Row],[Vertex]],Vertices[],MATCH("ID",Vertices[[#Headers],[Vertex]:[Vertex Content Word Count]],0),FALSE)</f>
        <v>22</v>
      </c>
    </row>
    <row r="27" spans="1:3" ht="15">
      <c r="A27" s="78" t="s">
        <v>1494</v>
      </c>
      <c r="B27" s="86" t="s">
        <v>228</v>
      </c>
      <c r="C27" s="78">
        <f>VLOOKUP(GroupVertices[[#This Row],[Vertex]],Vertices[],MATCH("ID",Vertices[[#Headers],[Vertex]:[Vertex Content Word Count]],0),FALSE)</f>
        <v>23</v>
      </c>
    </row>
    <row r="28" spans="1:3" ht="15">
      <c r="A28" s="78" t="s">
        <v>1494</v>
      </c>
      <c r="B28" s="86" t="s">
        <v>229</v>
      </c>
      <c r="C28" s="78">
        <f>VLOOKUP(GroupVertices[[#This Row],[Vertex]],Vertices[],MATCH("ID",Vertices[[#Headers],[Vertex]:[Vertex Content Word Count]],0),FALSE)</f>
        <v>24</v>
      </c>
    </row>
    <row r="29" spans="1:3" ht="15">
      <c r="A29" s="78" t="s">
        <v>1494</v>
      </c>
      <c r="B29" s="86" t="s">
        <v>231</v>
      </c>
      <c r="C29" s="78">
        <f>VLOOKUP(GroupVertices[[#This Row],[Vertex]],Vertices[],MATCH("ID",Vertices[[#Headers],[Vertex]:[Vertex Content Word Count]],0),FALSE)</f>
        <v>28</v>
      </c>
    </row>
    <row r="30" spans="1:3" ht="15">
      <c r="A30" s="78" t="s">
        <v>1494</v>
      </c>
      <c r="B30" s="86" t="s">
        <v>232</v>
      </c>
      <c r="C30" s="78">
        <f>VLOOKUP(GroupVertices[[#This Row],[Vertex]],Vertices[],MATCH("ID",Vertices[[#Headers],[Vertex]:[Vertex Content Word Count]],0),FALSE)</f>
        <v>29</v>
      </c>
    </row>
    <row r="31" spans="1:3" ht="15">
      <c r="A31" s="78" t="s">
        <v>1494</v>
      </c>
      <c r="B31" s="86" t="s">
        <v>246</v>
      </c>
      <c r="C31" s="78">
        <f>VLOOKUP(GroupVertices[[#This Row],[Vertex]],Vertices[],MATCH("ID",Vertices[[#Headers],[Vertex]:[Vertex Content Word Count]],0),FALSE)</f>
        <v>44</v>
      </c>
    </row>
    <row r="32" spans="1:3" ht="15">
      <c r="A32" s="78" t="s">
        <v>1494</v>
      </c>
      <c r="B32" s="86" t="s">
        <v>252</v>
      </c>
      <c r="C32" s="78">
        <f>VLOOKUP(GroupVertices[[#This Row],[Vertex]],Vertices[],MATCH("ID",Vertices[[#Headers],[Vertex]:[Vertex Content Word Count]],0),FALSE)</f>
        <v>51</v>
      </c>
    </row>
    <row r="33" spans="1:3" ht="15">
      <c r="A33" s="78" t="s">
        <v>1494</v>
      </c>
      <c r="B33" s="86" t="s">
        <v>254</v>
      </c>
      <c r="C33" s="78">
        <f>VLOOKUP(GroupVertices[[#This Row],[Vertex]],Vertices[],MATCH("ID",Vertices[[#Headers],[Vertex]:[Vertex Content Word Count]],0),FALSE)</f>
        <v>53</v>
      </c>
    </row>
    <row r="34" spans="1:3" ht="15">
      <c r="A34" s="78" t="s">
        <v>1494</v>
      </c>
      <c r="B34" s="86" t="s">
        <v>258</v>
      </c>
      <c r="C34" s="78">
        <f>VLOOKUP(GroupVertices[[#This Row],[Vertex]],Vertices[],MATCH("ID",Vertices[[#Headers],[Vertex]:[Vertex Content Word Count]],0),FALSE)</f>
        <v>58</v>
      </c>
    </row>
    <row r="35" spans="1:3" ht="15">
      <c r="A35" s="78" t="s">
        <v>1494</v>
      </c>
      <c r="B35" s="86" t="s">
        <v>259</v>
      </c>
      <c r="C35" s="78">
        <f>VLOOKUP(GroupVertices[[#This Row],[Vertex]],Vertices[],MATCH("ID",Vertices[[#Headers],[Vertex]:[Vertex Content Word Count]],0),FALSE)</f>
        <v>59</v>
      </c>
    </row>
    <row r="36" spans="1:3" ht="15">
      <c r="A36" s="78" t="s">
        <v>1494</v>
      </c>
      <c r="B36" s="86" t="s">
        <v>263</v>
      </c>
      <c r="C36" s="78">
        <f>VLOOKUP(GroupVertices[[#This Row],[Vertex]],Vertices[],MATCH("ID",Vertices[[#Headers],[Vertex]:[Vertex Content Word Count]],0),FALSE)</f>
        <v>66</v>
      </c>
    </row>
    <row r="37" spans="1:3" ht="15">
      <c r="A37" s="78" t="s">
        <v>1494</v>
      </c>
      <c r="B37" s="86" t="s">
        <v>266</v>
      </c>
      <c r="C37" s="78">
        <f>VLOOKUP(GroupVertices[[#This Row],[Vertex]],Vertices[],MATCH("ID",Vertices[[#Headers],[Vertex]:[Vertex Content Word Count]],0),FALSE)</f>
        <v>70</v>
      </c>
    </row>
    <row r="38" spans="1:3" ht="15">
      <c r="A38" s="78" t="s">
        <v>1494</v>
      </c>
      <c r="B38" s="86" t="s">
        <v>271</v>
      </c>
      <c r="C38" s="78">
        <f>VLOOKUP(GroupVertices[[#This Row],[Vertex]],Vertices[],MATCH("ID",Vertices[[#Headers],[Vertex]:[Vertex Content Word Count]],0),FALSE)</f>
        <v>76</v>
      </c>
    </row>
    <row r="39" spans="1:3" ht="15">
      <c r="A39" s="78" t="s">
        <v>1495</v>
      </c>
      <c r="B39" s="86" t="s">
        <v>294</v>
      </c>
      <c r="C39" s="78">
        <f>VLOOKUP(GroupVertices[[#This Row],[Vertex]],Vertices[],MATCH("ID",Vertices[[#Headers],[Vertex]:[Vertex Content Word Count]],0),FALSE)</f>
        <v>18</v>
      </c>
    </row>
    <row r="40" spans="1:3" ht="15">
      <c r="A40" s="78" t="s">
        <v>1495</v>
      </c>
      <c r="B40" s="86" t="s">
        <v>274</v>
      </c>
      <c r="C40" s="78">
        <f>VLOOKUP(GroupVertices[[#This Row],[Vertex]],Vertices[],MATCH("ID",Vertices[[#Headers],[Vertex]:[Vertex Content Word Count]],0),FALSE)</f>
        <v>62</v>
      </c>
    </row>
    <row r="41" spans="1:3" ht="15">
      <c r="A41" s="78" t="s">
        <v>1495</v>
      </c>
      <c r="B41" s="86" t="s">
        <v>299</v>
      </c>
      <c r="C41" s="78">
        <f>VLOOKUP(GroupVertices[[#This Row],[Vertex]],Vertices[],MATCH("ID",Vertices[[#Headers],[Vertex]:[Vertex Content Word Count]],0),FALSE)</f>
        <v>80</v>
      </c>
    </row>
    <row r="42" spans="1:3" ht="15">
      <c r="A42" s="78" t="s">
        <v>1495</v>
      </c>
      <c r="B42" s="86" t="s">
        <v>273</v>
      </c>
      <c r="C42" s="78">
        <f>VLOOKUP(GroupVertices[[#This Row],[Vertex]],Vertices[],MATCH("ID",Vertices[[#Headers],[Vertex]:[Vertex Content Word Count]],0),FALSE)</f>
        <v>78</v>
      </c>
    </row>
    <row r="43" spans="1:3" ht="15">
      <c r="A43" s="78" t="s">
        <v>1495</v>
      </c>
      <c r="B43" s="86" t="s">
        <v>298</v>
      </c>
      <c r="C43" s="78">
        <f>VLOOKUP(GroupVertices[[#This Row],[Vertex]],Vertices[],MATCH("ID",Vertices[[#Headers],[Vertex]:[Vertex Content Word Count]],0),FALSE)</f>
        <v>79</v>
      </c>
    </row>
    <row r="44" spans="1:3" ht="15">
      <c r="A44" s="78" t="s">
        <v>1495</v>
      </c>
      <c r="B44" s="86" t="s">
        <v>261</v>
      </c>
      <c r="C44" s="78">
        <f>VLOOKUP(GroupVertices[[#This Row],[Vertex]],Vertices[],MATCH("ID",Vertices[[#Headers],[Vertex]:[Vertex Content Word Count]],0),FALSE)</f>
        <v>61</v>
      </c>
    </row>
    <row r="45" spans="1:3" ht="15">
      <c r="A45" s="78" t="s">
        <v>1495</v>
      </c>
      <c r="B45" s="86" t="s">
        <v>223</v>
      </c>
      <c r="C45" s="78">
        <f>VLOOKUP(GroupVertices[[#This Row],[Vertex]],Vertices[],MATCH("ID",Vertices[[#Headers],[Vertex]:[Vertex Content Word Count]],0),FALSE)</f>
        <v>15</v>
      </c>
    </row>
    <row r="46" spans="1:3" ht="15">
      <c r="A46" s="78" t="s">
        <v>1495</v>
      </c>
      <c r="B46" s="86" t="s">
        <v>293</v>
      </c>
      <c r="C46" s="78">
        <f>VLOOKUP(GroupVertices[[#This Row],[Vertex]],Vertices[],MATCH("ID",Vertices[[#Headers],[Vertex]:[Vertex Content Word Count]],0),FALSE)</f>
        <v>17</v>
      </c>
    </row>
    <row r="47" spans="1:3" ht="15">
      <c r="A47" s="78" t="s">
        <v>1495</v>
      </c>
      <c r="B47" s="86" t="s">
        <v>292</v>
      </c>
      <c r="C47" s="78">
        <f>VLOOKUP(GroupVertices[[#This Row],[Vertex]],Vertices[],MATCH("ID",Vertices[[#Headers],[Vertex]:[Vertex Content Word Count]],0),FALSE)</f>
        <v>16</v>
      </c>
    </row>
    <row r="48" spans="1:3" ht="15">
      <c r="A48" s="78" t="s">
        <v>1496</v>
      </c>
      <c r="B48" s="86" t="s">
        <v>279</v>
      </c>
      <c r="C48" s="78">
        <f>VLOOKUP(GroupVertices[[#This Row],[Vertex]],Vertices[],MATCH("ID",Vertices[[#Headers],[Vertex]:[Vertex Content Word Count]],0),FALSE)</f>
        <v>86</v>
      </c>
    </row>
    <row r="49" spans="1:3" ht="15">
      <c r="A49" s="78" t="s">
        <v>1496</v>
      </c>
      <c r="B49" s="86" t="s">
        <v>291</v>
      </c>
      <c r="C49" s="78">
        <f>VLOOKUP(GroupVertices[[#This Row],[Vertex]],Vertices[],MATCH("ID",Vertices[[#Headers],[Vertex]:[Vertex Content Word Count]],0),FALSE)</f>
        <v>5</v>
      </c>
    </row>
    <row r="50" spans="1:3" ht="15">
      <c r="A50" s="78" t="s">
        <v>1496</v>
      </c>
      <c r="B50" s="86" t="s">
        <v>272</v>
      </c>
      <c r="C50" s="78">
        <f>VLOOKUP(GroupVertices[[#This Row],[Vertex]],Vertices[],MATCH("ID",Vertices[[#Headers],[Vertex]:[Vertex Content Word Count]],0),FALSE)</f>
        <v>77</v>
      </c>
    </row>
    <row r="51" spans="1:3" ht="15">
      <c r="A51" s="78" t="s">
        <v>1496</v>
      </c>
      <c r="B51" s="86" t="s">
        <v>281</v>
      </c>
      <c r="C51" s="78">
        <f>VLOOKUP(GroupVertices[[#This Row],[Vertex]],Vertices[],MATCH("ID",Vertices[[#Headers],[Vertex]:[Vertex Content Word Count]],0),FALSE)</f>
        <v>4</v>
      </c>
    </row>
    <row r="52" spans="1:3" ht="15">
      <c r="A52" s="78" t="s">
        <v>1496</v>
      </c>
      <c r="B52" s="86" t="s">
        <v>270</v>
      </c>
      <c r="C52" s="78">
        <f>VLOOKUP(GroupVertices[[#This Row],[Vertex]],Vertices[],MATCH("ID",Vertices[[#Headers],[Vertex]:[Vertex Content Word Count]],0),FALSE)</f>
        <v>75</v>
      </c>
    </row>
    <row r="53" spans="1:3" ht="15">
      <c r="A53" s="78" t="s">
        <v>1496</v>
      </c>
      <c r="B53" s="86" t="s">
        <v>222</v>
      </c>
      <c r="C53" s="78">
        <f>VLOOKUP(GroupVertices[[#This Row],[Vertex]],Vertices[],MATCH("ID",Vertices[[#Headers],[Vertex]:[Vertex Content Word Count]],0),FALSE)</f>
        <v>14</v>
      </c>
    </row>
    <row r="54" spans="1:3" ht="15">
      <c r="A54" s="78" t="s">
        <v>1496</v>
      </c>
      <c r="B54" s="86" t="s">
        <v>216</v>
      </c>
      <c r="C54" s="78">
        <f>VLOOKUP(GroupVertices[[#This Row],[Vertex]],Vertices[],MATCH("ID",Vertices[[#Headers],[Vertex]:[Vertex Content Word Count]],0),FALSE)</f>
        <v>8</v>
      </c>
    </row>
    <row r="55" spans="1:3" ht="15">
      <c r="A55" s="78" t="s">
        <v>1496</v>
      </c>
      <c r="B55" s="86" t="s">
        <v>214</v>
      </c>
      <c r="C55" s="78">
        <f>VLOOKUP(GroupVertices[[#This Row],[Vertex]],Vertices[],MATCH("ID",Vertices[[#Headers],[Vertex]:[Vertex Content Word Count]],0),FALSE)</f>
        <v>3</v>
      </c>
    </row>
    <row r="56" spans="1:3" ht="15">
      <c r="A56" s="78" t="s">
        <v>1497</v>
      </c>
      <c r="B56" s="86" t="s">
        <v>268</v>
      </c>
      <c r="C56" s="78">
        <f>VLOOKUP(GroupVertices[[#This Row],[Vertex]],Vertices[],MATCH("ID",Vertices[[#Headers],[Vertex]:[Vertex Content Word Count]],0),FALSE)</f>
        <v>73</v>
      </c>
    </row>
    <row r="57" spans="1:3" ht="15">
      <c r="A57" s="78" t="s">
        <v>1497</v>
      </c>
      <c r="B57" s="86" t="s">
        <v>286</v>
      </c>
      <c r="C57" s="78">
        <f>VLOOKUP(GroupVertices[[#This Row],[Vertex]],Vertices[],MATCH("ID",Vertices[[#Headers],[Vertex]:[Vertex Content Word Count]],0),FALSE)</f>
        <v>33</v>
      </c>
    </row>
    <row r="58" spans="1:3" ht="15">
      <c r="A58" s="78" t="s">
        <v>1497</v>
      </c>
      <c r="B58" s="86" t="s">
        <v>260</v>
      </c>
      <c r="C58" s="78">
        <f>VLOOKUP(GroupVertices[[#This Row],[Vertex]],Vertices[],MATCH("ID",Vertices[[#Headers],[Vertex]:[Vertex Content Word Count]],0),FALSE)</f>
        <v>60</v>
      </c>
    </row>
    <row r="59" spans="1:3" ht="15">
      <c r="A59" s="78" t="s">
        <v>1497</v>
      </c>
      <c r="B59" s="86" t="s">
        <v>253</v>
      </c>
      <c r="C59" s="78">
        <f>VLOOKUP(GroupVertices[[#This Row],[Vertex]],Vertices[],MATCH("ID",Vertices[[#Headers],[Vertex]:[Vertex Content Word Count]],0),FALSE)</f>
        <v>52</v>
      </c>
    </row>
    <row r="60" spans="1:3" ht="15">
      <c r="A60" s="78" t="s">
        <v>1497</v>
      </c>
      <c r="B60" s="86" t="s">
        <v>249</v>
      </c>
      <c r="C60" s="78">
        <f>VLOOKUP(GroupVertices[[#This Row],[Vertex]],Vertices[],MATCH("ID",Vertices[[#Headers],[Vertex]:[Vertex Content Word Count]],0),FALSE)</f>
        <v>48</v>
      </c>
    </row>
    <row r="61" spans="1:3" ht="15">
      <c r="A61" s="78" t="s">
        <v>1497</v>
      </c>
      <c r="B61" s="86" t="s">
        <v>241</v>
      </c>
      <c r="C61" s="78">
        <f>VLOOKUP(GroupVertices[[#This Row],[Vertex]],Vertices[],MATCH("ID",Vertices[[#Headers],[Vertex]:[Vertex Content Word Count]],0),FALSE)</f>
        <v>40</v>
      </c>
    </row>
    <row r="62" spans="1:3" ht="15">
      <c r="A62" s="78" t="s">
        <v>1497</v>
      </c>
      <c r="B62" s="86" t="s">
        <v>236</v>
      </c>
      <c r="C62" s="78">
        <f>VLOOKUP(GroupVertices[[#This Row],[Vertex]],Vertices[],MATCH("ID",Vertices[[#Headers],[Vertex]:[Vertex Content Word Count]],0),FALSE)</f>
        <v>35</v>
      </c>
    </row>
    <row r="63" spans="1:3" ht="15">
      <c r="A63" s="78" t="s">
        <v>1497</v>
      </c>
      <c r="B63" s="86" t="s">
        <v>234</v>
      </c>
      <c r="C63" s="78">
        <f>VLOOKUP(GroupVertices[[#This Row],[Vertex]],Vertices[],MATCH("ID",Vertices[[#Headers],[Vertex]:[Vertex Content Word Count]],0),FALSE)</f>
        <v>32</v>
      </c>
    </row>
    <row r="64" spans="1:3" ht="15">
      <c r="A64" s="78" t="s">
        <v>1498</v>
      </c>
      <c r="B64" s="86" t="s">
        <v>285</v>
      </c>
      <c r="C64" s="78">
        <f>VLOOKUP(GroupVertices[[#This Row],[Vertex]],Vertices[],MATCH("ID",Vertices[[#Headers],[Vertex]:[Vertex Content Word Count]],0),FALSE)</f>
        <v>82</v>
      </c>
    </row>
    <row r="65" spans="1:3" ht="15">
      <c r="A65" s="78" t="s">
        <v>1498</v>
      </c>
      <c r="B65" s="86" t="s">
        <v>276</v>
      </c>
      <c r="C65" s="78">
        <f>VLOOKUP(GroupVertices[[#This Row],[Vertex]],Vertices[],MATCH("ID",Vertices[[#Headers],[Vertex]:[Vertex Content Word Count]],0),FALSE)</f>
        <v>81</v>
      </c>
    </row>
    <row r="66" spans="1:3" ht="15">
      <c r="A66" s="78" t="s">
        <v>1498</v>
      </c>
      <c r="B66" s="86" t="s">
        <v>287</v>
      </c>
      <c r="C66" s="78">
        <f>VLOOKUP(GroupVertices[[#This Row],[Vertex]],Vertices[],MATCH("ID",Vertices[[#Headers],[Vertex]:[Vertex Content Word Count]],0),FALSE)</f>
        <v>72</v>
      </c>
    </row>
    <row r="67" spans="1:3" ht="15">
      <c r="A67" s="78" t="s">
        <v>1498</v>
      </c>
      <c r="B67" s="86" t="s">
        <v>275</v>
      </c>
      <c r="C67" s="78">
        <f>VLOOKUP(GroupVertices[[#This Row],[Vertex]],Vertices[],MATCH("ID",Vertices[[#Headers],[Vertex]:[Vertex Content Word Count]],0),FALSE)</f>
        <v>56</v>
      </c>
    </row>
    <row r="68" spans="1:3" ht="15">
      <c r="A68" s="78" t="s">
        <v>1498</v>
      </c>
      <c r="B68" s="86" t="s">
        <v>267</v>
      </c>
      <c r="C68" s="78">
        <f>VLOOKUP(GroupVertices[[#This Row],[Vertex]],Vertices[],MATCH("ID",Vertices[[#Headers],[Vertex]:[Vertex Content Word Count]],0),FALSE)</f>
        <v>71</v>
      </c>
    </row>
    <row r="69" spans="1:3" ht="15">
      <c r="A69" s="78" t="s">
        <v>1498</v>
      </c>
      <c r="B69" s="86" t="s">
        <v>256</v>
      </c>
      <c r="C69" s="78">
        <f>VLOOKUP(GroupVertices[[#This Row],[Vertex]],Vertices[],MATCH("ID",Vertices[[#Headers],[Vertex]:[Vertex Content Word Count]],0),FALSE)</f>
        <v>55</v>
      </c>
    </row>
    <row r="70" spans="1:3" ht="15">
      <c r="A70" s="78" t="s">
        <v>1499</v>
      </c>
      <c r="B70" s="86" t="s">
        <v>245</v>
      </c>
      <c r="C70" s="78">
        <f>VLOOKUP(GroupVertices[[#This Row],[Vertex]],Vertices[],MATCH("ID",Vertices[[#Headers],[Vertex]:[Vertex Content Word Count]],0),FALSE)</f>
        <v>43</v>
      </c>
    </row>
    <row r="71" spans="1:3" ht="15">
      <c r="A71" s="78" t="s">
        <v>1499</v>
      </c>
      <c r="B71" s="86" t="s">
        <v>244</v>
      </c>
      <c r="C71" s="78">
        <f>VLOOKUP(GroupVertices[[#This Row],[Vertex]],Vertices[],MATCH("ID",Vertices[[#Headers],[Vertex]:[Vertex Content Word Count]],0),FALSE)</f>
        <v>31</v>
      </c>
    </row>
    <row r="72" spans="1:3" ht="15">
      <c r="A72" s="78" t="s">
        <v>1499</v>
      </c>
      <c r="B72" s="86" t="s">
        <v>243</v>
      </c>
      <c r="C72" s="78">
        <f>VLOOKUP(GroupVertices[[#This Row],[Vertex]],Vertices[],MATCH("ID",Vertices[[#Headers],[Vertex]:[Vertex Content Word Count]],0),FALSE)</f>
        <v>42</v>
      </c>
    </row>
    <row r="73" spans="1:3" ht="15">
      <c r="A73" s="78" t="s">
        <v>1499</v>
      </c>
      <c r="B73" s="86" t="s">
        <v>242</v>
      </c>
      <c r="C73" s="78">
        <f>VLOOKUP(GroupVertices[[#This Row],[Vertex]],Vertices[],MATCH("ID",Vertices[[#Headers],[Vertex]:[Vertex Content Word Count]],0),FALSE)</f>
        <v>41</v>
      </c>
    </row>
    <row r="74" spans="1:3" ht="15">
      <c r="A74" s="78" t="s">
        <v>1499</v>
      </c>
      <c r="B74" s="86" t="s">
        <v>235</v>
      </c>
      <c r="C74" s="78">
        <f>VLOOKUP(GroupVertices[[#This Row],[Vertex]],Vertices[],MATCH("ID",Vertices[[#Headers],[Vertex]:[Vertex Content Word Count]],0),FALSE)</f>
        <v>34</v>
      </c>
    </row>
    <row r="75" spans="1:3" ht="15">
      <c r="A75" s="78" t="s">
        <v>1499</v>
      </c>
      <c r="B75" s="86" t="s">
        <v>233</v>
      </c>
      <c r="C75" s="78">
        <f>VLOOKUP(GroupVertices[[#This Row],[Vertex]],Vertices[],MATCH("ID",Vertices[[#Headers],[Vertex]:[Vertex Content Word Count]],0),FALSE)</f>
        <v>30</v>
      </c>
    </row>
    <row r="76" spans="1:3" ht="15">
      <c r="A76" s="78" t="s">
        <v>1500</v>
      </c>
      <c r="B76" s="86" t="s">
        <v>220</v>
      </c>
      <c r="C76" s="78">
        <f>VLOOKUP(GroupVertices[[#This Row],[Vertex]],Vertices[],MATCH("ID",Vertices[[#Headers],[Vertex]:[Vertex Content Word Count]],0),FALSE)</f>
        <v>12</v>
      </c>
    </row>
    <row r="77" spans="1:3" ht="15">
      <c r="A77" s="78" t="s">
        <v>1500</v>
      </c>
      <c r="B77" s="86" t="s">
        <v>219</v>
      </c>
      <c r="C77" s="78">
        <f>VLOOKUP(GroupVertices[[#This Row],[Vertex]],Vertices[],MATCH("ID",Vertices[[#Headers],[Vertex]:[Vertex Content Word Count]],0),FALSE)</f>
        <v>10</v>
      </c>
    </row>
    <row r="78" spans="1:3" ht="15">
      <c r="A78" s="78" t="s">
        <v>1500</v>
      </c>
      <c r="B78" s="86" t="s">
        <v>218</v>
      </c>
      <c r="C78" s="78">
        <f>VLOOKUP(GroupVertices[[#This Row],[Vertex]],Vertices[],MATCH("ID",Vertices[[#Headers],[Vertex]:[Vertex Content Word Count]],0),FALSE)</f>
        <v>11</v>
      </c>
    </row>
    <row r="79" spans="1:3" ht="15">
      <c r="A79" s="78" t="s">
        <v>1500</v>
      </c>
      <c r="B79" s="86" t="s">
        <v>217</v>
      </c>
      <c r="C79" s="78">
        <f>VLOOKUP(GroupVertices[[#This Row],[Vertex]],Vertices[],MATCH("ID",Vertices[[#Headers],[Vertex]:[Vertex Content Word Count]],0),FALSE)</f>
        <v>9</v>
      </c>
    </row>
    <row r="80" spans="1:3" ht="15">
      <c r="A80" s="78" t="s">
        <v>1501</v>
      </c>
      <c r="B80" s="86" t="s">
        <v>278</v>
      </c>
      <c r="C80" s="78">
        <f>VLOOKUP(GroupVertices[[#This Row],[Vertex]],Vertices[],MATCH("ID",Vertices[[#Headers],[Vertex]:[Vertex Content Word Count]],0),FALSE)</f>
        <v>84</v>
      </c>
    </row>
    <row r="81" spans="1:3" ht="15">
      <c r="A81" s="78" t="s">
        <v>1501</v>
      </c>
      <c r="B81" s="86" t="s">
        <v>300</v>
      </c>
      <c r="C81" s="78">
        <f>VLOOKUP(GroupVertices[[#This Row],[Vertex]],Vertices[],MATCH("ID",Vertices[[#Headers],[Vertex]:[Vertex Content Word Count]],0),FALSE)</f>
        <v>85</v>
      </c>
    </row>
    <row r="82" spans="1:3" ht="15">
      <c r="A82" s="78" t="s">
        <v>1501</v>
      </c>
      <c r="B82" s="86" t="s">
        <v>277</v>
      </c>
      <c r="C82" s="78">
        <f>VLOOKUP(GroupVertices[[#This Row],[Vertex]],Vertices[],MATCH("ID",Vertices[[#Headers],[Vertex]:[Vertex Content Word Count]],0),FALSE)</f>
        <v>83</v>
      </c>
    </row>
    <row r="83" spans="1:3" ht="15">
      <c r="A83" s="78" t="s">
        <v>1502</v>
      </c>
      <c r="B83" s="86" t="s">
        <v>262</v>
      </c>
      <c r="C83" s="78">
        <f>VLOOKUP(GroupVertices[[#This Row],[Vertex]],Vertices[],MATCH("ID",Vertices[[#Headers],[Vertex]:[Vertex Content Word Count]],0),FALSE)</f>
        <v>63</v>
      </c>
    </row>
    <row r="84" spans="1:3" ht="15">
      <c r="A84" s="78" t="s">
        <v>1502</v>
      </c>
      <c r="B84" s="86" t="s">
        <v>296</v>
      </c>
      <c r="C84" s="78">
        <f>VLOOKUP(GroupVertices[[#This Row],[Vertex]],Vertices[],MATCH("ID",Vertices[[#Headers],[Vertex]:[Vertex Content Word Count]],0),FALSE)</f>
        <v>65</v>
      </c>
    </row>
    <row r="85" spans="1:3" ht="15">
      <c r="A85" s="78" t="s">
        <v>1502</v>
      </c>
      <c r="B85" s="86" t="s">
        <v>295</v>
      </c>
      <c r="C85" s="78">
        <f>VLOOKUP(GroupVertices[[#This Row],[Vertex]],Vertices[],MATCH("ID",Vertices[[#Headers],[Vertex]:[Vertex Content Word Count]],0),FALSE)</f>
        <v>64</v>
      </c>
    </row>
    <row r="86" spans="1:3" ht="15">
      <c r="A86" s="78" t="s">
        <v>1503</v>
      </c>
      <c r="B86" s="86" t="s">
        <v>251</v>
      </c>
      <c r="C86" s="78">
        <f>VLOOKUP(GroupVertices[[#This Row],[Vertex]],Vertices[],MATCH("ID",Vertices[[#Headers],[Vertex]:[Vertex Content Word Count]],0),FALSE)</f>
        <v>50</v>
      </c>
    </row>
    <row r="87" spans="1:3" ht="15">
      <c r="A87" s="78" t="s">
        <v>1503</v>
      </c>
      <c r="B87" s="86" t="s">
        <v>250</v>
      </c>
      <c r="C87" s="78">
        <f>VLOOKUP(GroupVertices[[#This Row],[Vertex]],Vertices[],MATCH("ID",Vertices[[#Headers],[Vertex]:[Vertex Content Word Count]],0),FALSE)</f>
        <v>49</v>
      </c>
    </row>
    <row r="88" spans="1:3" ht="15">
      <c r="A88" s="78" t="s">
        <v>1504</v>
      </c>
      <c r="B88" s="86" t="s">
        <v>240</v>
      </c>
      <c r="C88" s="78">
        <f>VLOOKUP(GroupVertices[[#This Row],[Vertex]],Vertices[],MATCH("ID",Vertices[[#Headers],[Vertex]:[Vertex Content Word Count]],0),FALSE)</f>
        <v>39</v>
      </c>
    </row>
    <row r="89" spans="1:3" ht="15">
      <c r="A89" s="78" t="s">
        <v>1504</v>
      </c>
      <c r="B89" s="86" t="s">
        <v>239</v>
      </c>
      <c r="C89" s="78">
        <f>VLOOKUP(GroupVertices[[#This Row],[Vertex]],Vertices[],MATCH("ID",Vertices[[#Headers],[Vertex]:[Vertex Content Word Count]],0),FALSE)</f>
        <v>38</v>
      </c>
    </row>
    <row r="90" spans="1:3" ht="15">
      <c r="A90" s="78" t="s">
        <v>1505</v>
      </c>
      <c r="B90" s="86" t="s">
        <v>238</v>
      </c>
      <c r="C90" s="78">
        <f>VLOOKUP(GroupVertices[[#This Row],[Vertex]],Vertices[],MATCH("ID",Vertices[[#Headers],[Vertex]:[Vertex Content Word Count]],0),FALSE)</f>
        <v>37</v>
      </c>
    </row>
    <row r="91" spans="1:3" ht="15">
      <c r="A91" s="78" t="s">
        <v>1505</v>
      </c>
      <c r="B91" s="86" t="s">
        <v>237</v>
      </c>
      <c r="C91"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2179</v>
      </c>
      <c r="B2" s="34" t="s">
        <v>1454</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68</v>
      </c>
      <c r="N2" s="37">
        <f>MIN(Vertices[Eigenvector Centrality])</f>
        <v>0</v>
      </c>
      <c r="O2" s="38">
        <f>COUNTIF(Vertices[Eigenvector Centrality],"&gt;= "&amp;N2)-COUNTIF(Vertices[Eigenvector Centrality],"&gt;="&amp;N3)</f>
        <v>43</v>
      </c>
      <c r="P2" s="37">
        <f>MIN(Vertices[PageRank])</f>
        <v>0.392619</v>
      </c>
      <c r="Q2" s="38">
        <f>COUNTIF(Vertices[PageRank],"&gt;= "&amp;P2)-COUNTIF(Vertices[PageRank],"&gt;="&amp;P3)</f>
        <v>17</v>
      </c>
      <c r="R2" s="37">
        <f>MIN(Vertices[Clustering Coefficient])</f>
        <v>0</v>
      </c>
      <c r="S2" s="43">
        <f>COUNTIF(Vertices[Clustering Coefficient],"&gt;= "&amp;R2)-COUNTIF(Vertices[Clustering Coefficient],"&gt;="&amp;R3)</f>
        <v>60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37.35757576363636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0.002354272727272727</v>
      </c>
      <c r="O3" s="40">
        <f>COUNTIF(Vertices[Eigenvector Centrality],"&gt;= "&amp;N3)-COUNTIF(Vertices[Eigenvector Centrality],"&gt;="&amp;N4)</f>
        <v>4</v>
      </c>
      <c r="P3" s="39">
        <f aca="true" t="shared" si="7" ref="P3:P26">P2+($P$57-$P$2)/BinDivisor</f>
        <v>0.5152234363636363</v>
      </c>
      <c r="Q3" s="40">
        <f>COUNTIF(Vertices[PageRank],"&gt;= "&amp;P3)-COUNTIF(Vertices[PageRank],"&gt;="&amp;P4)</f>
        <v>17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0.36363636363636365</v>
      </c>
      <c r="G4" s="38">
        <f>COUNTIF(Vertices[In-Degree],"&gt;= "&amp;F4)-COUNTIF(Vertices[In-Degree],"&gt;="&amp;F5)</f>
        <v>0</v>
      </c>
      <c r="H4" s="37">
        <f t="shared" si="3"/>
        <v>0.6545454545454545</v>
      </c>
      <c r="I4" s="38">
        <f>COUNTIF(Vertices[Out-Degree],"&gt;= "&amp;H4)-COUNTIF(Vertices[Out-Degree],"&gt;="&amp;H5)</f>
        <v>0</v>
      </c>
      <c r="J4" s="37">
        <f t="shared" si="4"/>
        <v>74.71515152727272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0.004708545454545454</v>
      </c>
      <c r="O4" s="38">
        <f>COUNTIF(Vertices[Eigenvector Centrality],"&gt;= "&amp;N4)-COUNTIF(Vertices[Eigenvector Centrality],"&gt;="&amp;N5)</f>
        <v>8</v>
      </c>
      <c r="P4" s="37">
        <f t="shared" si="7"/>
        <v>0.6378278727272727</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0.5454545454545454</v>
      </c>
      <c r="G5" s="40">
        <f>COUNTIF(Vertices[In-Degree],"&gt;= "&amp;F5)-COUNTIF(Vertices[In-Degree],"&gt;="&amp;F6)</f>
        <v>0</v>
      </c>
      <c r="H5" s="39">
        <f t="shared" si="3"/>
        <v>0.9818181818181818</v>
      </c>
      <c r="I5" s="40">
        <f>COUNTIF(Vertices[Out-Degree],"&gt;= "&amp;H5)-COUNTIF(Vertices[Out-Degree],"&gt;="&amp;H6)</f>
        <v>59</v>
      </c>
      <c r="J5" s="39">
        <f t="shared" si="4"/>
        <v>112.07272729090909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0.0070628181818181805</v>
      </c>
      <c r="O5" s="40">
        <f>COUNTIF(Vertices[Eigenvector Centrality],"&gt;= "&amp;N5)-COUNTIF(Vertices[Eigenvector Centrality],"&gt;="&amp;N6)</f>
        <v>3</v>
      </c>
      <c r="P5" s="39">
        <f t="shared" si="7"/>
        <v>0.7604323090909091</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109</v>
      </c>
      <c r="D6" s="32">
        <f t="shared" si="1"/>
        <v>0</v>
      </c>
      <c r="E6" s="3">
        <f>COUNTIF(Vertices[Degree],"&gt;= "&amp;D6)-COUNTIF(Vertices[Degree],"&gt;="&amp;D7)</f>
        <v>0</v>
      </c>
      <c r="F6" s="37">
        <f t="shared" si="2"/>
        <v>0.7272727272727273</v>
      </c>
      <c r="G6" s="38">
        <f>COUNTIF(Vertices[In-Degree],"&gt;= "&amp;F6)-COUNTIF(Vertices[In-Degree],"&gt;="&amp;F7)</f>
        <v>0</v>
      </c>
      <c r="H6" s="37">
        <f t="shared" si="3"/>
        <v>1.309090909090909</v>
      </c>
      <c r="I6" s="38">
        <f>COUNTIF(Vertices[Out-Degree],"&gt;= "&amp;H6)-COUNTIF(Vertices[Out-Degree],"&gt;="&amp;H7)</f>
        <v>0</v>
      </c>
      <c r="J6" s="37">
        <f t="shared" si="4"/>
        <v>149.43030305454545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0.009417090909090908</v>
      </c>
      <c r="O6" s="38">
        <f>COUNTIF(Vertices[Eigenvector Centrality],"&gt;= "&amp;N6)-COUNTIF(Vertices[Eigenvector Centrality],"&gt;="&amp;N7)</f>
        <v>1</v>
      </c>
      <c r="P6" s="37">
        <f t="shared" si="7"/>
        <v>0.8830367454545455</v>
      </c>
      <c r="Q6" s="38">
        <f>COUNTIF(Vertices[PageRank],"&gt;= "&amp;P6)-COUNTIF(Vertices[PageRank],"&gt;="&amp;P7)</f>
        <v>20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34</v>
      </c>
      <c r="D7" s="32">
        <f t="shared" si="1"/>
        <v>0</v>
      </c>
      <c r="E7" s="3">
        <f>COUNTIF(Vertices[Degree],"&gt;= "&amp;D7)-COUNTIF(Vertices[Degree],"&gt;="&amp;D8)</f>
        <v>0</v>
      </c>
      <c r="F7" s="39">
        <f t="shared" si="2"/>
        <v>0.9090909090909092</v>
      </c>
      <c r="G7" s="40">
        <f>COUNTIF(Vertices[In-Degree],"&gt;= "&amp;F7)-COUNTIF(Vertices[In-Degree],"&gt;="&amp;F8)</f>
        <v>26</v>
      </c>
      <c r="H7" s="39">
        <f t="shared" si="3"/>
        <v>1.6363636363636362</v>
      </c>
      <c r="I7" s="40">
        <f>COUNTIF(Vertices[Out-Degree],"&gt;= "&amp;H7)-COUNTIF(Vertices[Out-Degree],"&gt;="&amp;H8)</f>
        <v>0</v>
      </c>
      <c r="J7" s="39">
        <f t="shared" si="4"/>
        <v>186.7878788181818</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0.011771363636363635</v>
      </c>
      <c r="O7" s="40">
        <f>COUNTIF(Vertices[Eigenvector Centrality],"&gt;= "&amp;N7)-COUNTIF(Vertices[Eigenvector Centrality],"&gt;="&amp;N8)</f>
        <v>6</v>
      </c>
      <c r="P7" s="39">
        <f t="shared" si="7"/>
        <v>1.0056411818181819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143</v>
      </c>
      <c r="D8" s="32">
        <f t="shared" si="1"/>
        <v>0</v>
      </c>
      <c r="E8" s="3">
        <f>COUNTIF(Vertices[Degree],"&gt;= "&amp;D8)-COUNTIF(Vertices[Degree],"&gt;="&amp;D9)</f>
        <v>0</v>
      </c>
      <c r="F8" s="37">
        <f t="shared" si="2"/>
        <v>1.090909090909091</v>
      </c>
      <c r="G8" s="38">
        <f>COUNTIF(Vertices[In-Degree],"&gt;= "&amp;F8)-COUNTIF(Vertices[In-Degree],"&gt;="&amp;F9)</f>
        <v>0</v>
      </c>
      <c r="H8" s="37">
        <f t="shared" si="3"/>
        <v>1.9636363636363634</v>
      </c>
      <c r="I8" s="38">
        <f>COUNTIF(Vertices[Out-Degree],"&gt;= "&amp;H8)-COUNTIF(Vertices[Out-Degree],"&gt;="&amp;H9)</f>
        <v>13</v>
      </c>
      <c r="J8" s="37">
        <f t="shared" si="4"/>
        <v>224.14545458181817</v>
      </c>
      <c r="K8" s="38">
        <f>COUNTIF(Vertices[Betweenness Centrality],"&gt;= "&amp;J8)-COUNTIF(Vertices[Betweenness Centrality],"&gt;="&amp;J9)</f>
        <v>2</v>
      </c>
      <c r="L8" s="37">
        <f t="shared" si="5"/>
        <v>0.1090909090909091</v>
      </c>
      <c r="M8" s="38">
        <f>COUNTIF(Vertices[Closeness Centrality],"&gt;= "&amp;L8)-COUNTIF(Vertices[Closeness Centrality],"&gt;="&amp;L9)</f>
        <v>5</v>
      </c>
      <c r="N8" s="37">
        <f t="shared" si="6"/>
        <v>0.014125636363636363</v>
      </c>
      <c r="O8" s="38">
        <f>COUNTIF(Vertices[Eigenvector Centrality],"&gt;= "&amp;N8)-COUNTIF(Vertices[Eigenvector Centrality],"&gt;="&amp;N9)</f>
        <v>0</v>
      </c>
      <c r="P8" s="37">
        <f t="shared" si="7"/>
        <v>1.1282456181818181</v>
      </c>
      <c r="Q8" s="38">
        <f>COUNTIF(Vertices[PageRank],"&gt;= "&amp;P8)-COUNTIF(Vertices[PageRank],"&gt;="&amp;P9)</f>
        <v>4</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1.272727272727273</v>
      </c>
      <c r="G9" s="40">
        <f>COUNTIF(Vertices[In-Degree],"&gt;= "&amp;F9)-COUNTIF(Vertices[In-Degree],"&gt;="&amp;F10)</f>
        <v>0</v>
      </c>
      <c r="H9" s="39">
        <f t="shared" si="3"/>
        <v>2.2909090909090906</v>
      </c>
      <c r="I9" s="40">
        <f>COUNTIF(Vertices[Out-Degree],"&gt;= "&amp;H9)-COUNTIF(Vertices[Out-Degree],"&gt;="&amp;H10)</f>
        <v>0</v>
      </c>
      <c r="J9" s="39">
        <f t="shared" si="4"/>
        <v>261.50303034545453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0.01647990909090909</v>
      </c>
      <c r="O9" s="40">
        <f>COUNTIF(Vertices[Eigenvector Centrality],"&gt;= "&amp;N9)-COUNTIF(Vertices[Eigenvector Centrality],"&gt;="&amp;N10)</f>
        <v>0</v>
      </c>
      <c r="P9" s="39">
        <f t="shared" si="7"/>
        <v>1.2508500545454544</v>
      </c>
      <c r="Q9" s="40">
        <f>COUNTIF(Vertices[PageRank],"&gt;= "&amp;P9)-COUNTIF(Vertices[PageRank],"&gt;="&amp;P10)</f>
        <v>3</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151</v>
      </c>
      <c r="B10" s="34">
        <v>33</v>
      </c>
      <c r="D10" s="32">
        <f t="shared" si="1"/>
        <v>0</v>
      </c>
      <c r="E10" s="3">
        <f>COUNTIF(Vertices[Degree],"&gt;= "&amp;D10)-COUNTIF(Vertices[Degree],"&gt;="&amp;D11)</f>
        <v>0</v>
      </c>
      <c r="F10" s="37">
        <f t="shared" si="2"/>
        <v>1.4545454545454548</v>
      </c>
      <c r="G10" s="38">
        <f>COUNTIF(Vertices[In-Degree],"&gt;= "&amp;F10)-COUNTIF(Vertices[In-Degree],"&gt;="&amp;F11)</f>
        <v>0</v>
      </c>
      <c r="H10" s="37">
        <f t="shared" si="3"/>
        <v>2.6181818181818177</v>
      </c>
      <c r="I10" s="38">
        <f>COUNTIF(Vertices[Out-Degree],"&gt;= "&amp;H10)-COUNTIF(Vertices[Out-Degree],"&gt;="&amp;H11)</f>
        <v>0</v>
      </c>
      <c r="J10" s="37">
        <f t="shared" si="4"/>
        <v>298.8606061090909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0.018834181818181816</v>
      </c>
      <c r="O10" s="38">
        <f>COUNTIF(Vertices[Eigenvector Centrality],"&gt;= "&amp;N10)-COUNTIF(Vertices[Eigenvector Centrality],"&gt;="&amp;N11)</f>
        <v>5</v>
      </c>
      <c r="P10" s="37">
        <f t="shared" si="7"/>
        <v>1.3734544909090907</v>
      </c>
      <c r="Q10" s="38">
        <f>COUNTIF(Vertices[PageRank],"&gt;= "&amp;P10)-COUNTIF(Vertices[PageRank],"&gt;="&amp;P11)</f>
        <v>5</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1.6363636363636367</v>
      </c>
      <c r="G11" s="40">
        <f>COUNTIF(Vertices[In-Degree],"&gt;= "&amp;F11)-COUNTIF(Vertices[In-Degree],"&gt;="&amp;F12)</f>
        <v>0</v>
      </c>
      <c r="H11" s="39">
        <f t="shared" si="3"/>
        <v>2.945454545454545</v>
      </c>
      <c r="I11" s="40">
        <f>COUNTIF(Vertices[Out-Degree],"&gt;= "&amp;H11)-COUNTIF(Vertices[Out-Degree],"&gt;="&amp;H12)</f>
        <v>0</v>
      </c>
      <c r="J11" s="39">
        <f t="shared" si="4"/>
        <v>336.21818187272726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0.02118845454545454</v>
      </c>
      <c r="O11" s="40">
        <f>COUNTIF(Vertices[Eigenvector Centrality],"&gt;= "&amp;N11)-COUNTIF(Vertices[Eigenvector Centrality],"&gt;="&amp;N12)</f>
        <v>0</v>
      </c>
      <c r="P11" s="39">
        <f t="shared" si="7"/>
        <v>1.496058927272727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0.03333333333333333</v>
      </c>
      <c r="D12" s="32">
        <f t="shared" si="1"/>
        <v>0</v>
      </c>
      <c r="E12" s="3">
        <f>COUNTIF(Vertices[Degree],"&gt;= "&amp;D12)-COUNTIF(Vertices[Degree],"&gt;="&amp;D13)</f>
        <v>0</v>
      </c>
      <c r="F12" s="37">
        <f t="shared" si="2"/>
        <v>1.8181818181818186</v>
      </c>
      <c r="G12" s="38">
        <f>COUNTIF(Vertices[In-Degree],"&gt;= "&amp;F12)-COUNTIF(Vertices[In-Degree],"&gt;="&amp;F13)</f>
        <v>0</v>
      </c>
      <c r="H12" s="37">
        <f t="shared" si="3"/>
        <v>3.272727272727272</v>
      </c>
      <c r="I12" s="38">
        <f>COUNTIF(Vertices[Out-Degree],"&gt;= "&amp;H12)-COUNTIF(Vertices[Out-Degree],"&gt;="&amp;H13)</f>
        <v>0</v>
      </c>
      <c r="J12" s="37">
        <f t="shared" si="4"/>
        <v>373.5757576363636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0.023542727272727267</v>
      </c>
      <c r="O12" s="38">
        <f>COUNTIF(Vertices[Eigenvector Centrality],"&gt;= "&amp;N12)-COUNTIF(Vertices[Eigenvector Centrality],"&gt;="&amp;N13)</f>
        <v>2</v>
      </c>
      <c r="P12" s="37">
        <f t="shared" si="7"/>
        <v>1.6186633636363632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0.06451612903225806</v>
      </c>
      <c r="D13" s="32">
        <f t="shared" si="1"/>
        <v>0</v>
      </c>
      <c r="E13" s="3">
        <f>COUNTIF(Vertices[Degree],"&gt;= "&amp;D13)-COUNTIF(Vertices[Degree],"&gt;="&amp;D14)</f>
        <v>0</v>
      </c>
      <c r="F13" s="39">
        <f t="shared" si="2"/>
        <v>2.0000000000000004</v>
      </c>
      <c r="G13" s="40">
        <f>COUNTIF(Vertices[In-Degree],"&gt;= "&amp;F13)-COUNTIF(Vertices[In-Degree],"&gt;="&amp;F14)</f>
        <v>12</v>
      </c>
      <c r="H13" s="39">
        <f t="shared" si="3"/>
        <v>3.599999999999999</v>
      </c>
      <c r="I13" s="40">
        <f>COUNTIF(Vertices[Out-Degree],"&gt;= "&amp;H13)-COUNTIF(Vertices[Out-Degree],"&gt;="&amp;H14)</f>
        <v>0</v>
      </c>
      <c r="J13" s="39">
        <f t="shared" si="4"/>
        <v>410.9333334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0.025896999999999993</v>
      </c>
      <c r="O13" s="40">
        <f>COUNTIF(Vertices[Eigenvector Centrality],"&gt;= "&amp;N13)-COUNTIF(Vertices[Eigenvector Centrality],"&gt;="&amp;N14)</f>
        <v>7</v>
      </c>
      <c r="P13" s="39">
        <f t="shared" si="7"/>
        <v>1.7412677999999995</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2.181818181818182</v>
      </c>
      <c r="G14" s="38">
        <f>COUNTIF(Vertices[In-Degree],"&gt;= "&amp;F14)-COUNTIF(Vertices[In-Degree],"&gt;="&amp;F15)</f>
        <v>0</v>
      </c>
      <c r="H14" s="37">
        <f t="shared" si="3"/>
        <v>3.9272727272727264</v>
      </c>
      <c r="I14" s="38">
        <f>COUNTIF(Vertices[Out-Degree],"&gt;= "&amp;H14)-COUNTIF(Vertices[Out-Degree],"&gt;="&amp;H15)</f>
        <v>3</v>
      </c>
      <c r="J14" s="37">
        <f t="shared" si="4"/>
        <v>448.29090916363634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0.02825127272727272</v>
      </c>
      <c r="O14" s="38">
        <f>COUNTIF(Vertices[Eigenvector Centrality],"&gt;= "&amp;N14)-COUNTIF(Vertices[Eigenvector Centrality],"&gt;="&amp;N15)</f>
        <v>1</v>
      </c>
      <c r="P14" s="37">
        <f t="shared" si="7"/>
        <v>1.8638722363636357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25</v>
      </c>
      <c r="D15" s="32">
        <f t="shared" si="1"/>
        <v>0</v>
      </c>
      <c r="E15" s="3">
        <f>COUNTIF(Vertices[Degree],"&gt;= "&amp;D15)-COUNTIF(Vertices[Degree],"&gt;="&amp;D16)</f>
        <v>0</v>
      </c>
      <c r="F15" s="39">
        <f t="shared" si="2"/>
        <v>2.3636363636363638</v>
      </c>
      <c r="G15" s="40">
        <f>COUNTIF(Vertices[In-Degree],"&gt;= "&amp;F15)-COUNTIF(Vertices[In-Degree],"&gt;="&amp;F16)</f>
        <v>0</v>
      </c>
      <c r="H15" s="39">
        <f t="shared" si="3"/>
        <v>4.254545454545454</v>
      </c>
      <c r="I15" s="40">
        <f>COUNTIF(Vertices[Out-Degree],"&gt;= "&amp;H15)-COUNTIF(Vertices[Out-Degree],"&gt;="&amp;H16)</f>
        <v>0</v>
      </c>
      <c r="J15" s="39">
        <f t="shared" si="4"/>
        <v>485.6484849272727</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0.030605545454545444</v>
      </c>
      <c r="O15" s="40">
        <f>COUNTIF(Vertices[Eigenvector Centrality],"&gt;= "&amp;N15)-COUNTIF(Vertices[Eigenvector Centrality],"&gt;="&amp;N16)</f>
        <v>3</v>
      </c>
      <c r="P15" s="39">
        <f t="shared" si="7"/>
        <v>1.986476672727272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17</v>
      </c>
      <c r="D16" s="32">
        <f t="shared" si="1"/>
        <v>0</v>
      </c>
      <c r="E16" s="3">
        <f>COUNTIF(Vertices[Degree],"&gt;= "&amp;D16)-COUNTIF(Vertices[Degree],"&gt;="&amp;D17)</f>
        <v>0</v>
      </c>
      <c r="F16" s="37">
        <f t="shared" si="2"/>
        <v>2.5454545454545454</v>
      </c>
      <c r="G16" s="38">
        <f>COUNTIF(Vertices[In-Degree],"&gt;= "&amp;F16)-COUNTIF(Vertices[In-Degree],"&gt;="&amp;F17)</f>
        <v>0</v>
      </c>
      <c r="H16" s="37">
        <f t="shared" si="3"/>
        <v>4.581818181818181</v>
      </c>
      <c r="I16" s="38">
        <f>COUNTIF(Vertices[Out-Degree],"&gt;= "&amp;H16)-COUNTIF(Vertices[Out-Degree],"&gt;="&amp;H17)</f>
        <v>0</v>
      </c>
      <c r="J16" s="37">
        <f t="shared" si="4"/>
        <v>523.0060606909091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0.03295981818181817</v>
      </c>
      <c r="O16" s="38">
        <f>COUNTIF(Vertices[Eigenvector Centrality],"&gt;= "&amp;N16)-COUNTIF(Vertices[Eigenvector Centrality],"&gt;="&amp;N17)</f>
        <v>2</v>
      </c>
      <c r="P16" s="37">
        <f t="shared" si="7"/>
        <v>2.1090811090909085</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2.727272727272727</v>
      </c>
      <c r="G17" s="40">
        <f>COUNTIF(Vertices[In-Degree],"&gt;= "&amp;F17)-COUNTIF(Vertices[In-Degree],"&gt;="&amp;F18)</f>
        <v>0</v>
      </c>
      <c r="H17" s="39">
        <f t="shared" si="3"/>
        <v>4.909090909090908</v>
      </c>
      <c r="I17" s="40">
        <f>COUNTIF(Vertices[Out-Degree],"&gt;= "&amp;H17)-COUNTIF(Vertices[Out-Degree],"&gt;="&amp;H18)</f>
        <v>0</v>
      </c>
      <c r="J17" s="39">
        <f t="shared" si="4"/>
        <v>560.3636364545455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0.0353140909090909</v>
      </c>
      <c r="O17" s="40">
        <f>COUNTIF(Vertices[Eigenvector Centrality],"&gt;= "&amp;N17)-COUNTIF(Vertices[Eigenvector Centrality],"&gt;="&amp;N18)</f>
        <v>2</v>
      </c>
      <c r="P17" s="39">
        <f t="shared" si="7"/>
        <v>2.231685545454545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102</v>
      </c>
      <c r="D18" s="32">
        <f t="shared" si="1"/>
        <v>0</v>
      </c>
      <c r="E18" s="3">
        <f>COUNTIF(Vertices[Degree],"&gt;= "&amp;D18)-COUNTIF(Vertices[Degree],"&gt;="&amp;D19)</f>
        <v>0</v>
      </c>
      <c r="F18" s="37">
        <f t="shared" si="2"/>
        <v>2.9090909090909087</v>
      </c>
      <c r="G18" s="38">
        <f>COUNTIF(Vertices[In-Degree],"&gt;= "&amp;F18)-COUNTIF(Vertices[In-Degree],"&gt;="&amp;F19)</f>
        <v>3</v>
      </c>
      <c r="H18" s="37">
        <f t="shared" si="3"/>
        <v>5.236363636363635</v>
      </c>
      <c r="I18" s="38">
        <f>COUNTIF(Vertices[Out-Degree],"&gt;= "&amp;H18)-COUNTIF(Vertices[Out-Degree],"&gt;="&amp;H19)</f>
        <v>0</v>
      </c>
      <c r="J18" s="37">
        <f t="shared" si="4"/>
        <v>597.7212122181818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0.037668363636363625</v>
      </c>
      <c r="O18" s="38">
        <f>COUNTIF(Vertices[Eigenvector Centrality],"&gt;= "&amp;N18)-COUNTIF(Vertices[Eigenvector Centrality],"&gt;="&amp;N19)</f>
        <v>1</v>
      </c>
      <c r="P18" s="37">
        <f t="shared" si="7"/>
        <v>2.354289981818181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3.0909090909090904</v>
      </c>
      <c r="G19" s="40">
        <f>COUNTIF(Vertices[In-Degree],"&gt;= "&amp;F19)-COUNTIF(Vertices[In-Degree],"&gt;="&amp;F20)</f>
        <v>0</v>
      </c>
      <c r="H19" s="39">
        <f t="shared" si="3"/>
        <v>5.563636363636363</v>
      </c>
      <c r="I19" s="40">
        <f>COUNTIF(Vertices[Out-Degree],"&gt;= "&amp;H19)-COUNTIF(Vertices[Out-Degree],"&gt;="&amp;H20)</f>
        <v>0</v>
      </c>
      <c r="J19" s="39">
        <f t="shared" si="4"/>
        <v>635.0787879818181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0.04002263636363635</v>
      </c>
      <c r="O19" s="40">
        <f>COUNTIF(Vertices[Eigenvector Centrality],"&gt;= "&amp;N19)-COUNTIF(Vertices[Eigenvector Centrality],"&gt;="&amp;N20)</f>
        <v>0</v>
      </c>
      <c r="P19" s="39">
        <f t="shared" si="7"/>
        <v>2.4768944181818173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3.272727272727272</v>
      </c>
      <c r="G20" s="38">
        <f>COUNTIF(Vertices[In-Degree],"&gt;= "&amp;F20)-COUNTIF(Vertices[In-Degree],"&gt;="&amp;F21)</f>
        <v>0</v>
      </c>
      <c r="H20" s="37">
        <f t="shared" si="3"/>
        <v>5.89090909090909</v>
      </c>
      <c r="I20" s="38">
        <f>COUNTIF(Vertices[Out-Degree],"&gt;= "&amp;H20)-COUNTIF(Vertices[Out-Degree],"&gt;="&amp;H21)</f>
        <v>0</v>
      </c>
      <c r="J20" s="37">
        <f t="shared" si="4"/>
        <v>672.4363637454544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0.042376909090909076</v>
      </c>
      <c r="O20" s="38">
        <f>COUNTIF(Vertices[Eigenvector Centrality],"&gt;= "&amp;N20)-COUNTIF(Vertices[Eigenvector Centrality],"&gt;="&amp;N21)</f>
        <v>0</v>
      </c>
      <c r="P20" s="37">
        <f t="shared" si="7"/>
        <v>2.5994988545454536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2.792593</v>
      </c>
      <c r="D21" s="32">
        <f t="shared" si="1"/>
        <v>0</v>
      </c>
      <c r="E21" s="3">
        <f>COUNTIF(Vertices[Degree],"&gt;= "&amp;D21)-COUNTIF(Vertices[Degree],"&gt;="&amp;D22)</f>
        <v>0</v>
      </c>
      <c r="F21" s="39">
        <f t="shared" si="2"/>
        <v>3.4545454545454537</v>
      </c>
      <c r="G21" s="40">
        <f>COUNTIF(Vertices[In-Degree],"&gt;= "&amp;F21)-COUNTIF(Vertices[In-Degree],"&gt;="&amp;F22)</f>
        <v>0</v>
      </c>
      <c r="H21" s="39">
        <f t="shared" si="3"/>
        <v>6.218181818181817</v>
      </c>
      <c r="I21" s="40">
        <f>COUNTIF(Vertices[Out-Degree],"&gt;= "&amp;H21)-COUNTIF(Vertices[Out-Degree],"&gt;="&amp;H22)</f>
        <v>0</v>
      </c>
      <c r="J21" s="39">
        <f t="shared" si="4"/>
        <v>709.7939395090907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0.0447311818181818</v>
      </c>
      <c r="O21" s="40">
        <f>COUNTIF(Vertices[Eigenvector Centrality],"&gt;= "&amp;N21)-COUNTIF(Vertices[Eigenvector Centrality],"&gt;="&amp;N22)</f>
        <v>0</v>
      </c>
      <c r="P21" s="39">
        <f t="shared" si="7"/>
        <v>2.72210329090909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3.6363636363636354</v>
      </c>
      <c r="G22" s="38">
        <f>COUNTIF(Vertices[In-Degree],"&gt;= "&amp;F22)-COUNTIF(Vertices[In-Degree],"&gt;="&amp;F23)</f>
        <v>0</v>
      </c>
      <c r="H22" s="37">
        <f t="shared" si="3"/>
        <v>6.545454545454544</v>
      </c>
      <c r="I22" s="38">
        <f>COUNTIF(Vertices[Out-Degree],"&gt;= "&amp;H22)-COUNTIF(Vertices[Out-Degree],"&gt;="&amp;H23)</f>
        <v>0</v>
      </c>
      <c r="J22" s="37">
        <f t="shared" si="4"/>
        <v>747.151515272727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0.04708545454545453</v>
      </c>
      <c r="O22" s="38">
        <f>COUNTIF(Vertices[Eigenvector Centrality],"&gt;= "&amp;N22)-COUNTIF(Vertices[Eigenvector Centrality],"&gt;="&amp;N23)</f>
        <v>1</v>
      </c>
      <c r="P22" s="37">
        <f t="shared" si="7"/>
        <v>2.844707727272726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0.011610486891385767</v>
      </c>
      <c r="D23" s="32">
        <f t="shared" si="1"/>
        <v>0</v>
      </c>
      <c r="E23" s="3">
        <f>COUNTIF(Vertices[Degree],"&gt;= "&amp;D23)-COUNTIF(Vertices[Degree],"&gt;="&amp;D24)</f>
        <v>0</v>
      </c>
      <c r="F23" s="39">
        <f t="shared" si="2"/>
        <v>3.818181818181817</v>
      </c>
      <c r="G23" s="40">
        <f>COUNTIF(Vertices[In-Degree],"&gt;= "&amp;F23)-COUNTIF(Vertices[In-Degree],"&gt;="&amp;F24)</f>
        <v>0</v>
      </c>
      <c r="H23" s="39">
        <f t="shared" si="3"/>
        <v>6.872727272727271</v>
      </c>
      <c r="I23" s="40">
        <f>COUNTIF(Vertices[Out-Degree],"&gt;= "&amp;H23)-COUNTIF(Vertices[Out-Degree],"&gt;="&amp;H24)</f>
        <v>1</v>
      </c>
      <c r="J23" s="39">
        <f t="shared" si="4"/>
        <v>784.5090910363633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0.04943972727272725</v>
      </c>
      <c r="O23" s="40">
        <f>COUNTIF(Vertices[Eigenvector Centrality],"&gt;= "&amp;N23)-COUNTIF(Vertices[Eigenvector Centrality],"&gt;="&amp;N24)</f>
        <v>0</v>
      </c>
      <c r="P23" s="39">
        <f t="shared" si="7"/>
        <v>2.9673121636363624</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2180</v>
      </c>
      <c r="B24" s="34">
        <v>0.557961</v>
      </c>
      <c r="D24" s="32">
        <f t="shared" si="1"/>
        <v>0</v>
      </c>
      <c r="E24" s="3">
        <f>COUNTIF(Vertices[Degree],"&gt;= "&amp;D24)-COUNTIF(Vertices[Degree],"&gt;="&amp;D25)</f>
        <v>0</v>
      </c>
      <c r="F24" s="37">
        <f t="shared" si="2"/>
        <v>3.9999999999999987</v>
      </c>
      <c r="G24" s="38">
        <f>COUNTIF(Vertices[In-Degree],"&gt;= "&amp;F24)-COUNTIF(Vertices[In-Degree],"&gt;="&amp;F25)</f>
        <v>3</v>
      </c>
      <c r="H24" s="37">
        <f t="shared" si="3"/>
        <v>7.199999999999998</v>
      </c>
      <c r="I24" s="38">
        <f>COUNTIF(Vertices[Out-Degree],"&gt;= "&amp;H24)-COUNTIF(Vertices[Out-Degree],"&gt;="&amp;H25)</f>
        <v>0</v>
      </c>
      <c r="J24" s="37">
        <f t="shared" si="4"/>
        <v>821.8666667999996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0.05179399999999998</v>
      </c>
      <c r="O24" s="38">
        <f>COUNTIF(Vertices[Eigenvector Centrality],"&gt;= "&amp;N24)-COUNTIF(Vertices[Eigenvector Centrality],"&gt;="&amp;N25)</f>
        <v>0</v>
      </c>
      <c r="P24" s="37">
        <f t="shared" si="7"/>
        <v>3.0899165999999987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4.181818181818181</v>
      </c>
      <c r="G25" s="40">
        <f>COUNTIF(Vertices[In-Degree],"&gt;= "&amp;F25)-COUNTIF(Vertices[In-Degree],"&gt;="&amp;F26)</f>
        <v>0</v>
      </c>
      <c r="H25" s="39">
        <f t="shared" si="3"/>
        <v>7.527272727272726</v>
      </c>
      <c r="I25" s="40">
        <f>COUNTIF(Vertices[Out-Degree],"&gt;= "&amp;H25)-COUNTIF(Vertices[Out-Degree],"&gt;="&amp;H26)</f>
        <v>0</v>
      </c>
      <c r="J25" s="39">
        <f t="shared" si="4"/>
        <v>859.2242425636359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0.054148272727272705</v>
      </c>
      <c r="O25" s="40">
        <f>COUNTIF(Vertices[Eigenvector Centrality],"&gt;= "&amp;N25)-COUNTIF(Vertices[Eigenvector Centrality],"&gt;="&amp;N26)</f>
        <v>0</v>
      </c>
      <c r="P25" s="39">
        <f t="shared" si="7"/>
        <v>3.212521036363635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2181</v>
      </c>
      <c r="B26" s="34" t="s">
        <v>2191</v>
      </c>
      <c r="D26" s="32">
        <f t="shared" si="1"/>
        <v>0</v>
      </c>
      <c r="E26" s="3">
        <f>COUNTIF(Vertices[Degree],"&gt;= "&amp;D26)-COUNTIF(Vertices[Degree],"&gt;="&amp;D28)</f>
        <v>0</v>
      </c>
      <c r="F26" s="37">
        <f t="shared" si="2"/>
        <v>4.363636363636362</v>
      </c>
      <c r="G26" s="38">
        <f>COUNTIF(Vertices[In-Degree],"&gt;= "&amp;F26)-COUNTIF(Vertices[In-Degree],"&gt;="&amp;F28)</f>
        <v>0</v>
      </c>
      <c r="H26" s="37">
        <f t="shared" si="3"/>
        <v>7.854545454545453</v>
      </c>
      <c r="I26" s="38">
        <f>COUNTIF(Vertices[Out-Degree],"&gt;= "&amp;H26)-COUNTIF(Vertices[Out-Degree],"&gt;="&amp;H28)</f>
        <v>0</v>
      </c>
      <c r="J26" s="37">
        <f t="shared" si="4"/>
        <v>896.5818183272722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0.05650254545454543</v>
      </c>
      <c r="O26" s="38">
        <f>COUNTIF(Vertices[Eigenvector Centrality],"&gt;= "&amp;N26)-COUNTIF(Vertices[Eigenvector Centrality],"&gt;="&amp;N28)</f>
        <v>0</v>
      </c>
      <c r="P26" s="37">
        <f t="shared" si="7"/>
        <v>3.3351254727272712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-7</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2182</v>
      </c>
      <c r="B28" s="34" t="s">
        <v>85</v>
      </c>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8.18181818181818</v>
      </c>
      <c r="I28" s="40">
        <f>COUNTIF(Vertices[Out-Degree],"&gt;= "&amp;H28)-COUNTIF(Vertices[Out-Degree],"&gt;="&amp;H40)</f>
        <v>0</v>
      </c>
      <c r="J28" s="39">
        <f>J26+($J$57-$J$2)/BinDivisor</f>
        <v>933.9393940909085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0.058856818181818156</v>
      </c>
      <c r="O28" s="40">
        <f>COUNTIF(Vertices[Eigenvector Centrality],"&gt;= "&amp;N28)-COUNTIF(Vertices[Eigenvector Centrality],"&gt;="&amp;N40)</f>
        <v>0</v>
      </c>
      <c r="P28" s="39">
        <f>P26+($P$57-$P$2)/BinDivisor</f>
        <v>3.4577299090909075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2183</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2184</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2185</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2179</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2186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2187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2188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2189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2190</v>
      </c>
      <c r="B38" s="34" t="s">
        <v>85</v>
      </c>
      <c r="D38" s="32"/>
      <c r="E38" s="3">
        <f>COUNTIF(Vertices[Degree],"&gt;= "&amp;D38)-COUNTIF(Vertices[Degree],"&gt;="&amp;D40)</f>
        <v>0</v>
      </c>
      <c r="F38" s="61"/>
      <c r="G38" s="62">
        <f>COUNTIF(Vertices[In-Degree],"&gt;= "&amp;F38)-COUNTIF(Vertices[In-Degree],"&gt;="&amp;F40)</f>
        <v>-7</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8.509090909090908</v>
      </c>
      <c r="I40" s="38">
        <f>COUNTIF(Vertices[Out-Degree],"&gt;= "&amp;H40)-COUNTIF(Vertices[Out-Degree],"&gt;="&amp;H41)</f>
        <v>0</v>
      </c>
      <c r="J40" s="37">
        <f>J28+($J$57-$J$2)/BinDivisor</f>
        <v>971.2969698545448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0.06121109090909088</v>
      </c>
      <c r="O40" s="38">
        <f>COUNTIF(Vertices[Eigenvector Centrality],"&gt;= "&amp;N40)-COUNTIF(Vertices[Eigenvector Centrality],"&gt;="&amp;N41)</f>
        <v>0</v>
      </c>
      <c r="P40" s="37">
        <f>P28+($P$57-$P$2)/BinDivisor</f>
        <v>3.5803343454545438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1</v>
      </c>
      <c r="H41" s="39">
        <f aca="true" t="shared" si="12" ref="H41:H56">H40+($H$57-$H$2)/BinDivisor</f>
        <v>8.836363636363636</v>
      </c>
      <c r="I41" s="40">
        <f>COUNTIF(Vertices[Out-Degree],"&gt;= "&amp;H41)-COUNTIF(Vertices[Out-Degree],"&gt;="&amp;H42)</f>
        <v>0</v>
      </c>
      <c r="J41" s="39">
        <f aca="true" t="shared" si="13" ref="J41:J56">J40+($J$57-$J$2)/BinDivisor</f>
        <v>1008.6545456181811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0.06356536363636361</v>
      </c>
      <c r="O41" s="40">
        <f>COUNTIF(Vertices[Eigenvector Centrality],"&gt;= "&amp;N41)-COUNTIF(Vertices[Eigenvector Centrality],"&gt;="&amp;N42)</f>
        <v>0</v>
      </c>
      <c r="P41" s="39">
        <f aca="true" t="shared" si="16" ref="P41:P56">P40+($P$57-$P$2)/BinDivisor</f>
        <v>3.70293878181818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9.163636363636364</v>
      </c>
      <c r="I42" s="38">
        <f>COUNTIF(Vertices[Out-Degree],"&gt;= "&amp;H42)-COUNTIF(Vertices[Out-Degree],"&gt;="&amp;H43)</f>
        <v>0</v>
      </c>
      <c r="J42" s="37">
        <f t="shared" si="13"/>
        <v>1046.0121213818175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0.06591963636363635</v>
      </c>
      <c r="O42" s="38">
        <f>COUNTIF(Vertices[Eigenvector Centrality],"&gt;= "&amp;N42)-COUNTIF(Vertices[Eigenvector Centrality],"&gt;="&amp;N43)</f>
        <v>0</v>
      </c>
      <c r="P42" s="37">
        <f t="shared" si="16"/>
        <v>3.8255432181818163</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9.490909090909092</v>
      </c>
      <c r="I43" s="40">
        <f>COUNTIF(Vertices[Out-Degree],"&gt;= "&amp;H43)-COUNTIF(Vertices[Out-Degree],"&gt;="&amp;H44)</f>
        <v>0</v>
      </c>
      <c r="J43" s="39">
        <f t="shared" si="13"/>
        <v>1083.3696971454538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0.06827390909090908</v>
      </c>
      <c r="O43" s="40">
        <f>COUNTIF(Vertices[Eigenvector Centrality],"&gt;= "&amp;N43)-COUNTIF(Vertices[Eigenvector Centrality],"&gt;="&amp;N44)</f>
        <v>0</v>
      </c>
      <c r="P43" s="39">
        <f t="shared" si="16"/>
        <v>3.9481476545454526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9.81818181818182</v>
      </c>
      <c r="I44" s="38">
        <f>COUNTIF(Vertices[Out-Degree],"&gt;= "&amp;H44)-COUNTIF(Vertices[Out-Degree],"&gt;="&amp;H45)</f>
        <v>0</v>
      </c>
      <c r="J44" s="37">
        <f t="shared" si="13"/>
        <v>1120.72727290909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0.07062818181818181</v>
      </c>
      <c r="O44" s="38">
        <f>COUNTIF(Vertices[Eigenvector Centrality],"&gt;= "&amp;N44)-COUNTIF(Vertices[Eigenvector Centrality],"&gt;="&amp;N45)</f>
        <v>0</v>
      </c>
      <c r="P44" s="37">
        <f t="shared" si="16"/>
        <v>4.070752090909089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10.145454545454548</v>
      </c>
      <c r="I45" s="40">
        <f>COUNTIF(Vertices[Out-Degree],"&gt;= "&amp;H45)-COUNTIF(Vertices[Out-Degree],"&gt;="&amp;H46)</f>
        <v>0</v>
      </c>
      <c r="J45" s="39">
        <f t="shared" si="13"/>
        <v>1158.0848486727264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0.07298245454545454</v>
      </c>
      <c r="O45" s="40">
        <f>COUNTIF(Vertices[Eigenvector Centrality],"&gt;= "&amp;N45)-COUNTIF(Vertices[Eigenvector Centrality],"&gt;="&amp;N46)</f>
        <v>0</v>
      </c>
      <c r="P45" s="39">
        <f t="shared" si="16"/>
        <v>4.193356527272726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10.472727272727276</v>
      </c>
      <c r="I46" s="38">
        <f>COUNTIF(Vertices[Out-Degree],"&gt;= "&amp;H46)-COUNTIF(Vertices[Out-Degree],"&gt;="&amp;H47)</f>
        <v>0</v>
      </c>
      <c r="J46" s="37">
        <f t="shared" si="13"/>
        <v>1195.4424244363627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0.07533672727272728</v>
      </c>
      <c r="O46" s="38">
        <f>COUNTIF(Vertices[Eigenvector Centrality],"&gt;= "&amp;N46)-COUNTIF(Vertices[Eigenvector Centrality],"&gt;="&amp;N47)</f>
        <v>0</v>
      </c>
      <c r="P46" s="37">
        <f t="shared" si="16"/>
        <v>4.315960963636362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3</v>
      </c>
      <c r="H47" s="39">
        <f t="shared" si="12"/>
        <v>10.800000000000004</v>
      </c>
      <c r="I47" s="40">
        <f>COUNTIF(Vertices[Out-Degree],"&gt;= "&amp;H47)-COUNTIF(Vertices[Out-Degree],"&gt;="&amp;H48)</f>
        <v>0</v>
      </c>
      <c r="J47" s="39">
        <f t="shared" si="13"/>
        <v>1232.800000199999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0.07769100000000001</v>
      </c>
      <c r="O47" s="40">
        <f>COUNTIF(Vertices[Eigenvector Centrality],"&gt;= "&amp;N47)-COUNTIF(Vertices[Eigenvector Centrality],"&gt;="&amp;N48)</f>
        <v>0</v>
      </c>
      <c r="P47" s="39">
        <f t="shared" si="16"/>
        <v>4.438565399999999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11.127272727272732</v>
      </c>
      <c r="I48" s="38">
        <f>COUNTIF(Vertices[Out-Degree],"&gt;= "&amp;H48)-COUNTIF(Vertices[Out-Degree],"&gt;="&amp;H49)</f>
        <v>0</v>
      </c>
      <c r="J48" s="37">
        <f t="shared" si="13"/>
        <v>1270.1575759636353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0.08004527272727274</v>
      </c>
      <c r="O48" s="38">
        <f>COUNTIF(Vertices[Eigenvector Centrality],"&gt;= "&amp;N48)-COUNTIF(Vertices[Eigenvector Centrality],"&gt;="&amp;N49)</f>
        <v>0</v>
      </c>
      <c r="P48" s="37">
        <f t="shared" si="16"/>
        <v>4.561169836363636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11.45454545454546</v>
      </c>
      <c r="I49" s="40">
        <f>COUNTIF(Vertices[Out-Degree],"&gt;= "&amp;H49)-COUNTIF(Vertices[Out-Degree],"&gt;="&amp;H50)</f>
        <v>0</v>
      </c>
      <c r="J49" s="39">
        <f t="shared" si="13"/>
        <v>1307.5151517272716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0.08239954545454548</v>
      </c>
      <c r="O49" s="40">
        <f>COUNTIF(Vertices[Eigenvector Centrality],"&gt;= "&amp;N49)-COUNTIF(Vertices[Eigenvector Centrality],"&gt;="&amp;N50)</f>
        <v>0</v>
      </c>
      <c r="P49" s="39">
        <f t="shared" si="16"/>
        <v>4.683774272727272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11.781818181818188</v>
      </c>
      <c r="I50" s="38">
        <f>COUNTIF(Vertices[Out-Degree],"&gt;= "&amp;H50)-COUNTIF(Vertices[Out-Degree],"&gt;="&amp;H51)</f>
        <v>0</v>
      </c>
      <c r="J50" s="37">
        <f t="shared" si="13"/>
        <v>1344.872727490908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0.08475381818181821</v>
      </c>
      <c r="O50" s="38">
        <f>COUNTIF(Vertices[Eigenvector Centrality],"&gt;= "&amp;N50)-COUNTIF(Vertices[Eigenvector Centrality],"&gt;="&amp;N51)</f>
        <v>0</v>
      </c>
      <c r="P50" s="37">
        <f t="shared" si="16"/>
        <v>4.806378709090909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12.109090909090916</v>
      </c>
      <c r="I51" s="40">
        <f>COUNTIF(Vertices[Out-Degree],"&gt;= "&amp;H51)-COUNTIF(Vertices[Out-Degree],"&gt;="&amp;H52)</f>
        <v>0</v>
      </c>
      <c r="J51" s="39">
        <f t="shared" si="13"/>
        <v>1382.2303032545442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0.08710809090909094</v>
      </c>
      <c r="O51" s="40">
        <f>COUNTIF(Vertices[Eigenvector Centrality],"&gt;= "&amp;N51)-COUNTIF(Vertices[Eigenvector Centrality],"&gt;="&amp;N52)</f>
        <v>0</v>
      </c>
      <c r="P51" s="39">
        <f t="shared" si="16"/>
        <v>4.928983145454546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0</v>
      </c>
      <c r="H52" s="37">
        <f t="shared" si="12"/>
        <v>12.436363636363645</v>
      </c>
      <c r="I52" s="38">
        <f>COUNTIF(Vertices[Out-Degree],"&gt;= "&amp;H52)-COUNTIF(Vertices[Out-Degree],"&gt;="&amp;H53)</f>
        <v>0</v>
      </c>
      <c r="J52" s="37">
        <f t="shared" si="13"/>
        <v>1419.5878790181805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0.08946236363636367</v>
      </c>
      <c r="O52" s="38">
        <f>COUNTIF(Vertices[Eigenvector Centrality],"&gt;= "&amp;N52)-COUNTIF(Vertices[Eigenvector Centrality],"&gt;="&amp;N53)</f>
        <v>0</v>
      </c>
      <c r="P52" s="37">
        <f t="shared" si="16"/>
        <v>5.051587581818183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12.763636363636373</v>
      </c>
      <c r="I53" s="40">
        <f>COUNTIF(Vertices[Out-Degree],"&gt;= "&amp;H53)-COUNTIF(Vertices[Out-Degree],"&gt;="&amp;H54)</f>
        <v>0</v>
      </c>
      <c r="J53" s="39">
        <f t="shared" si="13"/>
        <v>1456.9454547818168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0.0918166363636364</v>
      </c>
      <c r="O53" s="40">
        <f>COUNTIF(Vertices[Eigenvector Centrality],"&gt;= "&amp;N53)-COUNTIF(Vertices[Eigenvector Centrality],"&gt;="&amp;N54)</f>
        <v>0</v>
      </c>
      <c r="P53" s="39">
        <f t="shared" si="16"/>
        <v>5.174192018181819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13.0909090909091</v>
      </c>
      <c r="I54" s="38">
        <f>COUNTIF(Vertices[Out-Degree],"&gt;= "&amp;H54)-COUNTIF(Vertices[Out-Degree],"&gt;="&amp;H55)</f>
        <v>0</v>
      </c>
      <c r="J54" s="37">
        <f t="shared" si="13"/>
        <v>1494.303030545453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0.09417090909090914</v>
      </c>
      <c r="O54" s="38">
        <f>COUNTIF(Vertices[Eigenvector Centrality],"&gt;= "&amp;N54)-COUNTIF(Vertices[Eigenvector Centrality],"&gt;="&amp;N55)</f>
        <v>0</v>
      </c>
      <c r="P54" s="37">
        <f t="shared" si="16"/>
        <v>5.296796454545456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13.418181818181829</v>
      </c>
      <c r="I55" s="40">
        <f>COUNTIF(Vertices[Out-Degree],"&gt;= "&amp;H55)-COUNTIF(Vertices[Out-Degree],"&gt;="&amp;H56)</f>
        <v>0</v>
      </c>
      <c r="J55" s="39">
        <f t="shared" si="13"/>
        <v>1531.6606063090894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0.09652518181818187</v>
      </c>
      <c r="O55" s="40">
        <f>COUNTIF(Vertices[Eigenvector Centrality],"&gt;= "&amp;N55)-COUNTIF(Vertices[Eigenvector Centrality],"&gt;="&amp;N56)</f>
        <v>0</v>
      </c>
      <c r="P55" s="39">
        <f t="shared" si="16"/>
        <v>5.419400890909093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1</v>
      </c>
      <c r="H56" s="37">
        <f t="shared" si="12"/>
        <v>13.745454545454557</v>
      </c>
      <c r="I56" s="38">
        <f>COUNTIF(Vertices[Out-Degree],"&gt;= "&amp;H56)-COUNTIF(Vertices[Out-Degree],"&gt;="&amp;H57)</f>
        <v>0</v>
      </c>
      <c r="J56" s="37">
        <f t="shared" si="13"/>
        <v>1569.0181820727257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0.0988794545454546</v>
      </c>
      <c r="O56" s="38">
        <f>COUNTIF(Vertices[Eigenvector Centrality],"&gt;= "&amp;N56)-COUNTIF(Vertices[Eigenvector Centrality],"&gt;="&amp;N57)</f>
        <v>0</v>
      </c>
      <c r="P56" s="37">
        <f t="shared" si="16"/>
        <v>5.542005327272729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2</v>
      </c>
      <c r="H57" s="41">
        <f>MAX(Vertices[Out-Degree])</f>
        <v>18</v>
      </c>
      <c r="I57" s="42">
        <f>COUNTIF(Vertices[Out-Degree],"&gt;= "&amp;H57)-COUNTIF(Vertices[Out-Degree],"&gt;="&amp;H58)</f>
        <v>1</v>
      </c>
      <c r="J57" s="41">
        <f>MAX(Vertices[Betweenness Centrality])</f>
        <v>2054.666667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0.129485</v>
      </c>
      <c r="O57" s="42">
        <f>COUNTIF(Vertices[Eigenvector Centrality],"&gt;= "&amp;N57)-COUNTIF(Vertices[Eigenvector Centrality],"&gt;="&amp;N58)</f>
        <v>1</v>
      </c>
      <c r="P57" s="41">
        <f>MAX(Vertices[PageRank])</f>
        <v>7.135863</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1.3555555555555556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1.3555555555555556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2054.666667</v>
      </c>
    </row>
    <row r="99" spans="1:2" ht="15">
      <c r="A99" s="33" t="s">
        <v>102</v>
      </c>
      <c r="B99" s="47">
        <f>_xlfn.IFERROR(AVERAGE(Vertices[Betweenness Centrality]),NoMetricMessage)</f>
        <v>54.77777778888889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0.11537538888888886</v>
      </c>
    </row>
    <row r="114" spans="1:2" ht="15">
      <c r="A114" s="33" t="s">
        <v>109</v>
      </c>
      <c r="B114" s="47">
        <f>_xlfn.IFERROR(MEDIAN(Vertices[Closeness Centrality]),NoMetricMessage)</f>
        <v>0.007752</v>
      </c>
    </row>
    <row r="125" spans="1:2" ht="15">
      <c r="A125" s="33" t="s">
        <v>112</v>
      </c>
      <c r="B125" s="47">
        <f>IF(COUNT(Vertices[Eigenvector Centrality])&gt;0,N2,NoMetricMessage)</f>
        <v>0</v>
      </c>
    </row>
    <row r="126" spans="1:2" ht="15">
      <c r="A126" s="33" t="s">
        <v>113</v>
      </c>
      <c r="B126" s="47">
        <f>IF(COUNT(Vertices[Eigenvector Centrality])&gt;0,N57,NoMetricMessage)</f>
        <v>0.129485</v>
      </c>
    </row>
    <row r="127" spans="1:2" ht="15">
      <c r="A127" s="33" t="s">
        <v>114</v>
      </c>
      <c r="B127" s="47">
        <f>_xlfn.IFERROR(AVERAGE(Vertices[Eigenvector Centrality]),NoMetricMessage)</f>
        <v>0.011111011111111112</v>
      </c>
    </row>
    <row r="128" spans="1:2" ht="15">
      <c r="A128" s="33" t="s">
        <v>115</v>
      </c>
      <c r="B128" s="47">
        <f>_xlfn.IFERROR(MEDIAN(Vertices[Eigenvector Centrality]),NoMetricMessage)</f>
        <v>0.0044729999999999995</v>
      </c>
    </row>
    <row r="139" spans="1:2" ht="15">
      <c r="A139" s="33" t="s">
        <v>140</v>
      </c>
      <c r="B139" s="47">
        <f>IF(COUNT(Vertices[PageRank])&gt;0,P2,NoMetricMessage)</f>
        <v>0.392619</v>
      </c>
    </row>
    <row r="140" spans="1:2" ht="15">
      <c r="A140" s="33" t="s">
        <v>141</v>
      </c>
      <c r="B140" s="47">
        <f>IF(COUNT(Vertices[PageRank])&gt;0,P57,NoMetricMessage)</f>
        <v>7.135863</v>
      </c>
    </row>
    <row r="141" spans="1:2" ht="15">
      <c r="A141" s="33" t="s">
        <v>142</v>
      </c>
      <c r="B141" s="47">
        <f>_xlfn.IFERROR(AVERAGE(Vertices[PageRank]),NoMetricMessage)</f>
        <v>0.9999941222222228</v>
      </c>
    </row>
    <row r="142" spans="1:2" ht="15">
      <c r="A142" s="33" t="s">
        <v>143</v>
      </c>
      <c r="B142" s="47">
        <f>_xlfn.IFERROR(MEDIAN(Vertices[PageRank]),NoMetricMessage)</f>
        <v>0.704406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0.14540085116172072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1456</v>
      </c>
      <c r="K7" s="13" t="s">
        <v>1457</v>
      </c>
    </row>
    <row r="8" spans="1:11" ht="409.5">
      <c r="A8"/>
      <c r="B8">
        <v>2</v>
      </c>
      <c r="C8">
        <v>2</v>
      </c>
      <c r="D8" t="s">
        <v>61</v>
      </c>
      <c r="E8" t="s">
        <v>61</v>
      </c>
      <c r="H8" t="s">
        <v>73</v>
      </c>
      <c r="J8" t="s">
        <v>1458</v>
      </c>
      <c r="K8" s="13" t="s">
        <v>1459</v>
      </c>
    </row>
    <row r="9" spans="1:11" ht="409.5">
      <c r="A9"/>
      <c r="B9">
        <v>3</v>
      </c>
      <c r="C9">
        <v>4</v>
      </c>
      <c r="D9" t="s">
        <v>62</v>
      </c>
      <c r="E9" t="s">
        <v>62</v>
      </c>
      <c r="H9" t="s">
        <v>74</v>
      </c>
      <c r="J9" t="s">
        <v>1460</v>
      </c>
      <c r="K9" s="104" t="s">
        <v>1461</v>
      </c>
    </row>
    <row r="10" spans="1:11" ht="409.5">
      <c r="A10"/>
      <c r="B10">
        <v>4</v>
      </c>
      <c r="D10" t="s">
        <v>63</v>
      </c>
      <c r="E10" t="s">
        <v>63</v>
      </c>
      <c r="H10" t="s">
        <v>75</v>
      </c>
      <c r="J10" t="s">
        <v>1462</v>
      </c>
      <c r="K10" s="13" t="s">
        <v>1463</v>
      </c>
    </row>
    <row r="11" spans="1:11" ht="15">
      <c r="A11"/>
      <c r="B11">
        <v>5</v>
      </c>
      <c r="D11" t="s">
        <v>46</v>
      </c>
      <c r="E11">
        <v>1</v>
      </c>
      <c r="H11" t="s">
        <v>76</v>
      </c>
      <c r="J11" t="s">
        <v>1464</v>
      </c>
      <c r="K11" t="s">
        <v>1465</v>
      </c>
    </row>
    <row r="12" spans="1:11" ht="15">
      <c r="A12"/>
      <c r="B12"/>
      <c r="D12" t="s">
        <v>64</v>
      </c>
      <c r="E12">
        <v>2</v>
      </c>
      <c r="H12">
        <v>0</v>
      </c>
      <c r="J12" t="s">
        <v>1466</v>
      </c>
      <c r="K12" t="s">
        <v>1467</v>
      </c>
    </row>
    <row r="13" spans="1:11" ht="15">
      <c r="A13"/>
      <c r="B13"/>
      <c r="D13">
        <v>1</v>
      </c>
      <c r="E13">
        <v>3</v>
      </c>
      <c r="H13">
        <v>1</v>
      </c>
      <c r="J13" t="s">
        <v>1468</v>
      </c>
      <c r="K13" t="s">
        <v>1469</v>
      </c>
    </row>
    <row r="14" spans="4:11" ht="15">
      <c r="D14">
        <v>2</v>
      </c>
      <c r="E14">
        <v>4</v>
      </c>
      <c r="H14">
        <v>2</v>
      </c>
      <c r="J14" t="s">
        <v>1470</v>
      </c>
      <c r="K14" t="s">
        <v>1471</v>
      </c>
    </row>
    <row r="15" spans="4:11" ht="15">
      <c r="D15">
        <v>3</v>
      </c>
      <c r="E15">
        <v>5</v>
      </c>
      <c r="H15">
        <v>3</v>
      </c>
      <c r="J15" t="s">
        <v>1472</v>
      </c>
      <c r="K15" t="s">
        <v>1473</v>
      </c>
    </row>
    <row r="16" spans="4:11" ht="15">
      <c r="D16">
        <v>4</v>
      </c>
      <c r="E16">
        <v>6</v>
      </c>
      <c r="H16">
        <v>4</v>
      </c>
      <c r="J16" t="s">
        <v>1474</v>
      </c>
      <c r="K16" t="s">
        <v>1475</v>
      </c>
    </row>
    <row r="17" spans="4:11" ht="15">
      <c r="D17">
        <v>5</v>
      </c>
      <c r="E17">
        <v>7</v>
      </c>
      <c r="H17">
        <v>5</v>
      </c>
      <c r="J17" t="s">
        <v>1476</v>
      </c>
      <c r="K17" t="s">
        <v>1477</v>
      </c>
    </row>
    <row r="18" spans="4:11" ht="15">
      <c r="D18">
        <v>6</v>
      </c>
      <c r="E18">
        <v>8</v>
      </c>
      <c r="H18">
        <v>6</v>
      </c>
      <c r="J18" t="s">
        <v>1478</v>
      </c>
      <c r="K18" t="s">
        <v>1479</v>
      </c>
    </row>
    <row r="19" spans="4:11" ht="15">
      <c r="D19">
        <v>7</v>
      </c>
      <c r="E19">
        <v>9</v>
      </c>
      <c r="H19">
        <v>7</v>
      </c>
      <c r="J19" t="s">
        <v>1480</v>
      </c>
      <c r="K19" t="s">
        <v>1481</v>
      </c>
    </row>
    <row r="20" spans="4:11" ht="15">
      <c r="D20">
        <v>8</v>
      </c>
      <c r="H20">
        <v>8</v>
      </c>
      <c r="J20" t="s">
        <v>1482</v>
      </c>
      <c r="K20" t="s">
        <v>1483</v>
      </c>
    </row>
    <row r="21" spans="4:11" ht="409.5">
      <c r="D21">
        <v>9</v>
      </c>
      <c r="H21">
        <v>9</v>
      </c>
      <c r="J21" t="s">
        <v>1484</v>
      </c>
      <c r="K21" s="13" t="s">
        <v>1485</v>
      </c>
    </row>
    <row r="22" spans="4:11" ht="409.5">
      <c r="D22">
        <v>10</v>
      </c>
      <c r="J22" t="s">
        <v>1486</v>
      </c>
      <c r="K22" s="13" t="s">
        <v>1487</v>
      </c>
    </row>
    <row r="23" spans="4:11" ht="409.5">
      <c r="D23">
        <v>11</v>
      </c>
      <c r="J23" t="s">
        <v>1488</v>
      </c>
      <c r="K23" s="13" t="s">
        <v>1489</v>
      </c>
    </row>
    <row r="24" spans="10:11" ht="409.5">
      <c r="J24" t="s">
        <v>1490</v>
      </c>
      <c r="K24" s="13" t="s">
        <v>2224</v>
      </c>
    </row>
    <row r="25" spans="10:11" ht="15">
      <c r="J25" t="s">
        <v>1491</v>
      </c>
      <c r="K25" t="b">
        <v>0</v>
      </c>
    </row>
    <row r="26" spans="10:11" ht="15">
      <c r="J26" t="s">
        <v>2221</v>
      </c>
      <c r="K26" t="s">
        <v>2222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1522</v>
      </c>
      <c r="B1" s="13" t="s">
        <v>1524</v>
      </c>
      <c r="C1" s="13" t="s">
        <v>1525</v>
      </c>
      <c r="D1" s="13" t="s">
        <v>1529</v>
      </c>
      <c r="E1" s="13" t="s">
        <v>1528</v>
      </c>
      <c r="F1" s="13" t="s">
        <v>1533</v>
      </c>
      <c r="G1" s="13" t="s">
        <v>1532</v>
      </c>
      <c r="H1" s="13" t="s">
        <v>1535</v>
      </c>
      <c r="I1" s="13" t="s">
        <v>1534</v>
      </c>
      <c r="J1" s="13" t="s">
        <v>1537</v>
      </c>
      <c r="K1" s="13" t="s">
        <v>1536</v>
      </c>
      <c r="L1" s="13" t="s">
        <v>1539</v>
      </c>
      <c r="M1" s="13" t="s">
        <v>1538</v>
      </c>
      <c r="N1" s="13" t="s">
        <v>1541</v>
      </c>
      <c r="O1" s="78" t="s">
        <v>1540</v>
      </c>
      <c r="P1" s="78" t="s">
        <v>1543</v>
      </c>
      <c r="Q1" s="13" t="s">
        <v>1542</v>
      </c>
      <c r="R1" s="13" t="s">
        <v>1545</v>
      </c>
      <c r="S1" s="13" t="s">
        <v>1544</v>
      </c>
      <c r="T1" s="13" t="s">
        <v>1547</v>
      </c>
      <c r="U1" s="78" t="s">
        <v>1546</v>
      </c>
      <c r="V1" s="78" t="s">
        <v>1548</v>
      </c>
    </row>
    <row r="2" spans="1:22" ht="15">
      <c r="A2" s="83" t="s">
        <v>360</v>
      </c>
      <c r="B2" s="78">
        <v>7</v>
      </c>
      <c r="C2" s="83" t="s">
        <v>360</v>
      </c>
      <c r="D2" s="78">
        <v>5</v>
      </c>
      <c r="E2" s="83" t="s">
        <v>371</v>
      </c>
      <c r="F2" s="78">
        <v>2</v>
      </c>
      <c r="G2" s="83" t="s">
        <v>385</v>
      </c>
      <c r="H2" s="78">
        <v>2</v>
      </c>
      <c r="I2" s="83" t="s">
        <v>397</v>
      </c>
      <c r="J2" s="78">
        <v>4</v>
      </c>
      <c r="K2" s="83" t="s">
        <v>399</v>
      </c>
      <c r="L2" s="78">
        <v>2</v>
      </c>
      <c r="M2" s="83" t="s">
        <v>378</v>
      </c>
      <c r="N2" s="78">
        <v>3</v>
      </c>
      <c r="O2" s="78"/>
      <c r="P2" s="78"/>
      <c r="Q2" s="83" t="s">
        <v>361</v>
      </c>
      <c r="R2" s="78">
        <v>4</v>
      </c>
      <c r="S2" s="83" t="s">
        <v>391</v>
      </c>
      <c r="T2" s="78">
        <v>1</v>
      </c>
      <c r="U2" s="78"/>
      <c r="V2" s="78"/>
    </row>
    <row r="3" spans="1:22" ht="15">
      <c r="A3" s="83" t="s">
        <v>370</v>
      </c>
      <c r="B3" s="78">
        <v>5</v>
      </c>
      <c r="C3" s="83" t="s">
        <v>370</v>
      </c>
      <c r="D3" s="78">
        <v>3</v>
      </c>
      <c r="E3" s="83" t="s">
        <v>1523</v>
      </c>
      <c r="F3" s="78">
        <v>2</v>
      </c>
      <c r="G3" s="83" t="s">
        <v>390</v>
      </c>
      <c r="H3" s="78">
        <v>1</v>
      </c>
      <c r="I3" s="83" t="s">
        <v>395</v>
      </c>
      <c r="J3" s="78">
        <v>1</v>
      </c>
      <c r="K3" s="78"/>
      <c r="L3" s="78"/>
      <c r="M3" s="83" t="s">
        <v>391</v>
      </c>
      <c r="N3" s="78">
        <v>2</v>
      </c>
      <c r="O3" s="78"/>
      <c r="P3" s="78"/>
      <c r="Q3" s="78"/>
      <c r="R3" s="78"/>
      <c r="S3" s="83" t="s">
        <v>393</v>
      </c>
      <c r="T3" s="78">
        <v>1</v>
      </c>
      <c r="U3" s="78"/>
      <c r="V3" s="78"/>
    </row>
    <row r="4" spans="1:22" ht="15">
      <c r="A4" s="83" t="s">
        <v>397</v>
      </c>
      <c r="B4" s="78">
        <v>4</v>
      </c>
      <c r="C4" s="83" t="s">
        <v>381</v>
      </c>
      <c r="D4" s="78">
        <v>2</v>
      </c>
      <c r="E4" s="83" t="s">
        <v>370</v>
      </c>
      <c r="F4" s="78">
        <v>2</v>
      </c>
      <c r="G4" s="83" t="s">
        <v>389</v>
      </c>
      <c r="H4" s="78">
        <v>1</v>
      </c>
      <c r="I4" s="83" t="s">
        <v>396</v>
      </c>
      <c r="J4" s="78">
        <v>1</v>
      </c>
      <c r="K4" s="78"/>
      <c r="L4" s="78"/>
      <c r="M4" s="83" t="s">
        <v>382</v>
      </c>
      <c r="N4" s="78">
        <v>1</v>
      </c>
      <c r="O4" s="78"/>
      <c r="P4" s="78"/>
      <c r="Q4" s="78"/>
      <c r="R4" s="78"/>
      <c r="S4" s="83" t="s">
        <v>392</v>
      </c>
      <c r="T4" s="78">
        <v>1</v>
      </c>
      <c r="U4" s="78"/>
      <c r="V4" s="78"/>
    </row>
    <row r="5" spans="1:22" ht="15">
      <c r="A5" s="83" t="s">
        <v>391</v>
      </c>
      <c r="B5" s="78">
        <v>4</v>
      </c>
      <c r="C5" s="83" t="s">
        <v>391</v>
      </c>
      <c r="D5" s="78">
        <v>1</v>
      </c>
      <c r="E5" s="83" t="s">
        <v>362</v>
      </c>
      <c r="F5" s="78">
        <v>1</v>
      </c>
      <c r="G5" s="83" t="s">
        <v>387</v>
      </c>
      <c r="H5" s="78">
        <v>1</v>
      </c>
      <c r="I5" s="78"/>
      <c r="J5" s="78"/>
      <c r="K5" s="78"/>
      <c r="L5" s="78"/>
      <c r="M5" s="78"/>
      <c r="N5" s="78"/>
      <c r="O5" s="78"/>
      <c r="P5" s="78"/>
      <c r="Q5" s="78"/>
      <c r="R5" s="78"/>
      <c r="S5" s="78"/>
      <c r="T5" s="78"/>
      <c r="U5" s="78"/>
      <c r="V5" s="78"/>
    </row>
    <row r="6" spans="1:22" ht="15">
      <c r="A6" s="83" t="s">
        <v>361</v>
      </c>
      <c r="B6" s="78">
        <v>4</v>
      </c>
      <c r="C6" s="83" t="s">
        <v>395</v>
      </c>
      <c r="D6" s="78">
        <v>1</v>
      </c>
      <c r="E6" s="83" t="s">
        <v>364</v>
      </c>
      <c r="F6" s="78">
        <v>1</v>
      </c>
      <c r="G6" s="83" t="s">
        <v>388</v>
      </c>
      <c r="H6" s="78">
        <v>1</v>
      </c>
      <c r="I6" s="78"/>
      <c r="J6" s="78"/>
      <c r="K6" s="78"/>
      <c r="L6" s="78"/>
      <c r="M6" s="78"/>
      <c r="N6" s="78"/>
      <c r="O6" s="78"/>
      <c r="P6" s="78"/>
      <c r="Q6" s="78"/>
      <c r="R6" s="78"/>
      <c r="S6" s="78"/>
      <c r="T6" s="78"/>
      <c r="U6" s="78"/>
      <c r="V6" s="78"/>
    </row>
    <row r="7" spans="1:22" ht="15">
      <c r="A7" s="83" t="s">
        <v>378</v>
      </c>
      <c r="B7" s="78">
        <v>3</v>
      </c>
      <c r="C7" s="83" t="s">
        <v>400</v>
      </c>
      <c r="D7" s="78">
        <v>1</v>
      </c>
      <c r="E7" s="83" t="s">
        <v>1530</v>
      </c>
      <c r="F7" s="78">
        <v>1</v>
      </c>
      <c r="G7" s="83" t="s">
        <v>386</v>
      </c>
      <c r="H7" s="78">
        <v>1</v>
      </c>
      <c r="I7" s="78"/>
      <c r="J7" s="78"/>
      <c r="K7" s="78"/>
      <c r="L7" s="78"/>
      <c r="M7" s="78"/>
      <c r="N7" s="78"/>
      <c r="O7" s="78"/>
      <c r="P7" s="78"/>
      <c r="Q7" s="78"/>
      <c r="R7" s="78"/>
      <c r="S7" s="78"/>
      <c r="T7" s="78"/>
      <c r="U7" s="78"/>
      <c r="V7" s="78"/>
    </row>
    <row r="8" spans="1:22" ht="15">
      <c r="A8" s="83" t="s">
        <v>395</v>
      </c>
      <c r="B8" s="78">
        <v>2</v>
      </c>
      <c r="C8" s="83" t="s">
        <v>1526</v>
      </c>
      <c r="D8" s="78">
        <v>1</v>
      </c>
      <c r="E8" s="83" t="s">
        <v>1531</v>
      </c>
      <c r="F8" s="78">
        <v>1</v>
      </c>
      <c r="G8" s="83" t="s">
        <v>363</v>
      </c>
      <c r="H8" s="78">
        <v>1</v>
      </c>
      <c r="I8" s="78"/>
      <c r="J8" s="78"/>
      <c r="K8" s="78"/>
      <c r="L8" s="78"/>
      <c r="M8" s="78"/>
      <c r="N8" s="78"/>
      <c r="O8" s="78"/>
      <c r="P8" s="78"/>
      <c r="Q8" s="78"/>
      <c r="R8" s="78"/>
      <c r="S8" s="78"/>
      <c r="T8" s="78"/>
      <c r="U8" s="78"/>
      <c r="V8" s="78"/>
    </row>
    <row r="9" spans="1:22" ht="15">
      <c r="A9" s="83" t="s">
        <v>385</v>
      </c>
      <c r="B9" s="78">
        <v>2</v>
      </c>
      <c r="C9" s="83" t="s">
        <v>1527</v>
      </c>
      <c r="D9" s="78">
        <v>1</v>
      </c>
      <c r="E9" s="83" t="s">
        <v>366</v>
      </c>
      <c r="F9" s="78">
        <v>1</v>
      </c>
      <c r="G9" s="78"/>
      <c r="H9" s="78"/>
      <c r="I9" s="78"/>
      <c r="J9" s="78"/>
      <c r="K9" s="78"/>
      <c r="L9" s="78"/>
      <c r="M9" s="78"/>
      <c r="N9" s="78"/>
      <c r="O9" s="78"/>
      <c r="P9" s="78"/>
      <c r="Q9" s="78"/>
      <c r="R9" s="78"/>
      <c r="S9" s="78"/>
      <c r="T9" s="78"/>
      <c r="U9" s="78"/>
      <c r="V9" s="78"/>
    </row>
    <row r="10" spans="1:22" ht="15">
      <c r="A10" s="83" t="s">
        <v>381</v>
      </c>
      <c r="B10" s="78">
        <v>2</v>
      </c>
      <c r="C10" s="83" t="s">
        <v>398</v>
      </c>
      <c r="D10" s="78">
        <v>1</v>
      </c>
      <c r="E10" s="83" t="s">
        <v>367</v>
      </c>
      <c r="F10" s="78">
        <v>1</v>
      </c>
      <c r="G10" s="78"/>
      <c r="H10" s="78"/>
      <c r="I10" s="78"/>
      <c r="J10" s="78"/>
      <c r="K10" s="78"/>
      <c r="L10" s="78"/>
      <c r="M10" s="78"/>
      <c r="N10" s="78"/>
      <c r="O10" s="78"/>
      <c r="P10" s="78"/>
      <c r="Q10" s="78"/>
      <c r="R10" s="78"/>
      <c r="S10" s="78"/>
      <c r="T10" s="78"/>
      <c r="U10" s="78"/>
      <c r="V10" s="78"/>
    </row>
    <row r="11" spans="1:22" ht="15">
      <c r="A11" s="83" t="s">
        <v>1523</v>
      </c>
      <c r="B11" s="78">
        <v>2</v>
      </c>
      <c r="C11" s="78"/>
      <c r="D11" s="78"/>
      <c r="E11" s="83" t="s">
        <v>368</v>
      </c>
      <c r="F11" s="78">
        <v>1</v>
      </c>
      <c r="G11" s="78"/>
      <c r="H11" s="78"/>
      <c r="I11" s="78"/>
      <c r="J11" s="78"/>
      <c r="K11" s="78"/>
      <c r="L11" s="78"/>
      <c r="M11" s="78"/>
      <c r="N11" s="78"/>
      <c r="O11" s="78"/>
      <c r="P11" s="78"/>
      <c r="Q11" s="78"/>
      <c r="R11" s="78"/>
      <c r="S11" s="78"/>
      <c r="T11" s="78"/>
      <c r="U11" s="78"/>
      <c r="V11" s="78"/>
    </row>
    <row r="14" spans="1:22" ht="15" customHeight="1">
      <c r="A14" s="13" t="s">
        <v>1556</v>
      </c>
      <c r="B14" s="13" t="s">
        <v>1524</v>
      </c>
      <c r="C14" s="13" t="s">
        <v>1559</v>
      </c>
      <c r="D14" s="13" t="s">
        <v>1529</v>
      </c>
      <c r="E14" s="13" t="s">
        <v>1560</v>
      </c>
      <c r="F14" s="13" t="s">
        <v>1533</v>
      </c>
      <c r="G14" s="13" t="s">
        <v>1561</v>
      </c>
      <c r="H14" s="13" t="s">
        <v>1535</v>
      </c>
      <c r="I14" s="13" t="s">
        <v>1562</v>
      </c>
      <c r="J14" s="13" t="s">
        <v>1537</v>
      </c>
      <c r="K14" s="13" t="s">
        <v>1563</v>
      </c>
      <c r="L14" s="13" t="s">
        <v>1539</v>
      </c>
      <c r="M14" s="13" t="s">
        <v>1564</v>
      </c>
      <c r="N14" s="13" t="s">
        <v>1541</v>
      </c>
      <c r="O14" s="78" t="s">
        <v>1565</v>
      </c>
      <c r="P14" s="78" t="s">
        <v>1543</v>
      </c>
      <c r="Q14" s="13" t="s">
        <v>1566</v>
      </c>
      <c r="R14" s="13" t="s">
        <v>1545</v>
      </c>
      <c r="S14" s="13" t="s">
        <v>1567</v>
      </c>
      <c r="T14" s="13" t="s">
        <v>1547</v>
      </c>
      <c r="U14" s="78" t="s">
        <v>1568</v>
      </c>
      <c r="V14" s="78" t="s">
        <v>1548</v>
      </c>
    </row>
    <row r="15" spans="1:22" ht="15">
      <c r="A15" s="78" t="s">
        <v>401</v>
      </c>
      <c r="B15" s="78">
        <v>30</v>
      </c>
      <c r="C15" s="78" t="s">
        <v>401</v>
      </c>
      <c r="D15" s="78">
        <v>11</v>
      </c>
      <c r="E15" s="78" t="s">
        <v>404</v>
      </c>
      <c r="F15" s="78">
        <v>12</v>
      </c>
      <c r="G15" s="78" t="s">
        <v>407</v>
      </c>
      <c r="H15" s="78">
        <v>4</v>
      </c>
      <c r="I15" s="78" t="s">
        <v>401</v>
      </c>
      <c r="J15" s="78">
        <v>5</v>
      </c>
      <c r="K15" s="78" t="s">
        <v>415</v>
      </c>
      <c r="L15" s="78">
        <v>2</v>
      </c>
      <c r="M15" s="78" t="s">
        <v>401</v>
      </c>
      <c r="N15" s="78">
        <v>5</v>
      </c>
      <c r="O15" s="78"/>
      <c r="P15" s="78"/>
      <c r="Q15" s="78" t="s">
        <v>401</v>
      </c>
      <c r="R15" s="78">
        <v>4</v>
      </c>
      <c r="S15" s="78" t="s">
        <v>404</v>
      </c>
      <c r="T15" s="78">
        <v>2</v>
      </c>
      <c r="U15" s="78"/>
      <c r="V15" s="78"/>
    </row>
    <row r="16" spans="1:22" ht="15">
      <c r="A16" s="78" t="s">
        <v>404</v>
      </c>
      <c r="B16" s="78">
        <v>16</v>
      </c>
      <c r="C16" s="78" t="s">
        <v>414</v>
      </c>
      <c r="D16" s="78">
        <v>3</v>
      </c>
      <c r="E16" s="78" t="s">
        <v>1558</v>
      </c>
      <c r="F16" s="78">
        <v>2</v>
      </c>
      <c r="G16" s="78" t="s">
        <v>404</v>
      </c>
      <c r="H16" s="78">
        <v>2</v>
      </c>
      <c r="I16" s="78" t="s">
        <v>414</v>
      </c>
      <c r="J16" s="78">
        <v>1</v>
      </c>
      <c r="K16" s="78"/>
      <c r="L16" s="78"/>
      <c r="M16" s="78" t="s">
        <v>410</v>
      </c>
      <c r="N16" s="78">
        <v>1</v>
      </c>
      <c r="O16" s="78"/>
      <c r="P16" s="78"/>
      <c r="Q16" s="78"/>
      <c r="R16" s="78"/>
      <c r="S16" s="78" t="s">
        <v>401</v>
      </c>
      <c r="T16" s="78">
        <v>1</v>
      </c>
      <c r="U16" s="78"/>
      <c r="V16" s="78"/>
    </row>
    <row r="17" spans="1:22" ht="15">
      <c r="A17" s="78" t="s">
        <v>407</v>
      </c>
      <c r="B17" s="78">
        <v>5</v>
      </c>
      <c r="C17" s="78" t="s">
        <v>409</v>
      </c>
      <c r="D17" s="78">
        <v>2</v>
      </c>
      <c r="E17" s="78" t="s">
        <v>1557</v>
      </c>
      <c r="F17" s="78">
        <v>2</v>
      </c>
      <c r="G17" s="78" t="s">
        <v>412</v>
      </c>
      <c r="H17" s="78">
        <v>1</v>
      </c>
      <c r="I17" s="78"/>
      <c r="J17" s="78"/>
      <c r="K17" s="78"/>
      <c r="L17" s="78"/>
      <c r="M17" s="78"/>
      <c r="N17" s="78"/>
      <c r="O17" s="78"/>
      <c r="P17" s="78"/>
      <c r="Q17" s="78"/>
      <c r="R17" s="78"/>
      <c r="S17" s="78"/>
      <c r="T17" s="78"/>
      <c r="U17" s="78"/>
      <c r="V17" s="78"/>
    </row>
    <row r="18" spans="1:22" ht="15">
      <c r="A18" s="78" t="s">
        <v>414</v>
      </c>
      <c r="B18" s="78">
        <v>4</v>
      </c>
      <c r="C18" s="78"/>
      <c r="D18" s="78"/>
      <c r="E18" s="78" t="s">
        <v>401</v>
      </c>
      <c r="F18" s="78">
        <v>2</v>
      </c>
      <c r="G18" s="78" t="s">
        <v>403</v>
      </c>
      <c r="H18" s="78">
        <v>1</v>
      </c>
      <c r="I18" s="78"/>
      <c r="J18" s="78"/>
      <c r="K18" s="78"/>
      <c r="L18" s="78"/>
      <c r="M18" s="78"/>
      <c r="N18" s="78"/>
      <c r="O18" s="78"/>
      <c r="P18" s="78"/>
      <c r="Q18" s="78"/>
      <c r="R18" s="78"/>
      <c r="S18" s="78"/>
      <c r="T18" s="78"/>
      <c r="U18" s="78"/>
      <c r="V18" s="78"/>
    </row>
    <row r="19" spans="1:22" ht="15">
      <c r="A19" s="78" t="s">
        <v>410</v>
      </c>
      <c r="B19" s="78">
        <v>2</v>
      </c>
      <c r="C19" s="78"/>
      <c r="D19" s="78"/>
      <c r="E19" s="78" t="s">
        <v>402</v>
      </c>
      <c r="F19" s="78">
        <v>1</v>
      </c>
      <c r="G19" s="78"/>
      <c r="H19" s="78"/>
      <c r="I19" s="78"/>
      <c r="J19" s="78"/>
      <c r="K19" s="78"/>
      <c r="L19" s="78"/>
      <c r="M19" s="78"/>
      <c r="N19" s="78"/>
      <c r="O19" s="78"/>
      <c r="P19" s="78"/>
      <c r="Q19" s="78"/>
      <c r="R19" s="78"/>
      <c r="S19" s="78"/>
      <c r="T19" s="78"/>
      <c r="U19" s="78"/>
      <c r="V19" s="78"/>
    </row>
    <row r="20" spans="1:22" ht="15">
      <c r="A20" s="78" t="s">
        <v>409</v>
      </c>
      <c r="B20" s="78">
        <v>2</v>
      </c>
      <c r="C20" s="78"/>
      <c r="D20" s="78"/>
      <c r="E20" s="78" t="s">
        <v>410</v>
      </c>
      <c r="F20" s="78">
        <v>1</v>
      </c>
      <c r="G20" s="78"/>
      <c r="H20" s="78"/>
      <c r="I20" s="78"/>
      <c r="J20" s="78"/>
      <c r="K20" s="78"/>
      <c r="L20" s="78"/>
      <c r="M20" s="78"/>
      <c r="N20" s="78"/>
      <c r="O20" s="78"/>
      <c r="P20" s="78"/>
      <c r="Q20" s="78"/>
      <c r="R20" s="78"/>
      <c r="S20" s="78"/>
      <c r="T20" s="78"/>
      <c r="U20" s="78"/>
      <c r="V20" s="78"/>
    </row>
    <row r="21" spans="1:22" ht="15">
      <c r="A21" s="78" t="s">
        <v>1557</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415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1558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1575</v>
      </c>
      <c r="B27" s="13" t="s">
        <v>1524</v>
      </c>
      <c r="C27" s="13" t="s">
        <v>1582</v>
      </c>
      <c r="D27" s="13" t="s">
        <v>1529</v>
      </c>
      <c r="E27" s="13" t="s">
        <v>1586</v>
      </c>
      <c r="F27" s="13" t="s">
        <v>1533</v>
      </c>
      <c r="G27" s="13" t="s">
        <v>1594</v>
      </c>
      <c r="H27" s="13" t="s">
        <v>1535</v>
      </c>
      <c r="I27" s="13" t="s">
        <v>1598</v>
      </c>
      <c r="J27" s="13" t="s">
        <v>1537</v>
      </c>
      <c r="K27" s="13" t="s">
        <v>1599</v>
      </c>
      <c r="L27" s="13" t="s">
        <v>1539</v>
      </c>
      <c r="M27" s="13" t="s">
        <v>1601</v>
      </c>
      <c r="N27" s="13" t="s">
        <v>1541</v>
      </c>
      <c r="O27" s="13" t="s">
        <v>1603</v>
      </c>
      <c r="P27" s="13" t="s">
        <v>1543</v>
      </c>
      <c r="Q27" s="78" t="s">
        <v>1604</v>
      </c>
      <c r="R27" s="78" t="s">
        <v>1545</v>
      </c>
      <c r="S27" s="78" t="s">
        <v>1605</v>
      </c>
      <c r="T27" s="78" t="s">
        <v>1547</v>
      </c>
      <c r="U27" s="78" t="s">
        <v>1606</v>
      </c>
      <c r="V27" s="78" t="s">
        <v>1548</v>
      </c>
    </row>
    <row r="28" spans="1:22" ht="15">
      <c r="A28" s="78" t="s">
        <v>416</v>
      </c>
      <c r="B28" s="78">
        <v>41</v>
      </c>
      <c r="C28" s="78" t="s">
        <v>416</v>
      </c>
      <c r="D28" s="78">
        <v>14</v>
      </c>
      <c r="E28" s="78" t="s">
        <v>300</v>
      </c>
      <c r="F28" s="78">
        <v>5</v>
      </c>
      <c r="G28" s="78" t="s">
        <v>416</v>
      </c>
      <c r="H28" s="78">
        <v>11</v>
      </c>
      <c r="I28" s="78" t="s">
        <v>416</v>
      </c>
      <c r="J28" s="78">
        <v>6</v>
      </c>
      <c r="K28" s="78" t="s">
        <v>1600</v>
      </c>
      <c r="L28" s="78">
        <v>1</v>
      </c>
      <c r="M28" s="78" t="s">
        <v>416</v>
      </c>
      <c r="N28" s="78">
        <v>1</v>
      </c>
      <c r="O28" s="78" t="s">
        <v>1579</v>
      </c>
      <c r="P28" s="78">
        <v>6</v>
      </c>
      <c r="Q28" s="78"/>
      <c r="R28" s="78"/>
      <c r="S28" s="78"/>
      <c r="T28" s="78"/>
      <c r="U28" s="78"/>
      <c r="V28" s="78"/>
    </row>
    <row r="29" spans="1:22" ht="15">
      <c r="A29" s="78" t="s">
        <v>300</v>
      </c>
      <c r="B29" s="78">
        <v>20</v>
      </c>
      <c r="C29" s="78" t="s">
        <v>283</v>
      </c>
      <c r="D29" s="78">
        <v>4</v>
      </c>
      <c r="E29" s="78" t="s">
        <v>1578</v>
      </c>
      <c r="F29" s="78">
        <v>3</v>
      </c>
      <c r="G29" s="78" t="s">
        <v>1577</v>
      </c>
      <c r="H29" s="78">
        <v>10</v>
      </c>
      <c r="I29" s="78"/>
      <c r="J29" s="78"/>
      <c r="K29" s="78" t="s">
        <v>286</v>
      </c>
      <c r="L29" s="78">
        <v>1</v>
      </c>
      <c r="M29" s="78" t="s">
        <v>1602</v>
      </c>
      <c r="N29" s="78">
        <v>1</v>
      </c>
      <c r="O29" s="78" t="s">
        <v>416</v>
      </c>
      <c r="P29" s="78">
        <v>6</v>
      </c>
      <c r="Q29" s="78"/>
      <c r="R29" s="78"/>
      <c r="S29" s="78"/>
      <c r="T29" s="78"/>
      <c r="U29" s="78"/>
      <c r="V29" s="78"/>
    </row>
    <row r="30" spans="1:22" ht="15">
      <c r="A30" s="78" t="s">
        <v>1576</v>
      </c>
      <c r="B30" s="78">
        <v>14</v>
      </c>
      <c r="C30" s="78" t="s">
        <v>1578</v>
      </c>
      <c r="D30" s="78">
        <v>3</v>
      </c>
      <c r="E30" s="78" t="s">
        <v>416</v>
      </c>
      <c r="F30" s="78">
        <v>2</v>
      </c>
      <c r="G30" s="78" t="s">
        <v>300</v>
      </c>
      <c r="H30" s="78">
        <v>8</v>
      </c>
      <c r="I30" s="78"/>
      <c r="J30" s="78"/>
      <c r="K30" s="78"/>
      <c r="L30" s="78"/>
      <c r="M30" s="78" t="s">
        <v>286</v>
      </c>
      <c r="N30" s="78">
        <v>1</v>
      </c>
      <c r="O30" s="78" t="s">
        <v>300</v>
      </c>
      <c r="P30" s="78">
        <v>6</v>
      </c>
      <c r="Q30" s="78"/>
      <c r="R30" s="78"/>
      <c r="S30" s="78"/>
      <c r="T30" s="78"/>
      <c r="U30" s="78"/>
      <c r="V30" s="78"/>
    </row>
    <row r="31" spans="1:22" ht="15">
      <c r="A31" s="78" t="s">
        <v>1577</v>
      </c>
      <c r="B31" s="78">
        <v>10</v>
      </c>
      <c r="C31" s="78" t="s">
        <v>1583</v>
      </c>
      <c r="D31" s="78">
        <v>2</v>
      </c>
      <c r="E31" s="78" t="s">
        <v>1587</v>
      </c>
      <c r="F31" s="78">
        <v>1</v>
      </c>
      <c r="G31" s="78" t="s">
        <v>1576</v>
      </c>
      <c r="H31" s="78">
        <v>8</v>
      </c>
      <c r="I31" s="78"/>
      <c r="J31" s="78"/>
      <c r="K31" s="78"/>
      <c r="L31" s="78"/>
      <c r="M31" s="78" t="s">
        <v>300</v>
      </c>
      <c r="N31" s="78">
        <v>1</v>
      </c>
      <c r="O31" s="78" t="s">
        <v>1576</v>
      </c>
      <c r="P31" s="78">
        <v>6</v>
      </c>
      <c r="Q31" s="78"/>
      <c r="R31" s="78"/>
      <c r="S31" s="78"/>
      <c r="T31" s="78"/>
      <c r="U31" s="78"/>
      <c r="V31" s="78"/>
    </row>
    <row r="32" spans="1:22" ht="15">
      <c r="A32" s="78" t="s">
        <v>1578</v>
      </c>
      <c r="B32" s="78">
        <v>6</v>
      </c>
      <c r="C32" s="78" t="s">
        <v>1584</v>
      </c>
      <c r="D32" s="78">
        <v>2</v>
      </c>
      <c r="E32" s="78" t="s">
        <v>1588</v>
      </c>
      <c r="F32" s="78">
        <v>1</v>
      </c>
      <c r="G32" s="78" t="s">
        <v>1595</v>
      </c>
      <c r="H32" s="78">
        <v>2</v>
      </c>
      <c r="I32" s="78"/>
      <c r="J32" s="78"/>
      <c r="K32" s="78"/>
      <c r="L32" s="78"/>
      <c r="M32" s="78"/>
      <c r="N32" s="78"/>
      <c r="O32" s="78" t="s">
        <v>1580</v>
      </c>
      <c r="P32" s="78">
        <v>6</v>
      </c>
      <c r="Q32" s="78"/>
      <c r="R32" s="78"/>
      <c r="S32" s="78"/>
      <c r="T32" s="78"/>
      <c r="U32" s="78"/>
      <c r="V32" s="78"/>
    </row>
    <row r="33" spans="1:22" ht="15">
      <c r="A33" s="78" t="s">
        <v>1579</v>
      </c>
      <c r="B33" s="78">
        <v>6</v>
      </c>
      <c r="C33" s="78" t="s">
        <v>1585</v>
      </c>
      <c r="D33" s="78">
        <v>1</v>
      </c>
      <c r="E33" s="78" t="s">
        <v>1589</v>
      </c>
      <c r="F33" s="78">
        <v>1</v>
      </c>
      <c r="G33" s="78" t="s">
        <v>1596</v>
      </c>
      <c r="H33" s="78">
        <v>1</v>
      </c>
      <c r="I33" s="78"/>
      <c r="J33" s="78"/>
      <c r="K33" s="78"/>
      <c r="L33" s="78"/>
      <c r="M33" s="78"/>
      <c r="N33" s="78"/>
      <c r="O33" s="78" t="s">
        <v>1581</v>
      </c>
      <c r="P33" s="78">
        <v>6</v>
      </c>
      <c r="Q33" s="78"/>
      <c r="R33" s="78"/>
      <c r="S33" s="78"/>
      <c r="T33" s="78"/>
      <c r="U33" s="78"/>
      <c r="V33" s="78"/>
    </row>
    <row r="34" spans="1:22" ht="15">
      <c r="A34" s="78" t="s">
        <v>1580</v>
      </c>
      <c r="B34" s="78">
        <v>6</v>
      </c>
      <c r="C34" s="78" t="s">
        <v>280</v>
      </c>
      <c r="D34" s="78">
        <v>1</v>
      </c>
      <c r="E34" s="78" t="s">
        <v>1590</v>
      </c>
      <c r="F34" s="78">
        <v>1</v>
      </c>
      <c r="G34" s="78" t="s">
        <v>1597</v>
      </c>
      <c r="H34" s="78">
        <v>1</v>
      </c>
      <c r="I34" s="78"/>
      <c r="J34" s="78"/>
      <c r="K34" s="78"/>
      <c r="L34" s="78"/>
      <c r="M34" s="78"/>
      <c r="N34" s="78"/>
      <c r="O34" s="78"/>
      <c r="P34" s="78"/>
      <c r="Q34" s="78"/>
      <c r="R34" s="78"/>
      <c r="S34" s="78"/>
      <c r="T34" s="78"/>
      <c r="U34" s="78"/>
      <c r="V34" s="78"/>
    </row>
    <row r="35" spans="1:22" ht="15">
      <c r="A35" s="78" t="s">
        <v>1581</v>
      </c>
      <c r="B35" s="78">
        <v>6</v>
      </c>
      <c r="C35" s="78"/>
      <c r="D35" s="78"/>
      <c r="E35" s="78" t="s">
        <v>1591</v>
      </c>
      <c r="F35" s="78">
        <v>1</v>
      </c>
      <c r="G35" s="78"/>
      <c r="H35" s="78"/>
      <c r="I35" s="78"/>
      <c r="J35" s="78"/>
      <c r="K35" s="78"/>
      <c r="L35" s="78"/>
      <c r="M35" s="78"/>
      <c r="N35" s="78"/>
      <c r="O35" s="78"/>
      <c r="P35" s="78"/>
      <c r="Q35" s="78"/>
      <c r="R35" s="78"/>
      <c r="S35" s="78"/>
      <c r="T35" s="78"/>
      <c r="U35" s="78"/>
      <c r="V35" s="78"/>
    </row>
    <row r="36" spans="1:22" ht="15">
      <c r="A36" s="78" t="s">
        <v>283</v>
      </c>
      <c r="B36" s="78">
        <v>4</v>
      </c>
      <c r="C36" s="78"/>
      <c r="D36" s="78"/>
      <c r="E36" s="78" t="s">
        <v>1592</v>
      </c>
      <c r="F36" s="78">
        <v>1</v>
      </c>
      <c r="G36" s="78"/>
      <c r="H36" s="78"/>
      <c r="I36" s="78"/>
      <c r="J36" s="78"/>
      <c r="K36" s="78"/>
      <c r="L36" s="78"/>
      <c r="M36" s="78"/>
      <c r="N36" s="78"/>
      <c r="O36" s="78"/>
      <c r="P36" s="78"/>
      <c r="Q36" s="78"/>
      <c r="R36" s="78"/>
      <c r="S36" s="78"/>
      <c r="T36" s="78"/>
      <c r="U36" s="78"/>
      <c r="V36" s="78"/>
    </row>
    <row r="37" spans="1:22" ht="15">
      <c r="A37" s="78" t="s">
        <v>286</v>
      </c>
      <c r="B37" s="78">
        <v>2</v>
      </c>
      <c r="C37" s="78"/>
      <c r="D37" s="78"/>
      <c r="E37" s="78" t="s">
        <v>1593</v>
      </c>
      <c r="F37" s="78">
        <v>1</v>
      </c>
      <c r="G37" s="78"/>
      <c r="H37" s="78"/>
      <c r="I37" s="78"/>
      <c r="J37" s="78"/>
      <c r="K37" s="78"/>
      <c r="L37" s="78"/>
      <c r="M37" s="78"/>
      <c r="N37" s="78"/>
      <c r="O37" s="78"/>
      <c r="P37" s="78"/>
      <c r="Q37" s="78"/>
      <c r="R37" s="78"/>
      <c r="S37" s="78"/>
      <c r="T37" s="78"/>
      <c r="U37" s="78"/>
      <c r="V37" s="78"/>
    </row>
    <row r="40" spans="1:22" ht="15" customHeight="1">
      <c r="A40" s="13" t="s">
        <v>1612</v>
      </c>
      <c r="B40" s="13" t="s">
        <v>1524</v>
      </c>
      <c r="C40" s="13" t="s">
        <v>1620</v>
      </c>
      <c r="D40" s="13" t="s">
        <v>1529</v>
      </c>
      <c r="E40" s="13" t="s">
        <v>1625</v>
      </c>
      <c r="F40" s="13" t="s">
        <v>1533</v>
      </c>
      <c r="G40" s="13" t="s">
        <v>1631</v>
      </c>
      <c r="H40" s="13" t="s">
        <v>1535</v>
      </c>
      <c r="I40" s="13" t="s">
        <v>1640</v>
      </c>
      <c r="J40" s="13" t="s">
        <v>1537</v>
      </c>
      <c r="K40" s="13" t="s">
        <v>1646</v>
      </c>
      <c r="L40" s="13" t="s">
        <v>1539</v>
      </c>
      <c r="M40" s="13" t="s">
        <v>1654</v>
      </c>
      <c r="N40" s="13" t="s">
        <v>1541</v>
      </c>
      <c r="O40" s="13" t="s">
        <v>1662</v>
      </c>
      <c r="P40" s="13" t="s">
        <v>1543</v>
      </c>
      <c r="Q40" s="13" t="s">
        <v>1669</v>
      </c>
      <c r="R40" s="13" t="s">
        <v>1545</v>
      </c>
      <c r="S40" s="13" t="s">
        <v>1670</v>
      </c>
      <c r="T40" s="13" t="s">
        <v>1547</v>
      </c>
      <c r="U40" s="13" t="s">
        <v>1677</v>
      </c>
      <c r="V40" s="13" t="s">
        <v>1548</v>
      </c>
    </row>
    <row r="41" spans="1:22" ht="15">
      <c r="A41" s="86" t="s">
        <v>1613</v>
      </c>
      <c r="B41" s="86">
        <v>47</v>
      </c>
      <c r="C41" s="86" t="s">
        <v>1619</v>
      </c>
      <c r="D41" s="86">
        <v>16</v>
      </c>
      <c r="E41" s="86" t="s">
        <v>1590</v>
      </c>
      <c r="F41" s="86">
        <v>18</v>
      </c>
      <c r="G41" s="86" t="s">
        <v>1619</v>
      </c>
      <c r="H41" s="86">
        <v>12</v>
      </c>
      <c r="I41" s="86" t="s">
        <v>300</v>
      </c>
      <c r="J41" s="86">
        <v>14</v>
      </c>
      <c r="K41" s="86" t="s">
        <v>300</v>
      </c>
      <c r="L41" s="86">
        <v>11</v>
      </c>
      <c r="M41" s="86" t="s">
        <v>300</v>
      </c>
      <c r="N41" s="86">
        <v>8</v>
      </c>
      <c r="O41" s="86" t="s">
        <v>1663</v>
      </c>
      <c r="P41" s="86">
        <v>6</v>
      </c>
      <c r="Q41" s="86" t="s">
        <v>1622</v>
      </c>
      <c r="R41" s="86">
        <v>4</v>
      </c>
      <c r="S41" s="86" t="s">
        <v>1590</v>
      </c>
      <c r="T41" s="86">
        <v>6</v>
      </c>
      <c r="U41" s="86" t="s">
        <v>295</v>
      </c>
      <c r="V41" s="86">
        <v>2</v>
      </c>
    </row>
    <row r="42" spans="1:22" ht="15">
      <c r="A42" s="86" t="s">
        <v>1614</v>
      </c>
      <c r="B42" s="86">
        <v>4</v>
      </c>
      <c r="C42" s="86" t="s">
        <v>300</v>
      </c>
      <c r="D42" s="86">
        <v>14</v>
      </c>
      <c r="E42" s="86" t="s">
        <v>300</v>
      </c>
      <c r="F42" s="86">
        <v>16</v>
      </c>
      <c r="G42" s="86" t="s">
        <v>1632</v>
      </c>
      <c r="H42" s="86">
        <v>10</v>
      </c>
      <c r="I42" s="86" t="s">
        <v>1619</v>
      </c>
      <c r="J42" s="86">
        <v>10</v>
      </c>
      <c r="K42" s="86" t="s">
        <v>1590</v>
      </c>
      <c r="L42" s="86">
        <v>9</v>
      </c>
      <c r="M42" s="86" t="s">
        <v>1590</v>
      </c>
      <c r="N42" s="86">
        <v>7</v>
      </c>
      <c r="O42" s="86" t="s">
        <v>1664</v>
      </c>
      <c r="P42" s="86">
        <v>6</v>
      </c>
      <c r="Q42" s="86" t="s">
        <v>1626</v>
      </c>
      <c r="R42" s="86">
        <v>4</v>
      </c>
      <c r="S42" s="86" t="s">
        <v>300</v>
      </c>
      <c r="T42" s="86">
        <v>5</v>
      </c>
      <c r="U42" s="86" t="s">
        <v>1576</v>
      </c>
      <c r="V42" s="86">
        <v>2</v>
      </c>
    </row>
    <row r="43" spans="1:22" ht="15">
      <c r="A43" s="86" t="s">
        <v>1615</v>
      </c>
      <c r="B43" s="86">
        <v>0</v>
      </c>
      <c r="C43" s="86" t="s">
        <v>1590</v>
      </c>
      <c r="D43" s="86">
        <v>10</v>
      </c>
      <c r="E43" s="86" t="s">
        <v>1618</v>
      </c>
      <c r="F43" s="86">
        <v>16</v>
      </c>
      <c r="G43" s="86" t="s">
        <v>1630</v>
      </c>
      <c r="H43" s="86">
        <v>8</v>
      </c>
      <c r="I43" s="86" t="s">
        <v>291</v>
      </c>
      <c r="J43" s="86">
        <v>10</v>
      </c>
      <c r="K43" s="86" t="s">
        <v>1618</v>
      </c>
      <c r="L43" s="86">
        <v>9</v>
      </c>
      <c r="M43" s="86" t="s">
        <v>1618</v>
      </c>
      <c r="N43" s="86">
        <v>7</v>
      </c>
      <c r="O43" s="86" t="s">
        <v>1665</v>
      </c>
      <c r="P43" s="86">
        <v>6</v>
      </c>
      <c r="Q43" s="86" t="s">
        <v>1627</v>
      </c>
      <c r="R43" s="86">
        <v>4</v>
      </c>
      <c r="S43" s="86" t="s">
        <v>1671</v>
      </c>
      <c r="T43" s="86">
        <v>3</v>
      </c>
      <c r="U43" s="86"/>
      <c r="V43" s="86"/>
    </row>
    <row r="44" spans="1:22" ht="15">
      <c r="A44" s="86" t="s">
        <v>1616</v>
      </c>
      <c r="B44" s="86">
        <v>2229</v>
      </c>
      <c r="C44" s="86" t="s">
        <v>1576</v>
      </c>
      <c r="D44" s="86">
        <v>8</v>
      </c>
      <c r="E44" s="86" t="s">
        <v>1622</v>
      </c>
      <c r="F44" s="86">
        <v>10</v>
      </c>
      <c r="G44" s="86" t="s">
        <v>1633</v>
      </c>
      <c r="H44" s="86">
        <v>8</v>
      </c>
      <c r="I44" s="86" t="s">
        <v>1641</v>
      </c>
      <c r="J44" s="86">
        <v>7</v>
      </c>
      <c r="K44" s="86" t="s">
        <v>1647</v>
      </c>
      <c r="L44" s="86">
        <v>7</v>
      </c>
      <c r="M44" s="86" t="s">
        <v>1655</v>
      </c>
      <c r="N44" s="86">
        <v>5</v>
      </c>
      <c r="O44" s="86" t="s">
        <v>1666</v>
      </c>
      <c r="P44" s="86">
        <v>6</v>
      </c>
      <c r="Q44" s="86" t="s">
        <v>1628</v>
      </c>
      <c r="R44" s="86">
        <v>4</v>
      </c>
      <c r="S44" s="86" t="s">
        <v>1672</v>
      </c>
      <c r="T44" s="86">
        <v>3</v>
      </c>
      <c r="U44" s="86"/>
      <c r="V44" s="86"/>
    </row>
    <row r="45" spans="1:22" ht="15">
      <c r="A45" s="86" t="s">
        <v>1617</v>
      </c>
      <c r="B45" s="86">
        <v>2280</v>
      </c>
      <c r="C45" s="86" t="s">
        <v>1618</v>
      </c>
      <c r="D45" s="86">
        <v>8</v>
      </c>
      <c r="E45" s="86" t="s">
        <v>1626</v>
      </c>
      <c r="F45" s="86">
        <v>7</v>
      </c>
      <c r="G45" s="86" t="s">
        <v>1634</v>
      </c>
      <c r="H45" s="86">
        <v>8</v>
      </c>
      <c r="I45" s="86" t="s">
        <v>1642</v>
      </c>
      <c r="J45" s="86">
        <v>7</v>
      </c>
      <c r="K45" s="86" t="s">
        <v>1648</v>
      </c>
      <c r="L45" s="86">
        <v>7</v>
      </c>
      <c r="M45" s="86" t="s">
        <v>1656</v>
      </c>
      <c r="N45" s="86">
        <v>5</v>
      </c>
      <c r="O45" s="86" t="s">
        <v>1667</v>
      </c>
      <c r="P45" s="86">
        <v>6</v>
      </c>
      <c r="Q45" s="86" t="s">
        <v>1629</v>
      </c>
      <c r="R45" s="86">
        <v>4</v>
      </c>
      <c r="S45" s="86" t="s">
        <v>1673</v>
      </c>
      <c r="T45" s="86">
        <v>3</v>
      </c>
      <c r="U45" s="86"/>
      <c r="V45" s="86"/>
    </row>
    <row r="46" spans="1:22" ht="15">
      <c r="A46" s="86" t="s">
        <v>300</v>
      </c>
      <c r="B46" s="86">
        <v>80</v>
      </c>
      <c r="C46" s="86" t="s">
        <v>1621</v>
      </c>
      <c r="D46" s="86">
        <v>8</v>
      </c>
      <c r="E46" s="86" t="s">
        <v>1627</v>
      </c>
      <c r="F46" s="86">
        <v>7</v>
      </c>
      <c r="G46" s="86" t="s">
        <v>1635</v>
      </c>
      <c r="H46" s="86">
        <v>8</v>
      </c>
      <c r="I46" s="86" t="s">
        <v>1590</v>
      </c>
      <c r="J46" s="86">
        <v>7</v>
      </c>
      <c r="K46" s="86" t="s">
        <v>1649</v>
      </c>
      <c r="L46" s="86">
        <v>7</v>
      </c>
      <c r="M46" s="86" t="s">
        <v>1657</v>
      </c>
      <c r="N46" s="86">
        <v>4</v>
      </c>
      <c r="O46" s="86" t="s">
        <v>1668</v>
      </c>
      <c r="P46" s="86">
        <v>6</v>
      </c>
      <c r="Q46" s="86" t="s">
        <v>300</v>
      </c>
      <c r="R46" s="86">
        <v>4</v>
      </c>
      <c r="S46" s="86" t="s">
        <v>1674</v>
      </c>
      <c r="T46" s="86">
        <v>3</v>
      </c>
      <c r="U46" s="86"/>
      <c r="V46" s="86"/>
    </row>
    <row r="47" spans="1:22" ht="15">
      <c r="A47" s="86" t="s">
        <v>1590</v>
      </c>
      <c r="B47" s="86">
        <v>69</v>
      </c>
      <c r="C47" s="86" t="s">
        <v>1622</v>
      </c>
      <c r="D47" s="86">
        <v>7</v>
      </c>
      <c r="E47" s="86" t="s">
        <v>1628</v>
      </c>
      <c r="F47" s="86">
        <v>7</v>
      </c>
      <c r="G47" s="86" t="s">
        <v>1636</v>
      </c>
      <c r="H47" s="86">
        <v>8</v>
      </c>
      <c r="I47" s="86" t="s">
        <v>1576</v>
      </c>
      <c r="J47" s="86">
        <v>7</v>
      </c>
      <c r="K47" s="86" t="s">
        <v>1650</v>
      </c>
      <c r="L47" s="86">
        <v>7</v>
      </c>
      <c r="M47" s="86" t="s">
        <v>1658</v>
      </c>
      <c r="N47" s="86">
        <v>3</v>
      </c>
      <c r="O47" s="86" t="s">
        <v>1637</v>
      </c>
      <c r="P47" s="86">
        <v>6</v>
      </c>
      <c r="Q47" s="86" t="s">
        <v>1590</v>
      </c>
      <c r="R47" s="86">
        <v>4</v>
      </c>
      <c r="S47" s="86" t="s">
        <v>1591</v>
      </c>
      <c r="T47" s="86">
        <v>3</v>
      </c>
      <c r="U47" s="86"/>
      <c r="V47" s="86"/>
    </row>
    <row r="48" spans="1:22" ht="15">
      <c r="A48" s="86" t="s">
        <v>1618</v>
      </c>
      <c r="B48" s="86">
        <v>53</v>
      </c>
      <c r="C48" s="86" t="s">
        <v>284</v>
      </c>
      <c r="D48" s="86">
        <v>7</v>
      </c>
      <c r="E48" s="86" t="s">
        <v>1629</v>
      </c>
      <c r="F48" s="86">
        <v>7</v>
      </c>
      <c r="G48" s="86" t="s">
        <v>1637</v>
      </c>
      <c r="H48" s="86">
        <v>8</v>
      </c>
      <c r="I48" s="86" t="s">
        <v>1643</v>
      </c>
      <c r="J48" s="86">
        <v>7</v>
      </c>
      <c r="K48" s="86" t="s">
        <v>1651</v>
      </c>
      <c r="L48" s="86">
        <v>7</v>
      </c>
      <c r="M48" s="86" t="s">
        <v>1659</v>
      </c>
      <c r="N48" s="86">
        <v>3</v>
      </c>
      <c r="O48" s="86" t="s">
        <v>1619</v>
      </c>
      <c r="P48" s="86">
        <v>6</v>
      </c>
      <c r="Q48" s="86" t="s">
        <v>1618</v>
      </c>
      <c r="R48" s="86">
        <v>4</v>
      </c>
      <c r="S48" s="86" t="s">
        <v>1576</v>
      </c>
      <c r="T48" s="86">
        <v>2</v>
      </c>
      <c r="U48" s="86"/>
      <c r="V48" s="86"/>
    </row>
    <row r="49" spans="1:22" ht="15">
      <c r="A49" s="86" t="s">
        <v>1619</v>
      </c>
      <c r="B49" s="86">
        <v>50</v>
      </c>
      <c r="C49" s="86" t="s">
        <v>1623</v>
      </c>
      <c r="D49" s="86">
        <v>5</v>
      </c>
      <c r="E49" s="86" t="s">
        <v>1621</v>
      </c>
      <c r="F49" s="86">
        <v>7</v>
      </c>
      <c r="G49" s="86" t="s">
        <v>1638</v>
      </c>
      <c r="H49" s="86">
        <v>8</v>
      </c>
      <c r="I49" s="86" t="s">
        <v>1644</v>
      </c>
      <c r="J49" s="86">
        <v>7</v>
      </c>
      <c r="K49" s="86" t="s">
        <v>1652</v>
      </c>
      <c r="L49" s="86">
        <v>7</v>
      </c>
      <c r="M49" s="86" t="s">
        <v>1660</v>
      </c>
      <c r="N49" s="86">
        <v>3</v>
      </c>
      <c r="O49" s="86" t="s">
        <v>1630</v>
      </c>
      <c r="P49" s="86">
        <v>6</v>
      </c>
      <c r="Q49" s="86"/>
      <c r="R49" s="86"/>
      <c r="S49" s="86" t="s">
        <v>1675</v>
      </c>
      <c r="T49" s="86">
        <v>2</v>
      </c>
      <c r="U49" s="86"/>
      <c r="V49" s="86"/>
    </row>
    <row r="50" spans="1:22" ht="15">
      <c r="A50" s="86" t="s">
        <v>1576</v>
      </c>
      <c r="B50" s="86">
        <v>26</v>
      </c>
      <c r="C50" s="86" t="s">
        <v>1624</v>
      </c>
      <c r="D50" s="86">
        <v>5</v>
      </c>
      <c r="E50" s="86" t="s">
        <v>1630</v>
      </c>
      <c r="F50" s="86">
        <v>5</v>
      </c>
      <c r="G50" s="86" t="s">
        <v>1639</v>
      </c>
      <c r="H50" s="86">
        <v>8</v>
      </c>
      <c r="I50" s="86" t="s">
        <v>1645</v>
      </c>
      <c r="J50" s="86">
        <v>7</v>
      </c>
      <c r="K50" s="86" t="s">
        <v>1653</v>
      </c>
      <c r="L50" s="86">
        <v>7</v>
      </c>
      <c r="M50" s="86" t="s">
        <v>1661</v>
      </c>
      <c r="N50" s="86">
        <v>3</v>
      </c>
      <c r="O50" s="86" t="s">
        <v>1635</v>
      </c>
      <c r="P50" s="86">
        <v>6</v>
      </c>
      <c r="Q50" s="86"/>
      <c r="R50" s="86"/>
      <c r="S50" s="86" t="s">
        <v>1676</v>
      </c>
      <c r="T50" s="86">
        <v>2</v>
      </c>
      <c r="U50" s="86"/>
      <c r="V50" s="86"/>
    </row>
    <row r="53" spans="1:22" ht="15" customHeight="1">
      <c r="A53" s="13" t="s">
        <v>1692</v>
      </c>
      <c r="B53" s="13" t="s">
        <v>1524</v>
      </c>
      <c r="C53" s="13" t="s">
        <v>1703</v>
      </c>
      <c r="D53" s="13" t="s">
        <v>1529</v>
      </c>
      <c r="E53" s="13" t="s">
        <v>1712</v>
      </c>
      <c r="F53" s="13" t="s">
        <v>1533</v>
      </c>
      <c r="G53" s="13" t="s">
        <v>1716</v>
      </c>
      <c r="H53" s="13" t="s">
        <v>1535</v>
      </c>
      <c r="I53" s="13" t="s">
        <v>1727</v>
      </c>
      <c r="J53" s="13" t="s">
        <v>1537</v>
      </c>
      <c r="K53" s="13" t="s">
        <v>1736</v>
      </c>
      <c r="L53" s="13" t="s">
        <v>1539</v>
      </c>
      <c r="M53" s="13" t="s">
        <v>1745</v>
      </c>
      <c r="N53" s="13" t="s">
        <v>1541</v>
      </c>
      <c r="O53" s="13" t="s">
        <v>1754</v>
      </c>
      <c r="P53" s="13" t="s">
        <v>1543</v>
      </c>
      <c r="Q53" s="13" t="s">
        <v>1764</v>
      </c>
      <c r="R53" s="13" t="s">
        <v>1545</v>
      </c>
      <c r="S53" s="13" t="s">
        <v>1765</v>
      </c>
      <c r="T53" s="13" t="s">
        <v>1547</v>
      </c>
      <c r="U53" s="78" t="s">
        <v>1774</v>
      </c>
      <c r="V53" s="78" t="s">
        <v>1548</v>
      </c>
    </row>
    <row r="54" spans="1:22" ht="15">
      <c r="A54" s="86" t="s">
        <v>1693</v>
      </c>
      <c r="B54" s="86">
        <v>63</v>
      </c>
      <c r="C54" s="86" t="s">
        <v>1693</v>
      </c>
      <c r="D54" s="86">
        <v>10</v>
      </c>
      <c r="E54" s="86" t="s">
        <v>1693</v>
      </c>
      <c r="F54" s="86">
        <v>15</v>
      </c>
      <c r="G54" s="86" t="s">
        <v>1717</v>
      </c>
      <c r="H54" s="86">
        <v>8</v>
      </c>
      <c r="I54" s="86" t="s">
        <v>1728</v>
      </c>
      <c r="J54" s="86">
        <v>7</v>
      </c>
      <c r="K54" s="86" t="s">
        <v>1693</v>
      </c>
      <c r="L54" s="86">
        <v>9</v>
      </c>
      <c r="M54" s="86" t="s">
        <v>1694</v>
      </c>
      <c r="N54" s="86">
        <v>7</v>
      </c>
      <c r="O54" s="86" t="s">
        <v>1755</v>
      </c>
      <c r="P54" s="86">
        <v>6</v>
      </c>
      <c r="Q54" s="86" t="s">
        <v>1696</v>
      </c>
      <c r="R54" s="86">
        <v>4</v>
      </c>
      <c r="S54" s="86" t="s">
        <v>1693</v>
      </c>
      <c r="T54" s="86">
        <v>4</v>
      </c>
      <c r="U54" s="86"/>
      <c r="V54" s="86"/>
    </row>
    <row r="55" spans="1:22" ht="15">
      <c r="A55" s="86" t="s">
        <v>1694</v>
      </c>
      <c r="B55" s="86">
        <v>38</v>
      </c>
      <c r="C55" s="86" t="s">
        <v>1704</v>
      </c>
      <c r="D55" s="86">
        <v>5</v>
      </c>
      <c r="E55" s="86" t="s">
        <v>1694</v>
      </c>
      <c r="F55" s="86">
        <v>11</v>
      </c>
      <c r="G55" s="86" t="s">
        <v>1718</v>
      </c>
      <c r="H55" s="86">
        <v>8</v>
      </c>
      <c r="I55" s="86" t="s">
        <v>1729</v>
      </c>
      <c r="J55" s="86">
        <v>7</v>
      </c>
      <c r="K55" s="86" t="s">
        <v>1694</v>
      </c>
      <c r="L55" s="86">
        <v>9</v>
      </c>
      <c r="M55" s="86" t="s">
        <v>1693</v>
      </c>
      <c r="N55" s="86">
        <v>6</v>
      </c>
      <c r="O55" s="86" t="s">
        <v>1756</v>
      </c>
      <c r="P55" s="86">
        <v>6</v>
      </c>
      <c r="Q55" s="86" t="s">
        <v>1698</v>
      </c>
      <c r="R55" s="86">
        <v>4</v>
      </c>
      <c r="S55" s="86" t="s">
        <v>1766</v>
      </c>
      <c r="T55" s="86">
        <v>3</v>
      </c>
      <c r="U55" s="86"/>
      <c r="V55" s="86"/>
    </row>
    <row r="56" spans="1:22" ht="15">
      <c r="A56" s="86" t="s">
        <v>1695</v>
      </c>
      <c r="B56" s="86">
        <v>16</v>
      </c>
      <c r="C56" s="86" t="s">
        <v>1705</v>
      </c>
      <c r="D56" s="86">
        <v>5</v>
      </c>
      <c r="E56" s="86" t="s">
        <v>1696</v>
      </c>
      <c r="F56" s="86">
        <v>7</v>
      </c>
      <c r="G56" s="86" t="s">
        <v>1719</v>
      </c>
      <c r="H56" s="86">
        <v>8</v>
      </c>
      <c r="I56" s="86" t="s">
        <v>1693</v>
      </c>
      <c r="J56" s="86">
        <v>7</v>
      </c>
      <c r="K56" s="86" t="s">
        <v>1737</v>
      </c>
      <c r="L56" s="86">
        <v>7</v>
      </c>
      <c r="M56" s="86" t="s">
        <v>1746</v>
      </c>
      <c r="N56" s="86">
        <v>3</v>
      </c>
      <c r="O56" s="86" t="s">
        <v>1757</v>
      </c>
      <c r="P56" s="86">
        <v>6</v>
      </c>
      <c r="Q56" s="86" t="s">
        <v>1699</v>
      </c>
      <c r="R56" s="86">
        <v>4</v>
      </c>
      <c r="S56" s="86" t="s">
        <v>1767</v>
      </c>
      <c r="T56" s="86">
        <v>3</v>
      </c>
      <c r="U56" s="86"/>
      <c r="V56" s="86"/>
    </row>
    <row r="57" spans="1:22" ht="15">
      <c r="A57" s="86" t="s">
        <v>1696</v>
      </c>
      <c r="B57" s="86">
        <v>14</v>
      </c>
      <c r="C57" s="86" t="s">
        <v>1706</v>
      </c>
      <c r="D57" s="86">
        <v>5</v>
      </c>
      <c r="E57" s="86" t="s">
        <v>1698</v>
      </c>
      <c r="F57" s="86">
        <v>7</v>
      </c>
      <c r="G57" s="86" t="s">
        <v>1720</v>
      </c>
      <c r="H57" s="86">
        <v>8</v>
      </c>
      <c r="I57" s="86" t="s">
        <v>1695</v>
      </c>
      <c r="J57" s="86">
        <v>7</v>
      </c>
      <c r="K57" s="86" t="s">
        <v>1738</v>
      </c>
      <c r="L57" s="86">
        <v>7</v>
      </c>
      <c r="M57" s="86" t="s">
        <v>1747</v>
      </c>
      <c r="N57" s="86">
        <v>3</v>
      </c>
      <c r="O57" s="86" t="s">
        <v>1758</v>
      </c>
      <c r="P57" s="86">
        <v>6</v>
      </c>
      <c r="Q57" s="86" t="s">
        <v>1700</v>
      </c>
      <c r="R57" s="86">
        <v>4</v>
      </c>
      <c r="S57" s="86" t="s">
        <v>1768</v>
      </c>
      <c r="T57" s="86">
        <v>3</v>
      </c>
      <c r="U57" s="86"/>
      <c r="V57" s="86"/>
    </row>
    <row r="58" spans="1:22" ht="15">
      <c r="A58" s="86" t="s">
        <v>1697</v>
      </c>
      <c r="B58" s="86">
        <v>11</v>
      </c>
      <c r="C58" s="86" t="s">
        <v>1707</v>
      </c>
      <c r="D58" s="86">
        <v>5</v>
      </c>
      <c r="E58" s="86" t="s">
        <v>1699</v>
      </c>
      <c r="F58" s="86">
        <v>7</v>
      </c>
      <c r="G58" s="86" t="s">
        <v>1721</v>
      </c>
      <c r="H58" s="86">
        <v>8</v>
      </c>
      <c r="I58" s="86" t="s">
        <v>1730</v>
      </c>
      <c r="J58" s="86">
        <v>7</v>
      </c>
      <c r="K58" s="86" t="s">
        <v>1739</v>
      </c>
      <c r="L58" s="86">
        <v>7</v>
      </c>
      <c r="M58" s="86" t="s">
        <v>1748</v>
      </c>
      <c r="N58" s="86">
        <v>3</v>
      </c>
      <c r="O58" s="86" t="s">
        <v>1702</v>
      </c>
      <c r="P58" s="86">
        <v>6</v>
      </c>
      <c r="Q58" s="86" t="s">
        <v>1701</v>
      </c>
      <c r="R58" s="86">
        <v>4</v>
      </c>
      <c r="S58" s="86" t="s">
        <v>1769</v>
      </c>
      <c r="T58" s="86">
        <v>3</v>
      </c>
      <c r="U58" s="86"/>
      <c r="V58" s="86"/>
    </row>
    <row r="59" spans="1:22" ht="15">
      <c r="A59" s="86" t="s">
        <v>1698</v>
      </c>
      <c r="B59" s="86">
        <v>11</v>
      </c>
      <c r="C59" s="86" t="s">
        <v>1708</v>
      </c>
      <c r="D59" s="86">
        <v>5</v>
      </c>
      <c r="E59" s="86" t="s">
        <v>1700</v>
      </c>
      <c r="F59" s="86">
        <v>7</v>
      </c>
      <c r="G59" s="86" t="s">
        <v>1722</v>
      </c>
      <c r="H59" s="86">
        <v>8</v>
      </c>
      <c r="I59" s="86" t="s">
        <v>1731</v>
      </c>
      <c r="J59" s="86">
        <v>7</v>
      </c>
      <c r="K59" s="86" t="s">
        <v>1740</v>
      </c>
      <c r="L59" s="86">
        <v>7</v>
      </c>
      <c r="M59" s="86" t="s">
        <v>1749</v>
      </c>
      <c r="N59" s="86">
        <v>3</v>
      </c>
      <c r="O59" s="86" t="s">
        <v>1759</v>
      </c>
      <c r="P59" s="86">
        <v>6</v>
      </c>
      <c r="Q59" s="86" t="s">
        <v>1693</v>
      </c>
      <c r="R59" s="86">
        <v>4</v>
      </c>
      <c r="S59" s="86" t="s">
        <v>1695</v>
      </c>
      <c r="T59" s="86">
        <v>2</v>
      </c>
      <c r="U59" s="86"/>
      <c r="V59" s="86"/>
    </row>
    <row r="60" spans="1:22" ht="15">
      <c r="A60" s="86" t="s">
        <v>1699</v>
      </c>
      <c r="B60" s="86">
        <v>11</v>
      </c>
      <c r="C60" s="86" t="s">
        <v>1709</v>
      </c>
      <c r="D60" s="86">
        <v>5</v>
      </c>
      <c r="E60" s="86" t="s">
        <v>1701</v>
      </c>
      <c r="F60" s="86">
        <v>7</v>
      </c>
      <c r="G60" s="86" t="s">
        <v>1723</v>
      </c>
      <c r="H60" s="86">
        <v>8</v>
      </c>
      <c r="I60" s="86" t="s">
        <v>1732</v>
      </c>
      <c r="J60" s="86">
        <v>7</v>
      </c>
      <c r="K60" s="86" t="s">
        <v>1741</v>
      </c>
      <c r="L60" s="86">
        <v>7</v>
      </c>
      <c r="M60" s="86" t="s">
        <v>1750</v>
      </c>
      <c r="N60" s="86">
        <v>3</v>
      </c>
      <c r="O60" s="86" t="s">
        <v>1760</v>
      </c>
      <c r="P60" s="86">
        <v>6</v>
      </c>
      <c r="Q60" s="86" t="s">
        <v>1694</v>
      </c>
      <c r="R60" s="86">
        <v>4</v>
      </c>
      <c r="S60" s="86" t="s">
        <v>1770</v>
      </c>
      <c r="T60" s="86">
        <v>2</v>
      </c>
      <c r="U60" s="86"/>
      <c r="V60" s="86"/>
    </row>
    <row r="61" spans="1:22" ht="15">
      <c r="A61" s="86" t="s">
        <v>1700</v>
      </c>
      <c r="B61" s="86">
        <v>11</v>
      </c>
      <c r="C61" s="86" t="s">
        <v>1710</v>
      </c>
      <c r="D61" s="86">
        <v>5</v>
      </c>
      <c r="E61" s="86" t="s">
        <v>1713</v>
      </c>
      <c r="F61" s="86">
        <v>3</v>
      </c>
      <c r="G61" s="86" t="s">
        <v>1724</v>
      </c>
      <c r="H61" s="86">
        <v>8</v>
      </c>
      <c r="I61" s="86" t="s">
        <v>1733</v>
      </c>
      <c r="J61" s="86">
        <v>7</v>
      </c>
      <c r="K61" s="86" t="s">
        <v>1742</v>
      </c>
      <c r="L61" s="86">
        <v>7</v>
      </c>
      <c r="M61" s="86" t="s">
        <v>1751</v>
      </c>
      <c r="N61" s="86">
        <v>3</v>
      </c>
      <c r="O61" s="86" t="s">
        <v>1761</v>
      </c>
      <c r="P61" s="86">
        <v>6</v>
      </c>
      <c r="Q61" s="86"/>
      <c r="R61" s="86"/>
      <c r="S61" s="86" t="s">
        <v>1771</v>
      </c>
      <c r="T61" s="86">
        <v>2</v>
      </c>
      <c r="U61" s="86"/>
      <c r="V61" s="86"/>
    </row>
    <row r="62" spans="1:22" ht="15">
      <c r="A62" s="86" t="s">
        <v>1701</v>
      </c>
      <c r="B62" s="86">
        <v>11</v>
      </c>
      <c r="C62" s="86" t="s">
        <v>1711</v>
      </c>
      <c r="D62" s="86">
        <v>5</v>
      </c>
      <c r="E62" s="86" t="s">
        <v>1714</v>
      </c>
      <c r="F62" s="86">
        <v>3</v>
      </c>
      <c r="G62" s="86" t="s">
        <v>1725</v>
      </c>
      <c r="H62" s="86">
        <v>8</v>
      </c>
      <c r="I62" s="86" t="s">
        <v>1734</v>
      </c>
      <c r="J62" s="86">
        <v>7</v>
      </c>
      <c r="K62" s="86" t="s">
        <v>1743</v>
      </c>
      <c r="L62" s="86">
        <v>7</v>
      </c>
      <c r="M62" s="86" t="s">
        <v>1752</v>
      </c>
      <c r="N62" s="86">
        <v>3</v>
      </c>
      <c r="O62" s="86" t="s">
        <v>1762</v>
      </c>
      <c r="P62" s="86">
        <v>6</v>
      </c>
      <c r="Q62" s="86"/>
      <c r="R62" s="86"/>
      <c r="S62" s="86" t="s">
        <v>1772</v>
      </c>
      <c r="T62" s="86">
        <v>2</v>
      </c>
      <c r="U62" s="86"/>
      <c r="V62" s="86"/>
    </row>
    <row r="63" spans="1:22" ht="15">
      <c r="A63" s="86" t="s">
        <v>1702</v>
      </c>
      <c r="B63" s="86">
        <v>10</v>
      </c>
      <c r="C63" s="86" t="s">
        <v>1695</v>
      </c>
      <c r="D63" s="86">
        <v>4</v>
      </c>
      <c r="E63" s="86" t="s">
        <v>1715</v>
      </c>
      <c r="F63" s="86">
        <v>3</v>
      </c>
      <c r="G63" s="86" t="s">
        <v>1726</v>
      </c>
      <c r="H63" s="86">
        <v>7</v>
      </c>
      <c r="I63" s="86" t="s">
        <v>1735</v>
      </c>
      <c r="J63" s="86">
        <v>7</v>
      </c>
      <c r="K63" s="86" t="s">
        <v>1744</v>
      </c>
      <c r="L63" s="86">
        <v>7</v>
      </c>
      <c r="M63" s="86" t="s">
        <v>1753</v>
      </c>
      <c r="N63" s="86">
        <v>2</v>
      </c>
      <c r="O63" s="86" t="s">
        <v>1763</v>
      </c>
      <c r="P63" s="86">
        <v>6</v>
      </c>
      <c r="Q63" s="86"/>
      <c r="R63" s="86"/>
      <c r="S63" s="86" t="s">
        <v>1773</v>
      </c>
      <c r="T63" s="86">
        <v>2</v>
      </c>
      <c r="U63" s="86"/>
      <c r="V63" s="86"/>
    </row>
    <row r="66" spans="1:22" ht="15" customHeight="1">
      <c r="A66" s="13" t="s">
        <v>1788</v>
      </c>
      <c r="B66" s="13" t="s">
        <v>1524</v>
      </c>
      <c r="C66" s="13" t="s">
        <v>1790</v>
      </c>
      <c r="D66" s="13" t="s">
        <v>1529</v>
      </c>
      <c r="E66" s="78" t="s">
        <v>1791</v>
      </c>
      <c r="F66" s="78" t="s">
        <v>1533</v>
      </c>
      <c r="G66" s="78" t="s">
        <v>1794</v>
      </c>
      <c r="H66" s="78" t="s">
        <v>1535</v>
      </c>
      <c r="I66" s="78" t="s">
        <v>1796</v>
      </c>
      <c r="J66" s="78" t="s">
        <v>1537</v>
      </c>
      <c r="K66" s="78" t="s">
        <v>1798</v>
      </c>
      <c r="L66" s="78" t="s">
        <v>1539</v>
      </c>
      <c r="M66" s="78" t="s">
        <v>1800</v>
      </c>
      <c r="N66" s="78" t="s">
        <v>1541</v>
      </c>
      <c r="O66" s="78" t="s">
        <v>1802</v>
      </c>
      <c r="P66" s="78" t="s">
        <v>1543</v>
      </c>
      <c r="Q66" s="78" t="s">
        <v>1804</v>
      </c>
      <c r="R66" s="78" t="s">
        <v>1545</v>
      </c>
      <c r="S66" s="78" t="s">
        <v>1806</v>
      </c>
      <c r="T66" s="78" t="s">
        <v>1547</v>
      </c>
      <c r="U66" s="13" t="s">
        <v>1808</v>
      </c>
      <c r="V66" s="13" t="s">
        <v>1548</v>
      </c>
    </row>
    <row r="67" spans="1:22" ht="15">
      <c r="A67" s="78" t="s">
        <v>297</v>
      </c>
      <c r="B67" s="78">
        <v>2</v>
      </c>
      <c r="C67" s="78" t="s">
        <v>297</v>
      </c>
      <c r="D67" s="78">
        <v>2</v>
      </c>
      <c r="E67" s="78"/>
      <c r="F67" s="78"/>
      <c r="G67" s="78"/>
      <c r="H67" s="78"/>
      <c r="I67" s="78"/>
      <c r="J67" s="78"/>
      <c r="K67" s="78"/>
      <c r="L67" s="78"/>
      <c r="M67" s="78"/>
      <c r="N67" s="78"/>
      <c r="O67" s="78"/>
      <c r="P67" s="78"/>
      <c r="Q67" s="78"/>
      <c r="R67" s="78"/>
      <c r="S67" s="78"/>
      <c r="T67" s="78"/>
      <c r="U67" s="78" t="s">
        <v>296</v>
      </c>
      <c r="V67" s="78">
        <v>1</v>
      </c>
    </row>
    <row r="68" spans="1:22" ht="15">
      <c r="A68" s="78" t="s">
        <v>296</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1789</v>
      </c>
      <c r="B71" s="13" t="s">
        <v>1524</v>
      </c>
      <c r="C71" s="13" t="s">
        <v>1792</v>
      </c>
      <c r="D71" s="13" t="s">
        <v>1529</v>
      </c>
      <c r="E71" s="78" t="s">
        <v>1793</v>
      </c>
      <c r="F71" s="78" t="s">
        <v>1533</v>
      </c>
      <c r="G71" s="13" t="s">
        <v>1795</v>
      </c>
      <c r="H71" s="13" t="s">
        <v>1535</v>
      </c>
      <c r="I71" s="13" t="s">
        <v>1797</v>
      </c>
      <c r="J71" s="13" t="s">
        <v>1537</v>
      </c>
      <c r="K71" s="78" t="s">
        <v>1799</v>
      </c>
      <c r="L71" s="78" t="s">
        <v>1539</v>
      </c>
      <c r="M71" s="13" t="s">
        <v>1801</v>
      </c>
      <c r="N71" s="13" t="s">
        <v>1541</v>
      </c>
      <c r="O71" s="78" t="s">
        <v>1803</v>
      </c>
      <c r="P71" s="78" t="s">
        <v>1543</v>
      </c>
      <c r="Q71" s="78" t="s">
        <v>1805</v>
      </c>
      <c r="R71" s="78" t="s">
        <v>1545</v>
      </c>
      <c r="S71" s="13" t="s">
        <v>1807</v>
      </c>
      <c r="T71" s="13" t="s">
        <v>1547</v>
      </c>
      <c r="U71" s="13" t="s">
        <v>1809</v>
      </c>
      <c r="V71" s="13" t="s">
        <v>1548</v>
      </c>
    </row>
    <row r="72" spans="1:22" ht="15">
      <c r="A72" s="78" t="s">
        <v>291</v>
      </c>
      <c r="B72" s="78">
        <v>12</v>
      </c>
      <c r="C72" s="78" t="s">
        <v>284</v>
      </c>
      <c r="D72" s="78">
        <v>7</v>
      </c>
      <c r="E72" s="78"/>
      <c r="F72" s="78"/>
      <c r="G72" s="78" t="s">
        <v>273</v>
      </c>
      <c r="H72" s="78">
        <v>6</v>
      </c>
      <c r="I72" s="78" t="s">
        <v>291</v>
      </c>
      <c r="J72" s="78">
        <v>10</v>
      </c>
      <c r="K72" s="78"/>
      <c r="L72" s="78"/>
      <c r="M72" s="78" t="s">
        <v>280</v>
      </c>
      <c r="N72" s="78">
        <v>2</v>
      </c>
      <c r="O72" s="78"/>
      <c r="P72" s="78"/>
      <c r="Q72" s="78"/>
      <c r="R72" s="78"/>
      <c r="S72" s="78" t="s">
        <v>300</v>
      </c>
      <c r="T72" s="78">
        <v>1</v>
      </c>
      <c r="U72" s="78" t="s">
        <v>295</v>
      </c>
      <c r="V72" s="78">
        <v>1</v>
      </c>
    </row>
    <row r="73" spans="1:22" ht="15">
      <c r="A73" s="78" t="s">
        <v>280</v>
      </c>
      <c r="B73" s="78">
        <v>7</v>
      </c>
      <c r="C73" s="78" t="s">
        <v>280</v>
      </c>
      <c r="D73" s="78">
        <v>4</v>
      </c>
      <c r="E73" s="78"/>
      <c r="F73" s="78"/>
      <c r="G73" s="78" t="s">
        <v>299</v>
      </c>
      <c r="H73" s="78">
        <v>6</v>
      </c>
      <c r="I73" s="78" t="s">
        <v>281</v>
      </c>
      <c r="J73" s="78">
        <v>2</v>
      </c>
      <c r="K73" s="78"/>
      <c r="L73" s="78"/>
      <c r="M73" s="78" t="s">
        <v>287</v>
      </c>
      <c r="N73" s="78">
        <v>1</v>
      </c>
      <c r="O73" s="78"/>
      <c r="P73" s="78"/>
      <c r="Q73" s="78"/>
      <c r="R73" s="78"/>
      <c r="S73" s="78"/>
      <c r="T73" s="78"/>
      <c r="U73" s="78"/>
      <c r="V73" s="78"/>
    </row>
    <row r="74" spans="1:22" ht="15">
      <c r="A74" s="78" t="s">
        <v>284</v>
      </c>
      <c r="B74" s="78">
        <v>7</v>
      </c>
      <c r="C74" s="78" t="s">
        <v>291</v>
      </c>
      <c r="D74" s="78">
        <v>2</v>
      </c>
      <c r="E74" s="78"/>
      <c r="F74" s="78"/>
      <c r="G74" s="78" t="s">
        <v>298</v>
      </c>
      <c r="H74" s="78">
        <v>4</v>
      </c>
      <c r="I74" s="78"/>
      <c r="J74" s="78"/>
      <c r="K74" s="78"/>
      <c r="L74" s="78"/>
      <c r="M74" s="78" t="s">
        <v>294</v>
      </c>
      <c r="N74" s="78">
        <v>1</v>
      </c>
      <c r="O74" s="78"/>
      <c r="P74" s="78"/>
      <c r="Q74" s="78"/>
      <c r="R74" s="78"/>
      <c r="S74" s="78"/>
      <c r="T74" s="78"/>
      <c r="U74" s="78"/>
      <c r="V74" s="78"/>
    </row>
    <row r="75" spans="1:22" ht="15">
      <c r="A75" s="78" t="s">
        <v>294</v>
      </c>
      <c r="B75" s="78">
        <v>6</v>
      </c>
      <c r="C75" s="78" t="s">
        <v>303</v>
      </c>
      <c r="D75" s="78">
        <v>2</v>
      </c>
      <c r="E75" s="78"/>
      <c r="F75" s="78"/>
      <c r="G75" s="78" t="s">
        <v>294</v>
      </c>
      <c r="H75" s="78">
        <v>3</v>
      </c>
      <c r="I75" s="78"/>
      <c r="J75" s="78"/>
      <c r="K75" s="78"/>
      <c r="L75" s="78"/>
      <c r="M75" s="78"/>
      <c r="N75" s="78"/>
      <c r="O75" s="78"/>
      <c r="P75" s="78"/>
      <c r="Q75" s="78"/>
      <c r="R75" s="78"/>
      <c r="S75" s="78"/>
      <c r="T75" s="78"/>
      <c r="U75" s="78"/>
      <c r="V75" s="78"/>
    </row>
    <row r="76" spans="1:22" ht="15">
      <c r="A76" s="78" t="s">
        <v>273</v>
      </c>
      <c r="B76" s="78">
        <v>6</v>
      </c>
      <c r="C76" s="78" t="s">
        <v>302</v>
      </c>
      <c r="D76" s="78">
        <v>2</v>
      </c>
      <c r="E76" s="78"/>
      <c r="F76" s="78"/>
      <c r="G76" s="78" t="s">
        <v>280</v>
      </c>
      <c r="H76" s="78">
        <v>1</v>
      </c>
      <c r="I76" s="78"/>
      <c r="J76" s="78"/>
      <c r="K76" s="78"/>
      <c r="L76" s="78"/>
      <c r="M76" s="78"/>
      <c r="N76" s="78"/>
      <c r="O76" s="78"/>
      <c r="P76" s="78"/>
      <c r="Q76" s="78"/>
      <c r="R76" s="78"/>
      <c r="S76" s="78"/>
      <c r="T76" s="78"/>
      <c r="U76" s="78"/>
      <c r="V76" s="78"/>
    </row>
    <row r="77" spans="1:22" ht="15">
      <c r="A77" s="78" t="s">
        <v>299</v>
      </c>
      <c r="B77" s="78">
        <v>6</v>
      </c>
      <c r="C77" s="78" t="s">
        <v>294</v>
      </c>
      <c r="D77" s="78">
        <v>2</v>
      </c>
      <c r="E77" s="78"/>
      <c r="F77" s="78"/>
      <c r="G77" s="78" t="s">
        <v>293</v>
      </c>
      <c r="H77" s="78">
        <v>1</v>
      </c>
      <c r="I77" s="78"/>
      <c r="J77" s="78"/>
      <c r="K77" s="78"/>
      <c r="L77" s="78"/>
      <c r="M77" s="78"/>
      <c r="N77" s="78"/>
      <c r="O77" s="78"/>
      <c r="P77" s="78"/>
      <c r="Q77" s="78"/>
      <c r="R77" s="78"/>
      <c r="S77" s="78"/>
      <c r="T77" s="78"/>
      <c r="U77" s="78"/>
      <c r="V77" s="78"/>
    </row>
    <row r="78" spans="1:22" ht="15">
      <c r="A78" s="78" t="s">
        <v>298</v>
      </c>
      <c r="B78" s="78">
        <v>4</v>
      </c>
      <c r="C78" s="78" t="s">
        <v>297</v>
      </c>
      <c r="D78" s="78">
        <v>2</v>
      </c>
      <c r="E78" s="78"/>
      <c r="F78" s="78"/>
      <c r="G78" s="78" t="s">
        <v>292</v>
      </c>
      <c r="H78" s="78">
        <v>1</v>
      </c>
      <c r="I78" s="78"/>
      <c r="J78" s="78"/>
      <c r="K78" s="78"/>
      <c r="L78" s="78"/>
      <c r="M78" s="78"/>
      <c r="N78" s="78"/>
      <c r="O78" s="78"/>
      <c r="P78" s="78"/>
      <c r="Q78" s="78"/>
      <c r="R78" s="78"/>
      <c r="S78" s="78"/>
      <c r="T78" s="78"/>
      <c r="U78" s="78"/>
      <c r="V78" s="78"/>
    </row>
    <row r="79" spans="1:22" ht="15">
      <c r="A79" s="78" t="s">
        <v>303</v>
      </c>
      <c r="B79" s="78">
        <v>2</v>
      </c>
      <c r="C79" s="78" t="s">
        <v>289</v>
      </c>
      <c r="D79" s="78">
        <v>2</v>
      </c>
      <c r="E79" s="78"/>
      <c r="F79" s="78"/>
      <c r="G79" s="78"/>
      <c r="H79" s="78"/>
      <c r="I79" s="78"/>
      <c r="J79" s="78"/>
      <c r="K79" s="78"/>
      <c r="L79" s="78"/>
      <c r="M79" s="78"/>
      <c r="N79" s="78"/>
      <c r="O79" s="78"/>
      <c r="P79" s="78"/>
      <c r="Q79" s="78"/>
      <c r="R79" s="78"/>
      <c r="S79" s="78"/>
      <c r="T79" s="78"/>
      <c r="U79" s="78"/>
      <c r="V79" s="78"/>
    </row>
    <row r="80" spans="1:22" ht="15">
      <c r="A80" s="78" t="s">
        <v>302</v>
      </c>
      <c r="B80" s="78">
        <v>2</v>
      </c>
      <c r="C80" s="78" t="s">
        <v>301</v>
      </c>
      <c r="D80" s="78">
        <v>2</v>
      </c>
      <c r="E80" s="78"/>
      <c r="F80" s="78"/>
      <c r="G80" s="78"/>
      <c r="H80" s="78"/>
      <c r="I80" s="78"/>
      <c r="J80" s="78"/>
      <c r="K80" s="78"/>
      <c r="L80" s="78"/>
      <c r="M80" s="78"/>
      <c r="N80" s="78"/>
      <c r="O80" s="78"/>
      <c r="P80" s="78"/>
      <c r="Q80" s="78"/>
      <c r="R80" s="78"/>
      <c r="S80" s="78"/>
      <c r="T80" s="78"/>
      <c r="U80" s="78"/>
      <c r="V80" s="78"/>
    </row>
    <row r="81" spans="1:22" ht="15">
      <c r="A81" s="78" t="s">
        <v>297</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1816</v>
      </c>
      <c r="B84" s="13" t="s">
        <v>1524</v>
      </c>
      <c r="C84" s="13" t="s">
        <v>1817</v>
      </c>
      <c r="D84" s="13" t="s">
        <v>1529</v>
      </c>
      <c r="E84" s="13" t="s">
        <v>1818</v>
      </c>
      <c r="F84" s="13" t="s">
        <v>1533</v>
      </c>
      <c r="G84" s="13" t="s">
        <v>1819</v>
      </c>
      <c r="H84" s="13" t="s">
        <v>1535</v>
      </c>
      <c r="I84" s="13" t="s">
        <v>1820</v>
      </c>
      <c r="J84" s="13" t="s">
        <v>1537</v>
      </c>
      <c r="K84" s="13" t="s">
        <v>1821</v>
      </c>
      <c r="L84" s="13" t="s">
        <v>1539</v>
      </c>
      <c r="M84" s="13" t="s">
        <v>1822</v>
      </c>
      <c r="N84" s="13" t="s">
        <v>1541</v>
      </c>
      <c r="O84" s="13" t="s">
        <v>1823</v>
      </c>
      <c r="P84" s="13" t="s">
        <v>1543</v>
      </c>
      <c r="Q84" s="13" t="s">
        <v>1824</v>
      </c>
      <c r="R84" s="13" t="s">
        <v>1545</v>
      </c>
      <c r="S84" s="13" t="s">
        <v>1825</v>
      </c>
      <c r="T84" s="13" t="s">
        <v>1547</v>
      </c>
      <c r="U84" s="13" t="s">
        <v>1826</v>
      </c>
      <c r="V84" s="13" t="s">
        <v>1548</v>
      </c>
    </row>
    <row r="85" spans="1:22" ht="15">
      <c r="A85" s="117" t="s">
        <v>221</v>
      </c>
      <c r="B85" s="78">
        <v>1837405</v>
      </c>
      <c r="C85" s="117" t="s">
        <v>297</v>
      </c>
      <c r="D85" s="78">
        <v>92186</v>
      </c>
      <c r="E85" s="117" t="s">
        <v>221</v>
      </c>
      <c r="F85" s="78">
        <v>1837405</v>
      </c>
      <c r="G85" s="117" t="s">
        <v>274</v>
      </c>
      <c r="H85" s="78">
        <v>58757</v>
      </c>
      <c r="I85" s="117" t="s">
        <v>281</v>
      </c>
      <c r="J85" s="78">
        <v>17846</v>
      </c>
      <c r="K85" s="117" t="s">
        <v>236</v>
      </c>
      <c r="L85" s="78">
        <v>2695</v>
      </c>
      <c r="M85" s="117" t="s">
        <v>267</v>
      </c>
      <c r="N85" s="78">
        <v>18517</v>
      </c>
      <c r="O85" s="117" t="s">
        <v>233</v>
      </c>
      <c r="P85" s="78">
        <v>16412</v>
      </c>
      <c r="Q85" s="117" t="s">
        <v>220</v>
      </c>
      <c r="R85" s="78">
        <v>22850</v>
      </c>
      <c r="S85" s="117" t="s">
        <v>300</v>
      </c>
      <c r="T85" s="78">
        <v>17068</v>
      </c>
      <c r="U85" s="117" t="s">
        <v>296</v>
      </c>
      <c r="V85" s="78">
        <v>37873</v>
      </c>
    </row>
    <row r="86" spans="1:22" ht="15">
      <c r="A86" s="117" t="s">
        <v>297</v>
      </c>
      <c r="B86" s="78">
        <v>92186</v>
      </c>
      <c r="C86" s="117" t="s">
        <v>230</v>
      </c>
      <c r="D86" s="78">
        <v>27756</v>
      </c>
      <c r="E86" s="117" t="s">
        <v>271</v>
      </c>
      <c r="F86" s="78">
        <v>47253</v>
      </c>
      <c r="G86" s="117" t="s">
        <v>292</v>
      </c>
      <c r="H86" s="78">
        <v>23813</v>
      </c>
      <c r="I86" s="117" t="s">
        <v>270</v>
      </c>
      <c r="J86" s="78">
        <v>13415</v>
      </c>
      <c r="K86" s="117" t="s">
        <v>268</v>
      </c>
      <c r="L86" s="78">
        <v>2143</v>
      </c>
      <c r="M86" s="117" t="s">
        <v>256</v>
      </c>
      <c r="N86" s="78">
        <v>5476</v>
      </c>
      <c r="O86" s="117" t="s">
        <v>235</v>
      </c>
      <c r="P86" s="78">
        <v>7098</v>
      </c>
      <c r="Q86" s="117" t="s">
        <v>219</v>
      </c>
      <c r="R86" s="78">
        <v>21123</v>
      </c>
      <c r="S86" s="117" t="s">
        <v>277</v>
      </c>
      <c r="T86" s="78">
        <v>2507</v>
      </c>
      <c r="U86" s="117" t="s">
        <v>295</v>
      </c>
      <c r="V86" s="78">
        <v>22913</v>
      </c>
    </row>
    <row r="87" spans="1:22" ht="15">
      <c r="A87" s="117" t="s">
        <v>274</v>
      </c>
      <c r="B87" s="78">
        <v>58757</v>
      </c>
      <c r="C87" s="117" t="s">
        <v>302</v>
      </c>
      <c r="D87" s="78">
        <v>18896</v>
      </c>
      <c r="E87" s="117" t="s">
        <v>225</v>
      </c>
      <c r="F87" s="78">
        <v>40863</v>
      </c>
      <c r="G87" s="117" t="s">
        <v>294</v>
      </c>
      <c r="H87" s="78">
        <v>17866</v>
      </c>
      <c r="I87" s="117" t="s">
        <v>279</v>
      </c>
      <c r="J87" s="78">
        <v>3037</v>
      </c>
      <c r="K87" s="117" t="s">
        <v>241</v>
      </c>
      <c r="L87" s="78">
        <v>1897</v>
      </c>
      <c r="M87" s="117" t="s">
        <v>275</v>
      </c>
      <c r="N87" s="78">
        <v>4195</v>
      </c>
      <c r="O87" s="117" t="s">
        <v>245</v>
      </c>
      <c r="P87" s="78">
        <v>3975</v>
      </c>
      <c r="Q87" s="117" t="s">
        <v>217</v>
      </c>
      <c r="R87" s="78">
        <v>18206</v>
      </c>
      <c r="S87" s="117" t="s">
        <v>278</v>
      </c>
      <c r="T87" s="78">
        <v>1768</v>
      </c>
      <c r="U87" s="117" t="s">
        <v>262</v>
      </c>
      <c r="V87" s="78">
        <v>14477</v>
      </c>
    </row>
    <row r="88" spans="1:22" ht="15">
      <c r="A88" s="117" t="s">
        <v>271</v>
      </c>
      <c r="B88" s="78">
        <v>47253</v>
      </c>
      <c r="C88" s="117" t="s">
        <v>215</v>
      </c>
      <c r="D88" s="78">
        <v>17093</v>
      </c>
      <c r="E88" s="117" t="s">
        <v>246</v>
      </c>
      <c r="F88" s="78">
        <v>25635</v>
      </c>
      <c r="G88" s="117" t="s">
        <v>261</v>
      </c>
      <c r="H88" s="78">
        <v>5334</v>
      </c>
      <c r="I88" s="117" t="s">
        <v>216</v>
      </c>
      <c r="J88" s="78">
        <v>1309</v>
      </c>
      <c r="K88" s="117" t="s">
        <v>234</v>
      </c>
      <c r="L88" s="78">
        <v>1760</v>
      </c>
      <c r="M88" s="117" t="s">
        <v>287</v>
      </c>
      <c r="N88" s="78">
        <v>4078</v>
      </c>
      <c r="O88" s="117" t="s">
        <v>242</v>
      </c>
      <c r="P88" s="78">
        <v>1673</v>
      </c>
      <c r="Q88" s="117" t="s">
        <v>218</v>
      </c>
      <c r="R88" s="78">
        <v>15607</v>
      </c>
      <c r="S88" s="117"/>
      <c r="T88" s="78"/>
      <c r="U88" s="117"/>
      <c r="V88" s="78"/>
    </row>
    <row r="89" spans="1:22" ht="15">
      <c r="A89" s="117" t="s">
        <v>225</v>
      </c>
      <c r="B89" s="78">
        <v>40863</v>
      </c>
      <c r="C89" s="117" t="s">
        <v>282</v>
      </c>
      <c r="D89" s="78">
        <v>12012</v>
      </c>
      <c r="E89" s="117" t="s">
        <v>258</v>
      </c>
      <c r="F89" s="78">
        <v>4232</v>
      </c>
      <c r="G89" s="117" t="s">
        <v>223</v>
      </c>
      <c r="H89" s="78">
        <v>1036</v>
      </c>
      <c r="I89" s="117" t="s">
        <v>291</v>
      </c>
      <c r="J89" s="78">
        <v>1162</v>
      </c>
      <c r="K89" s="117" t="s">
        <v>260</v>
      </c>
      <c r="L89" s="78">
        <v>1672</v>
      </c>
      <c r="M89" s="117" t="s">
        <v>276</v>
      </c>
      <c r="N89" s="78">
        <v>1274</v>
      </c>
      <c r="O89" s="117" t="s">
        <v>244</v>
      </c>
      <c r="P89" s="78">
        <v>1614</v>
      </c>
      <c r="Q89" s="117"/>
      <c r="R89" s="78"/>
      <c r="S89" s="117"/>
      <c r="T89" s="78"/>
      <c r="U89" s="117"/>
      <c r="V89" s="78"/>
    </row>
    <row r="90" spans="1:22" ht="15">
      <c r="A90" s="117" t="s">
        <v>296</v>
      </c>
      <c r="B90" s="78">
        <v>37873</v>
      </c>
      <c r="C90" s="117" t="s">
        <v>288</v>
      </c>
      <c r="D90" s="78">
        <v>10704</v>
      </c>
      <c r="E90" s="117" t="s">
        <v>266</v>
      </c>
      <c r="F90" s="78">
        <v>4213</v>
      </c>
      <c r="G90" s="117" t="s">
        <v>293</v>
      </c>
      <c r="H90" s="78">
        <v>724</v>
      </c>
      <c r="I90" s="117" t="s">
        <v>214</v>
      </c>
      <c r="J90" s="78">
        <v>446</v>
      </c>
      <c r="K90" s="117" t="s">
        <v>253</v>
      </c>
      <c r="L90" s="78">
        <v>1149</v>
      </c>
      <c r="M90" s="117" t="s">
        <v>285</v>
      </c>
      <c r="N90" s="78">
        <v>47</v>
      </c>
      <c r="O90" s="117" t="s">
        <v>243</v>
      </c>
      <c r="P90" s="78">
        <v>18</v>
      </c>
      <c r="Q90" s="117"/>
      <c r="R90" s="78"/>
      <c r="S90" s="117"/>
      <c r="T90" s="78"/>
      <c r="U90" s="117"/>
      <c r="V90" s="78"/>
    </row>
    <row r="91" spans="1:22" ht="15">
      <c r="A91" s="117" t="s">
        <v>251</v>
      </c>
      <c r="B91" s="78">
        <v>29372</v>
      </c>
      <c r="C91" s="117" t="s">
        <v>289</v>
      </c>
      <c r="D91" s="78">
        <v>7451</v>
      </c>
      <c r="E91" s="117" t="s">
        <v>232</v>
      </c>
      <c r="F91" s="78">
        <v>3071</v>
      </c>
      <c r="G91" s="117" t="s">
        <v>299</v>
      </c>
      <c r="H91" s="78">
        <v>200</v>
      </c>
      <c r="I91" s="117" t="s">
        <v>272</v>
      </c>
      <c r="J91" s="78">
        <v>304</v>
      </c>
      <c r="K91" s="117" t="s">
        <v>249</v>
      </c>
      <c r="L91" s="78">
        <v>254</v>
      </c>
      <c r="M91" s="117"/>
      <c r="N91" s="78"/>
      <c r="O91" s="117"/>
      <c r="P91" s="78"/>
      <c r="Q91" s="117"/>
      <c r="R91" s="78"/>
      <c r="S91" s="117"/>
      <c r="T91" s="78"/>
      <c r="U91" s="117"/>
      <c r="V91" s="78"/>
    </row>
    <row r="92" spans="1:22" ht="15">
      <c r="A92" s="117" t="s">
        <v>230</v>
      </c>
      <c r="B92" s="78">
        <v>27756</v>
      </c>
      <c r="C92" s="117" t="s">
        <v>283</v>
      </c>
      <c r="D92" s="78">
        <v>7203</v>
      </c>
      <c r="E92" s="117" t="s">
        <v>254</v>
      </c>
      <c r="F92" s="78">
        <v>2793</v>
      </c>
      <c r="G92" s="117" t="s">
        <v>298</v>
      </c>
      <c r="H92" s="78">
        <v>48</v>
      </c>
      <c r="I92" s="117" t="s">
        <v>222</v>
      </c>
      <c r="J92" s="78">
        <v>286</v>
      </c>
      <c r="K92" s="117" t="s">
        <v>286</v>
      </c>
      <c r="L92" s="78">
        <v>208</v>
      </c>
      <c r="M92" s="117"/>
      <c r="N92" s="78"/>
      <c r="O92" s="117"/>
      <c r="P92" s="78"/>
      <c r="Q92" s="117"/>
      <c r="R92" s="78"/>
      <c r="S92" s="117"/>
      <c r="T92" s="78"/>
      <c r="U92" s="117"/>
      <c r="V92" s="78"/>
    </row>
    <row r="93" spans="1:22" ht="15">
      <c r="A93" s="117" t="s">
        <v>246</v>
      </c>
      <c r="B93" s="78">
        <v>25635</v>
      </c>
      <c r="C93" s="117" t="s">
        <v>265</v>
      </c>
      <c r="D93" s="78">
        <v>3238</v>
      </c>
      <c r="E93" s="117" t="s">
        <v>229</v>
      </c>
      <c r="F93" s="78">
        <v>1271</v>
      </c>
      <c r="G93" s="117" t="s">
        <v>273</v>
      </c>
      <c r="H93" s="78">
        <v>29</v>
      </c>
      <c r="I93" s="117"/>
      <c r="J93" s="78"/>
      <c r="K93" s="117"/>
      <c r="L93" s="78"/>
      <c r="M93" s="117"/>
      <c r="N93" s="78"/>
      <c r="O93" s="117"/>
      <c r="P93" s="78"/>
      <c r="Q93" s="117"/>
      <c r="R93" s="78"/>
      <c r="S93" s="117"/>
      <c r="T93" s="78"/>
      <c r="U93" s="117"/>
      <c r="V93" s="78"/>
    </row>
    <row r="94" spans="1:22" ht="15">
      <c r="A94" s="117" t="s">
        <v>292</v>
      </c>
      <c r="B94" s="78">
        <v>23813</v>
      </c>
      <c r="C94" s="117" t="s">
        <v>280</v>
      </c>
      <c r="D94" s="78">
        <v>2409</v>
      </c>
      <c r="E94" s="117" t="s">
        <v>259</v>
      </c>
      <c r="F94" s="78">
        <v>1167</v>
      </c>
      <c r="G94" s="117"/>
      <c r="H94" s="78"/>
      <c r="I94" s="117"/>
      <c r="J94" s="78"/>
      <c r="K94" s="117"/>
      <c r="L94" s="78"/>
      <c r="M94" s="117"/>
      <c r="N94" s="78"/>
      <c r="O94" s="117"/>
      <c r="P94" s="78"/>
      <c r="Q94" s="117"/>
      <c r="R94" s="78"/>
      <c r="S94" s="117"/>
      <c r="T94" s="78"/>
      <c r="U94" s="117"/>
      <c r="V94" s="78"/>
    </row>
  </sheetData>
  <hyperlinks>
    <hyperlink ref="A2" r:id="rId1" display="https://gblogs.cisco.com/la/cslive-marlope3-la-guia-de-cisco-live-cancun-para-los-asistentes-por-primera-vez-y-los-mas-experimentados/"/>
    <hyperlink ref="A3" r:id="rId2" display="https://blogs.cisco.com/customerexperience/5-steps-to-digital-transformation-success-at-cisco-live-cancun"/>
    <hyperlink ref="A4" r:id="rId3" display="https://blogs.cisco.com/developer/digitalization-at-cisco-live-cancun"/>
    <hyperlink ref="A5" r:id="rId4" display="https://news-blogs.cisco.com/americas/es/2019/10/21/tu-lo-haces-posible-en-cisco-live-cancun-2019/"/>
    <hyperlink ref="A6" r:id="rId5" display="https://blogs.cisco.com/customerexperience/5-steps-to-digital-transformation-success-at-cisco-live-cancun?utm_source=dlvr.it&amp;utm_medium=twitter"/>
    <hyperlink ref="A7" r:id="rId6" display="https://gblogs.cisco.com/la/cslive-leomende-3-maneras-de-conocer-el-futuro-de-las-redes-durante-cisco-live-cancun/"/>
    <hyperlink ref="A8" r:id="rId7" display="https://www.ciscolive.com/latam"/>
    <hyperlink ref="A9" r:id="rId8" display="https://twitter.com/CiscoDevNet/status/1186416876404072448"/>
    <hyperlink ref="A10" r:id="rId9" display="https://info.niagaranetworks.com/event-registration?event_name=Cisco%20Live%20Cancun%202019&amp;utm_campaign=CISCO%20Live%20Cancun%202019&amp;utm_content=95894918&amp;utm_medium=social&amp;utm_source=twitter&amp;hss_channel=tw-4927820441"/>
    <hyperlink ref="A11" r:id="rId10" display="https://twinybots.ch/"/>
    <hyperlink ref="C2" r:id="rId11" display="https://gblogs.cisco.com/la/cslive-marlope3-la-guia-de-cisco-live-cancun-para-los-asistentes-por-primera-vez-y-los-mas-experimentados/"/>
    <hyperlink ref="C3" r:id="rId12" display="https://blogs.cisco.com/customerexperience/5-steps-to-digital-transformation-success-at-cisco-live-cancun"/>
    <hyperlink ref="C4" r:id="rId13" display="https://info.niagaranetworks.com/event-registration?event_name=Cisco%20Live%20Cancun%202019&amp;utm_campaign=CISCO%20Live%20Cancun%202019&amp;utm_content=95894918&amp;utm_medium=social&amp;utm_source=twitter&amp;hss_channel=tw-4927820441"/>
    <hyperlink ref="C5" r:id="rId14" display="https://news-blogs.cisco.com/americas/es/2019/10/21/tu-lo-haces-posible-en-cisco-live-cancun-2019/"/>
    <hyperlink ref="C6" r:id="rId15" display="https://www.ciscolive.com/latam"/>
    <hyperlink ref="C7" r:id="rId16" display="https://www.ciscolive.com/latam/en/activities/world-of-solutions/cisco-showcase.html"/>
    <hyperlink ref="C8" r:id="rId17" display="https://blogs.cisco.com/developer/cisco-live-cancun-2019"/>
    <hyperlink ref="C9" r:id="rId18" display="https://www.ciscolive.com/latam/en.html"/>
    <hyperlink ref="C10" r:id="rId19" display="https://blogs.cisco.com/customerexperience/5-steps-to-digital-transformation-success-at-cisco-live-cancun?ccid=cc000424&amp;dtid=esotwt000260"/>
    <hyperlink ref="E2" r:id="rId20" display="https://www.linkedin.com/slink?code=eJ_YgxT"/>
    <hyperlink ref="E3" r:id="rId21" display="https://twinybots.ch/"/>
    <hyperlink ref="E4" r:id="rId22" display="https://blogs.cisco.com/customerexperience/5-steps-to-digital-transformation-success-at-cisco-live-cancun"/>
    <hyperlink ref="E5" r:id="rId23" display="https://marketscreener.com/CISCO-SYSTEMS-4862/news/Cisco-5-Steps-to-Digital-Transformation-Success-at-Cisco-Live-Canc-n-29379785/"/>
    <hyperlink ref="E6" r:id="rId24" display="https://www.linkedin.com/slink?code=eUXPSZj"/>
    <hyperlink ref="E7" r:id="rId25" display="https://digitaltelcos.com/"/>
    <hyperlink ref="E8" r:id="rId26" display="http://blog.digitaltelcos.com/2019/10/15/5-steps-to-digital-transformation-success-at-cisco-live-cancun/"/>
    <hyperlink ref="E9" r:id="rId27" display="https://www.linkedin.com/slink?code=dssPdBC"/>
    <hyperlink ref="E10" r:id="rId28" display="https://www.linkedin.com/slink?code=e39kRfm"/>
    <hyperlink ref="E11" r:id="rId29" display="https://www.linkedin.com/slink?code=d_rWKQh"/>
    <hyperlink ref="G2" r:id="rId30" display="https://twitter.com/CiscoDevNet/status/1186416876404072448"/>
    <hyperlink ref="G3" r:id="rId31" display="https://vivianfrancos.com/ciscolivela-llega-con-lo-maximo-en-tecnologia/"/>
    <hyperlink ref="G4" r:id="rId32" display="https://twitter.com/NRS_Solutions/status/1186389101592956928"/>
    <hyperlink ref="G5" r:id="rId33" display="https://www.linkedin.com/slink?code=d7Nxmmk"/>
    <hyperlink ref="G6" r:id="rId34" display="https://www.linkedin.com/slink?code=dM5xJEe"/>
    <hyperlink ref="G7" r:id="rId35" display="https://twitter.com/ciscolivelatam/status/1162469081620070401"/>
    <hyperlink ref="G8" r:id="rId36" display="https://www.youtube.com/watch?v=HDnO_WR-dzw&amp;feature=youtu.be"/>
    <hyperlink ref="I2" r:id="rId37" display="https://blogs.cisco.com/developer/digitalization-at-cisco-live-cancun"/>
    <hyperlink ref="I3" r:id="rId38" display="https://www.ciscolive.com/latam"/>
    <hyperlink ref="I4" r:id="rId39" display="https://developer.cisco.com/startnow/?utm_campaign=startnow20&amp;utm_source=mediabuy&amp;utm_medium=ptwitter-mx-luzmavideo"/>
    <hyperlink ref="K2" r:id="rId40" display="https://merakienciscolive.splashthat.com/"/>
    <hyperlink ref="M2" r:id="rId41" display="https://gblogs.cisco.com/la/cslive-leomende-3-maneras-de-conocer-el-futuro-de-las-redes-durante-cisco-live-cancun/"/>
    <hyperlink ref="M3" r:id="rId42" display="https://news-blogs.cisco.com/americas/es/2019/10/21/tu-lo-haces-posible-en-cisco-live-cancun-2019/"/>
    <hyperlink ref="M4" r:id="rId43" display="https://esemanal.mx/2019/10/cisco-live-cancun-2019/"/>
    <hyperlink ref="Q2" r:id="rId44" display="https://blogs.cisco.com/customerexperience/5-steps-to-digital-transformation-success-at-cisco-live-cancun?utm_source=dlvr.it&amp;utm_medium=twitter"/>
    <hyperlink ref="S2" r:id="rId45" display="https://news-blogs.cisco.com/americas/es/2019/10/21/tu-lo-haces-posible-en-cisco-live-cancun-2019/"/>
    <hyperlink ref="S3" r:id="rId46" display="https://www.linkedin.com/slink?code=e3NbxVk"/>
    <hyperlink ref="S4" r:id="rId47" display="https://www.linkedin.com/slink?code=eYW78-C"/>
  </hyperlinks>
  <printOptions/>
  <pageMargins left="0.7" right="0.7" top="0.75" bottom="0.75" header="0.3" footer="0.3"/>
  <pageSetup orientation="portrait" paperSize="9"/>
  <tableParts>
    <tablePart r:id="rId54"/>
    <tablePart r:id="rId49"/>
    <tablePart r:id="rId53"/>
    <tablePart r:id="rId55"/>
    <tablePart r:id="rId48"/>
    <tablePart r:id="rId52"/>
    <tablePart r:id="rId50"/>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1964</v>
      </c>
      <c r="B1" s="13" t="s">
        <v>2150</v>
      </c>
      <c r="C1" s="13" t="s">
        <v>2151</v>
      </c>
      <c r="D1" s="13" t="s">
        <v>144</v>
      </c>
      <c r="E1" s="13" t="s">
        <v>2153</v>
      </c>
      <c r="F1" s="13" t="s">
        <v>2154</v>
      </c>
      <c r="G1" s="13" t="s">
        <v>2155</v>
      </c>
    </row>
    <row r="2" spans="1:7" ht="15">
      <c r="A2" s="78" t="s">
        <v>1613</v>
      </c>
      <c r="B2" s="78">
        <v>47</v>
      </c>
      <c r="C2" s="120">
        <v>0.020614035087719296</v>
      </c>
      <c r="D2" s="78" t="s">
        <v>2152</v>
      </c>
      <c r="E2" s="78"/>
      <c r="F2" s="78"/>
      <c r="G2" s="78"/>
    </row>
    <row r="3" spans="1:7" ht="15">
      <c r="A3" s="78" t="s">
        <v>1614</v>
      </c>
      <c r="B3" s="78">
        <v>4</v>
      </c>
      <c r="C3" s="120">
        <v>0.0017543859649122805</v>
      </c>
      <c r="D3" s="78" t="s">
        <v>2152</v>
      </c>
      <c r="E3" s="78"/>
      <c r="F3" s="78"/>
      <c r="G3" s="78"/>
    </row>
    <row r="4" spans="1:7" ht="15">
      <c r="A4" s="78" t="s">
        <v>1615</v>
      </c>
      <c r="B4" s="78">
        <v>0</v>
      </c>
      <c r="C4" s="120">
        <v>0</v>
      </c>
      <c r="D4" s="78" t="s">
        <v>2152</v>
      </c>
      <c r="E4" s="78"/>
      <c r="F4" s="78"/>
      <c r="G4" s="78"/>
    </row>
    <row r="5" spans="1:7" ht="15">
      <c r="A5" s="78" t="s">
        <v>1616</v>
      </c>
      <c r="B5" s="78">
        <v>2229</v>
      </c>
      <c r="C5" s="120">
        <v>0.9776315789473684</v>
      </c>
      <c r="D5" s="78" t="s">
        <v>2152</v>
      </c>
      <c r="E5" s="78"/>
      <c r="F5" s="78"/>
      <c r="G5" s="78"/>
    </row>
    <row r="6" spans="1:7" ht="15">
      <c r="A6" s="78" t="s">
        <v>1617</v>
      </c>
      <c r="B6" s="78">
        <v>2280</v>
      </c>
      <c r="C6" s="120">
        <v>1</v>
      </c>
      <c r="D6" s="78" t="s">
        <v>2152</v>
      </c>
      <c r="E6" s="78"/>
      <c r="F6" s="78"/>
      <c r="G6" s="78"/>
    </row>
    <row r="7" spans="1:7" ht="15">
      <c r="A7" s="86" t="s">
        <v>300</v>
      </c>
      <c r="B7" s="86">
        <v>80</v>
      </c>
      <c r="C7" s="121">
        <v>0.0111415252478147</v>
      </c>
      <c r="D7" s="86" t="s">
        <v>2152</v>
      </c>
      <c r="E7" s="86" t="b">
        <v>0</v>
      </c>
      <c r="F7" s="86" t="b">
        <v>0</v>
      </c>
      <c r="G7" s="86" t="b">
        <v>0</v>
      </c>
    </row>
    <row r="8" spans="1:7" ht="15">
      <c r="A8" s="86" t="s">
        <v>1590</v>
      </c>
      <c r="B8" s="86">
        <v>69</v>
      </c>
      <c r="C8" s="121">
        <v>0.009302694057634616</v>
      </c>
      <c r="D8" s="86" t="s">
        <v>2152</v>
      </c>
      <c r="E8" s="86" t="b">
        <v>0</v>
      </c>
      <c r="F8" s="86" t="b">
        <v>0</v>
      </c>
      <c r="G8" s="86" t="b">
        <v>0</v>
      </c>
    </row>
    <row r="9" spans="1:7" ht="15">
      <c r="A9" s="86" t="s">
        <v>1618</v>
      </c>
      <c r="B9" s="86">
        <v>53</v>
      </c>
      <c r="C9" s="121">
        <v>0.01024844510831806</v>
      </c>
      <c r="D9" s="86" t="s">
        <v>2152</v>
      </c>
      <c r="E9" s="86" t="b">
        <v>0</v>
      </c>
      <c r="F9" s="86" t="b">
        <v>0</v>
      </c>
      <c r="G9" s="86" t="b">
        <v>0</v>
      </c>
    </row>
    <row r="10" spans="1:7" ht="15">
      <c r="A10" s="86" t="s">
        <v>1619</v>
      </c>
      <c r="B10" s="86">
        <v>50</v>
      </c>
      <c r="C10" s="121">
        <v>0.011089567434715756</v>
      </c>
      <c r="D10" s="86" t="s">
        <v>2152</v>
      </c>
      <c r="E10" s="86" t="b">
        <v>0</v>
      </c>
      <c r="F10" s="86" t="b">
        <v>0</v>
      </c>
      <c r="G10" s="86" t="b">
        <v>0</v>
      </c>
    </row>
    <row r="11" spans="1:7" ht="15">
      <c r="A11" s="86" t="s">
        <v>1576</v>
      </c>
      <c r="B11" s="86">
        <v>26</v>
      </c>
      <c r="C11" s="121">
        <v>0.01063172166201804</v>
      </c>
      <c r="D11" s="86" t="s">
        <v>2152</v>
      </c>
      <c r="E11" s="86" t="b">
        <v>0</v>
      </c>
      <c r="F11" s="86" t="b">
        <v>0</v>
      </c>
      <c r="G11" s="86" t="b">
        <v>0</v>
      </c>
    </row>
    <row r="12" spans="1:7" ht="15">
      <c r="A12" s="86" t="s">
        <v>1622</v>
      </c>
      <c r="B12" s="86">
        <v>21</v>
      </c>
      <c r="C12" s="121">
        <v>0.009637447117478257</v>
      </c>
      <c r="D12" s="86" t="s">
        <v>2152</v>
      </c>
      <c r="E12" s="86" t="b">
        <v>0</v>
      </c>
      <c r="F12" s="86" t="b">
        <v>0</v>
      </c>
      <c r="G12" s="86" t="b">
        <v>0</v>
      </c>
    </row>
    <row r="13" spans="1:7" ht="15">
      <c r="A13" s="86" t="s">
        <v>1630</v>
      </c>
      <c r="B13" s="86">
        <v>20</v>
      </c>
      <c r="C13" s="121">
        <v>0.009752704601663824</v>
      </c>
      <c r="D13" s="86" t="s">
        <v>2152</v>
      </c>
      <c r="E13" s="86" t="b">
        <v>0</v>
      </c>
      <c r="F13" s="86" t="b">
        <v>0</v>
      </c>
      <c r="G13" s="86" t="b">
        <v>0</v>
      </c>
    </row>
    <row r="14" spans="1:7" ht="15">
      <c r="A14" s="86" t="s">
        <v>1656</v>
      </c>
      <c r="B14" s="86">
        <v>18</v>
      </c>
      <c r="C14" s="121">
        <v>0.009056601727555175</v>
      </c>
      <c r="D14" s="86" t="s">
        <v>2152</v>
      </c>
      <c r="E14" s="86" t="b">
        <v>0</v>
      </c>
      <c r="F14" s="86" t="b">
        <v>0</v>
      </c>
      <c r="G14" s="86" t="b">
        <v>0</v>
      </c>
    </row>
    <row r="15" spans="1:7" ht="15">
      <c r="A15" s="86" t="s">
        <v>1623</v>
      </c>
      <c r="B15" s="86">
        <v>17</v>
      </c>
      <c r="C15" s="121">
        <v>0.008832189633189306</v>
      </c>
      <c r="D15" s="86" t="s">
        <v>2152</v>
      </c>
      <c r="E15" s="86" t="b">
        <v>0</v>
      </c>
      <c r="F15" s="86" t="b">
        <v>0</v>
      </c>
      <c r="G15" s="86" t="b">
        <v>0</v>
      </c>
    </row>
    <row r="16" spans="1:7" ht="15">
      <c r="A16" s="86" t="s">
        <v>1665</v>
      </c>
      <c r="B16" s="86">
        <v>17</v>
      </c>
      <c r="C16" s="121">
        <v>0.008832189633189306</v>
      </c>
      <c r="D16" s="86" t="s">
        <v>2152</v>
      </c>
      <c r="E16" s="86" t="b">
        <v>0</v>
      </c>
      <c r="F16" s="86" t="b">
        <v>0</v>
      </c>
      <c r="G16" s="86" t="b">
        <v>0</v>
      </c>
    </row>
    <row r="17" spans="1:7" ht="15">
      <c r="A17" s="86" t="s">
        <v>1667</v>
      </c>
      <c r="B17" s="86">
        <v>17</v>
      </c>
      <c r="C17" s="121">
        <v>0.008832189633189306</v>
      </c>
      <c r="D17" s="86" t="s">
        <v>2152</v>
      </c>
      <c r="E17" s="86" t="b">
        <v>0</v>
      </c>
      <c r="F17" s="86" t="b">
        <v>0</v>
      </c>
      <c r="G17" s="86" t="b">
        <v>0</v>
      </c>
    </row>
    <row r="18" spans="1:7" ht="15">
      <c r="A18" s="86" t="s">
        <v>1621</v>
      </c>
      <c r="B18" s="86">
        <v>16</v>
      </c>
      <c r="C18" s="121">
        <v>0.01123160718477628</v>
      </c>
      <c r="D18" s="86" t="s">
        <v>2152</v>
      </c>
      <c r="E18" s="86" t="b">
        <v>0</v>
      </c>
      <c r="F18" s="86" t="b">
        <v>0</v>
      </c>
      <c r="G18" s="86" t="b">
        <v>0</v>
      </c>
    </row>
    <row r="19" spans="1:7" ht="15">
      <c r="A19" s="86" t="s">
        <v>1637</v>
      </c>
      <c r="B19" s="86">
        <v>16</v>
      </c>
      <c r="C19" s="121">
        <v>0.008590894125684074</v>
      </c>
      <c r="D19" s="86" t="s">
        <v>2152</v>
      </c>
      <c r="E19" s="86" t="b">
        <v>0</v>
      </c>
      <c r="F19" s="86" t="b">
        <v>0</v>
      </c>
      <c r="G19" s="86" t="b">
        <v>0</v>
      </c>
    </row>
    <row r="20" spans="1:7" ht="15">
      <c r="A20" s="86" t="s">
        <v>1635</v>
      </c>
      <c r="B20" s="86">
        <v>14</v>
      </c>
      <c r="C20" s="121">
        <v>0.008053285502435663</v>
      </c>
      <c r="D20" s="86" t="s">
        <v>2152</v>
      </c>
      <c r="E20" s="86" t="b">
        <v>0</v>
      </c>
      <c r="F20" s="86" t="b">
        <v>0</v>
      </c>
      <c r="G20" s="86" t="b">
        <v>0</v>
      </c>
    </row>
    <row r="21" spans="1:7" ht="15">
      <c r="A21" s="86" t="s">
        <v>1626</v>
      </c>
      <c r="B21" s="86">
        <v>14</v>
      </c>
      <c r="C21" s="121">
        <v>0.008053285502435663</v>
      </c>
      <c r="D21" s="86" t="s">
        <v>2152</v>
      </c>
      <c r="E21" s="86" t="b">
        <v>0</v>
      </c>
      <c r="F21" s="86" t="b">
        <v>0</v>
      </c>
      <c r="G21" s="86" t="b">
        <v>0</v>
      </c>
    </row>
    <row r="22" spans="1:7" ht="15">
      <c r="A22" s="86" t="s">
        <v>1629</v>
      </c>
      <c r="B22" s="86">
        <v>14</v>
      </c>
      <c r="C22" s="121">
        <v>0.008053285502435663</v>
      </c>
      <c r="D22" s="86" t="s">
        <v>2152</v>
      </c>
      <c r="E22" s="86" t="b">
        <v>1</v>
      </c>
      <c r="F22" s="86" t="b">
        <v>0</v>
      </c>
      <c r="G22" s="86" t="b">
        <v>0</v>
      </c>
    </row>
    <row r="23" spans="1:7" ht="15">
      <c r="A23" s="86" t="s">
        <v>1627</v>
      </c>
      <c r="B23" s="86">
        <v>13</v>
      </c>
      <c r="C23" s="121">
        <v>0.007754405436522633</v>
      </c>
      <c r="D23" s="86" t="s">
        <v>2152</v>
      </c>
      <c r="E23" s="86" t="b">
        <v>0</v>
      </c>
      <c r="F23" s="86" t="b">
        <v>0</v>
      </c>
      <c r="G23" s="86" t="b">
        <v>0</v>
      </c>
    </row>
    <row r="24" spans="1:7" ht="15">
      <c r="A24" s="86" t="s">
        <v>291</v>
      </c>
      <c r="B24" s="86">
        <v>12</v>
      </c>
      <c r="C24" s="121">
        <v>0.0074334379914226326</v>
      </c>
      <c r="D24" s="86" t="s">
        <v>2152</v>
      </c>
      <c r="E24" s="86" t="b">
        <v>0</v>
      </c>
      <c r="F24" s="86" t="b">
        <v>0</v>
      </c>
      <c r="G24" s="86" t="b">
        <v>0</v>
      </c>
    </row>
    <row r="25" spans="1:7" ht="15">
      <c r="A25" s="86" t="s">
        <v>1658</v>
      </c>
      <c r="B25" s="86">
        <v>12</v>
      </c>
      <c r="C25" s="121">
        <v>0.0074334379914226326</v>
      </c>
      <c r="D25" s="86" t="s">
        <v>2152</v>
      </c>
      <c r="E25" s="86" t="b">
        <v>0</v>
      </c>
      <c r="F25" s="86" t="b">
        <v>0</v>
      </c>
      <c r="G25" s="86" t="b">
        <v>0</v>
      </c>
    </row>
    <row r="26" spans="1:7" ht="15">
      <c r="A26" s="86" t="s">
        <v>1659</v>
      </c>
      <c r="B26" s="86">
        <v>12</v>
      </c>
      <c r="C26" s="121">
        <v>0.0074334379914226326</v>
      </c>
      <c r="D26" s="86" t="s">
        <v>2152</v>
      </c>
      <c r="E26" s="86" t="b">
        <v>0</v>
      </c>
      <c r="F26" s="86" t="b">
        <v>0</v>
      </c>
      <c r="G26" s="86" t="b">
        <v>0</v>
      </c>
    </row>
    <row r="27" spans="1:7" ht="15">
      <c r="A27" s="86" t="s">
        <v>1660</v>
      </c>
      <c r="B27" s="86">
        <v>12</v>
      </c>
      <c r="C27" s="121">
        <v>0.0074334379914226326</v>
      </c>
      <c r="D27" s="86" t="s">
        <v>2152</v>
      </c>
      <c r="E27" s="86" t="b">
        <v>0</v>
      </c>
      <c r="F27" s="86" t="b">
        <v>0</v>
      </c>
      <c r="G27" s="86" t="b">
        <v>0</v>
      </c>
    </row>
    <row r="28" spans="1:7" ht="15">
      <c r="A28" s="86" t="s">
        <v>1649</v>
      </c>
      <c r="B28" s="86">
        <v>11</v>
      </c>
      <c r="C28" s="121">
        <v>0.00708853843827352</v>
      </c>
      <c r="D28" s="86" t="s">
        <v>2152</v>
      </c>
      <c r="E28" s="86" t="b">
        <v>0</v>
      </c>
      <c r="F28" s="86" t="b">
        <v>0</v>
      </c>
      <c r="G28" s="86" t="b">
        <v>0</v>
      </c>
    </row>
    <row r="29" spans="1:7" ht="15">
      <c r="A29" s="86" t="s">
        <v>1633</v>
      </c>
      <c r="B29" s="86">
        <v>11</v>
      </c>
      <c r="C29" s="121">
        <v>0.00708853843827352</v>
      </c>
      <c r="D29" s="86" t="s">
        <v>2152</v>
      </c>
      <c r="E29" s="86" t="b">
        <v>0</v>
      </c>
      <c r="F29" s="86" t="b">
        <v>0</v>
      </c>
      <c r="G29" s="86" t="b">
        <v>0</v>
      </c>
    </row>
    <row r="30" spans="1:7" ht="15">
      <c r="A30" s="86" t="s">
        <v>1628</v>
      </c>
      <c r="B30" s="86">
        <v>11</v>
      </c>
      <c r="C30" s="121">
        <v>0.00708853843827352</v>
      </c>
      <c r="D30" s="86" t="s">
        <v>2152</v>
      </c>
      <c r="E30" s="86" t="b">
        <v>0</v>
      </c>
      <c r="F30" s="86" t="b">
        <v>0</v>
      </c>
      <c r="G30" s="86" t="b">
        <v>0</v>
      </c>
    </row>
    <row r="31" spans="1:7" ht="15">
      <c r="A31" s="86" t="s">
        <v>1636</v>
      </c>
      <c r="B31" s="86">
        <v>10</v>
      </c>
      <c r="C31" s="121">
        <v>0.00671752535864452</v>
      </c>
      <c r="D31" s="86" t="s">
        <v>2152</v>
      </c>
      <c r="E31" s="86" t="b">
        <v>0</v>
      </c>
      <c r="F31" s="86" t="b">
        <v>0</v>
      </c>
      <c r="G31" s="86" t="b">
        <v>0</v>
      </c>
    </row>
    <row r="32" spans="1:7" ht="15">
      <c r="A32" s="86" t="s">
        <v>1965</v>
      </c>
      <c r="B32" s="86">
        <v>10</v>
      </c>
      <c r="C32" s="121">
        <v>0.00671752535864452</v>
      </c>
      <c r="D32" s="86" t="s">
        <v>2152</v>
      </c>
      <c r="E32" s="86" t="b">
        <v>0</v>
      </c>
      <c r="F32" s="86" t="b">
        <v>0</v>
      </c>
      <c r="G32" s="86" t="b">
        <v>0</v>
      </c>
    </row>
    <row r="33" spans="1:7" ht="15">
      <c r="A33" s="86" t="s">
        <v>1644</v>
      </c>
      <c r="B33" s="86">
        <v>10</v>
      </c>
      <c r="C33" s="121">
        <v>0.00671752535864452</v>
      </c>
      <c r="D33" s="86" t="s">
        <v>2152</v>
      </c>
      <c r="E33" s="86" t="b">
        <v>0</v>
      </c>
      <c r="F33" s="86" t="b">
        <v>0</v>
      </c>
      <c r="G33" s="86" t="b">
        <v>0</v>
      </c>
    </row>
    <row r="34" spans="1:7" ht="15">
      <c r="A34" s="86" t="s">
        <v>1632</v>
      </c>
      <c r="B34" s="86">
        <v>10</v>
      </c>
      <c r="C34" s="121">
        <v>0.00671752535864452</v>
      </c>
      <c r="D34" s="86" t="s">
        <v>2152</v>
      </c>
      <c r="E34" s="86" t="b">
        <v>0</v>
      </c>
      <c r="F34" s="86" t="b">
        <v>0</v>
      </c>
      <c r="G34" s="86" t="b">
        <v>0</v>
      </c>
    </row>
    <row r="35" spans="1:7" ht="15">
      <c r="A35" s="86" t="s">
        <v>1668</v>
      </c>
      <c r="B35" s="86">
        <v>10</v>
      </c>
      <c r="C35" s="121">
        <v>0.00671752535864452</v>
      </c>
      <c r="D35" s="86" t="s">
        <v>2152</v>
      </c>
      <c r="E35" s="86" t="b">
        <v>0</v>
      </c>
      <c r="F35" s="86" t="b">
        <v>0</v>
      </c>
      <c r="G35" s="86" t="b">
        <v>0</v>
      </c>
    </row>
    <row r="36" spans="1:7" ht="15">
      <c r="A36" s="86" t="s">
        <v>1966</v>
      </c>
      <c r="B36" s="86">
        <v>9</v>
      </c>
      <c r="C36" s="121">
        <v>0.006317779041436657</v>
      </c>
      <c r="D36" s="86" t="s">
        <v>2152</v>
      </c>
      <c r="E36" s="86" t="b">
        <v>0</v>
      </c>
      <c r="F36" s="86" t="b">
        <v>0</v>
      </c>
      <c r="G36" s="86" t="b">
        <v>0</v>
      </c>
    </row>
    <row r="37" spans="1:7" ht="15">
      <c r="A37" s="86" t="s">
        <v>1675</v>
      </c>
      <c r="B37" s="86">
        <v>9</v>
      </c>
      <c r="C37" s="121">
        <v>0.006317779041436657</v>
      </c>
      <c r="D37" s="86" t="s">
        <v>2152</v>
      </c>
      <c r="E37" s="86" t="b">
        <v>1</v>
      </c>
      <c r="F37" s="86" t="b">
        <v>0</v>
      </c>
      <c r="G37" s="86" t="b">
        <v>0</v>
      </c>
    </row>
    <row r="38" spans="1:7" ht="15">
      <c r="A38" s="86" t="s">
        <v>1657</v>
      </c>
      <c r="B38" s="86">
        <v>9</v>
      </c>
      <c r="C38" s="121">
        <v>0.007364556671226043</v>
      </c>
      <c r="D38" s="86" t="s">
        <v>2152</v>
      </c>
      <c r="E38" s="86" t="b">
        <v>0</v>
      </c>
      <c r="F38" s="86" t="b">
        <v>0</v>
      </c>
      <c r="G38" s="86" t="b">
        <v>0</v>
      </c>
    </row>
    <row r="39" spans="1:7" ht="15">
      <c r="A39" s="86" t="s">
        <v>1647</v>
      </c>
      <c r="B39" s="86">
        <v>9</v>
      </c>
      <c r="C39" s="121">
        <v>0.006317779041436657</v>
      </c>
      <c r="D39" s="86" t="s">
        <v>2152</v>
      </c>
      <c r="E39" s="86" t="b">
        <v>0</v>
      </c>
      <c r="F39" s="86" t="b">
        <v>0</v>
      </c>
      <c r="G39" s="86" t="b">
        <v>0</v>
      </c>
    </row>
    <row r="40" spans="1:7" ht="15">
      <c r="A40" s="86" t="s">
        <v>1648</v>
      </c>
      <c r="B40" s="86">
        <v>9</v>
      </c>
      <c r="C40" s="121">
        <v>0.006317779041436657</v>
      </c>
      <c r="D40" s="86" t="s">
        <v>2152</v>
      </c>
      <c r="E40" s="86" t="b">
        <v>0</v>
      </c>
      <c r="F40" s="86" t="b">
        <v>0</v>
      </c>
      <c r="G40" s="86" t="b">
        <v>0</v>
      </c>
    </row>
    <row r="41" spans="1:7" ht="15">
      <c r="A41" s="86" t="s">
        <v>1650</v>
      </c>
      <c r="B41" s="86">
        <v>9</v>
      </c>
      <c r="C41" s="121">
        <v>0.006317779041436657</v>
      </c>
      <c r="D41" s="86" t="s">
        <v>2152</v>
      </c>
      <c r="E41" s="86" t="b">
        <v>0</v>
      </c>
      <c r="F41" s="86" t="b">
        <v>0</v>
      </c>
      <c r="G41" s="86" t="b">
        <v>0</v>
      </c>
    </row>
    <row r="42" spans="1:7" ht="15">
      <c r="A42" s="86" t="s">
        <v>1651</v>
      </c>
      <c r="B42" s="86">
        <v>9</v>
      </c>
      <c r="C42" s="121">
        <v>0.006317779041436657</v>
      </c>
      <c r="D42" s="86" t="s">
        <v>2152</v>
      </c>
      <c r="E42" s="86" t="b">
        <v>0</v>
      </c>
      <c r="F42" s="86" t="b">
        <v>0</v>
      </c>
      <c r="G42" s="86" t="b">
        <v>0</v>
      </c>
    </row>
    <row r="43" spans="1:7" ht="15">
      <c r="A43" s="86" t="s">
        <v>1652</v>
      </c>
      <c r="B43" s="86">
        <v>9</v>
      </c>
      <c r="C43" s="121">
        <v>0.006317779041436657</v>
      </c>
      <c r="D43" s="86" t="s">
        <v>2152</v>
      </c>
      <c r="E43" s="86" t="b">
        <v>0</v>
      </c>
      <c r="F43" s="86" t="b">
        <v>0</v>
      </c>
      <c r="G43" s="86" t="b">
        <v>0</v>
      </c>
    </row>
    <row r="44" spans="1:7" ht="15">
      <c r="A44" s="86" t="s">
        <v>1653</v>
      </c>
      <c r="B44" s="86">
        <v>9</v>
      </c>
      <c r="C44" s="121">
        <v>0.006317779041436657</v>
      </c>
      <c r="D44" s="86" t="s">
        <v>2152</v>
      </c>
      <c r="E44" s="86" t="b">
        <v>0</v>
      </c>
      <c r="F44" s="86" t="b">
        <v>0</v>
      </c>
      <c r="G44" s="86" t="b">
        <v>0</v>
      </c>
    </row>
    <row r="45" spans="1:7" ht="15">
      <c r="A45" s="86" t="s">
        <v>1967</v>
      </c>
      <c r="B45" s="86">
        <v>9</v>
      </c>
      <c r="C45" s="121">
        <v>0.006317779041436657</v>
      </c>
      <c r="D45" s="86" t="s">
        <v>2152</v>
      </c>
      <c r="E45" s="86" t="b">
        <v>0</v>
      </c>
      <c r="F45" s="86" t="b">
        <v>0</v>
      </c>
      <c r="G45" s="86" t="b">
        <v>0</v>
      </c>
    </row>
    <row r="46" spans="1:7" ht="15">
      <c r="A46" s="86" t="s">
        <v>1968</v>
      </c>
      <c r="B46" s="86">
        <v>9</v>
      </c>
      <c r="C46" s="121">
        <v>0.006317779041436657</v>
      </c>
      <c r="D46" s="86" t="s">
        <v>2152</v>
      </c>
      <c r="E46" s="86" t="b">
        <v>0</v>
      </c>
      <c r="F46" s="86" t="b">
        <v>0</v>
      </c>
      <c r="G46" s="86" t="b">
        <v>0</v>
      </c>
    </row>
    <row r="47" spans="1:7" ht="15">
      <c r="A47" s="86" t="s">
        <v>1969</v>
      </c>
      <c r="B47" s="86">
        <v>9</v>
      </c>
      <c r="C47" s="121">
        <v>0.006317779041436657</v>
      </c>
      <c r="D47" s="86" t="s">
        <v>2152</v>
      </c>
      <c r="E47" s="86" t="b">
        <v>0</v>
      </c>
      <c r="F47" s="86" t="b">
        <v>0</v>
      </c>
      <c r="G47" s="86" t="b">
        <v>0</v>
      </c>
    </row>
    <row r="48" spans="1:7" ht="15">
      <c r="A48" s="86" t="s">
        <v>1970</v>
      </c>
      <c r="B48" s="86">
        <v>9</v>
      </c>
      <c r="C48" s="121">
        <v>0.006317779041436657</v>
      </c>
      <c r="D48" s="86" t="s">
        <v>2152</v>
      </c>
      <c r="E48" s="86" t="b">
        <v>0</v>
      </c>
      <c r="F48" s="86" t="b">
        <v>0</v>
      </c>
      <c r="G48" s="86" t="b">
        <v>0</v>
      </c>
    </row>
    <row r="49" spans="1:7" ht="15">
      <c r="A49" s="86" t="s">
        <v>1634</v>
      </c>
      <c r="B49" s="86">
        <v>8</v>
      </c>
      <c r="C49" s="121">
        <v>0.005886094331872321</v>
      </c>
      <c r="D49" s="86" t="s">
        <v>2152</v>
      </c>
      <c r="E49" s="86" t="b">
        <v>0</v>
      </c>
      <c r="F49" s="86" t="b">
        <v>0</v>
      </c>
      <c r="G49" s="86" t="b">
        <v>0</v>
      </c>
    </row>
    <row r="50" spans="1:7" ht="15">
      <c r="A50" s="86" t="s">
        <v>1638</v>
      </c>
      <c r="B50" s="86">
        <v>8</v>
      </c>
      <c r="C50" s="121">
        <v>0.005886094331872321</v>
      </c>
      <c r="D50" s="86" t="s">
        <v>2152</v>
      </c>
      <c r="E50" s="86" t="b">
        <v>0</v>
      </c>
      <c r="F50" s="86" t="b">
        <v>0</v>
      </c>
      <c r="G50" s="86" t="b">
        <v>0</v>
      </c>
    </row>
    <row r="51" spans="1:7" ht="15">
      <c r="A51" s="86" t="s">
        <v>1639</v>
      </c>
      <c r="B51" s="86">
        <v>8</v>
      </c>
      <c r="C51" s="121">
        <v>0.005886094331872321</v>
      </c>
      <c r="D51" s="86" t="s">
        <v>2152</v>
      </c>
      <c r="E51" s="86" t="b">
        <v>0</v>
      </c>
      <c r="F51" s="86" t="b">
        <v>0</v>
      </c>
      <c r="G51" s="86" t="b">
        <v>0</v>
      </c>
    </row>
    <row r="52" spans="1:7" ht="15">
      <c r="A52" s="86" t="s">
        <v>1641</v>
      </c>
      <c r="B52" s="86">
        <v>8</v>
      </c>
      <c r="C52" s="121">
        <v>0.005886094331872321</v>
      </c>
      <c r="D52" s="86" t="s">
        <v>2152</v>
      </c>
      <c r="E52" s="86" t="b">
        <v>0</v>
      </c>
      <c r="F52" s="86" t="b">
        <v>0</v>
      </c>
      <c r="G52" s="86" t="b">
        <v>0</v>
      </c>
    </row>
    <row r="53" spans="1:7" ht="15">
      <c r="A53" s="86" t="s">
        <v>1642</v>
      </c>
      <c r="B53" s="86">
        <v>8</v>
      </c>
      <c r="C53" s="121">
        <v>0.005886094331872321</v>
      </c>
      <c r="D53" s="86" t="s">
        <v>2152</v>
      </c>
      <c r="E53" s="86" t="b">
        <v>0</v>
      </c>
      <c r="F53" s="86" t="b">
        <v>0</v>
      </c>
      <c r="G53" s="86" t="b">
        <v>0</v>
      </c>
    </row>
    <row r="54" spans="1:7" ht="15">
      <c r="A54" s="86" t="s">
        <v>1643</v>
      </c>
      <c r="B54" s="86">
        <v>8</v>
      </c>
      <c r="C54" s="121">
        <v>0.005886094331872321</v>
      </c>
      <c r="D54" s="86" t="s">
        <v>2152</v>
      </c>
      <c r="E54" s="86" t="b">
        <v>0</v>
      </c>
      <c r="F54" s="86" t="b">
        <v>0</v>
      </c>
      <c r="G54" s="86" t="b">
        <v>0</v>
      </c>
    </row>
    <row r="55" spans="1:7" ht="15">
      <c r="A55" s="86" t="s">
        <v>1645</v>
      </c>
      <c r="B55" s="86">
        <v>8</v>
      </c>
      <c r="C55" s="121">
        <v>0.005886094331872321</v>
      </c>
      <c r="D55" s="86" t="s">
        <v>2152</v>
      </c>
      <c r="E55" s="86" t="b">
        <v>0</v>
      </c>
      <c r="F55" s="86" t="b">
        <v>0</v>
      </c>
      <c r="G55" s="86" t="b">
        <v>0</v>
      </c>
    </row>
    <row r="56" spans="1:7" ht="15">
      <c r="A56" s="86" t="s">
        <v>1971</v>
      </c>
      <c r="B56" s="86">
        <v>8</v>
      </c>
      <c r="C56" s="121">
        <v>0.005886094331872321</v>
      </c>
      <c r="D56" s="86" t="s">
        <v>2152</v>
      </c>
      <c r="E56" s="86" t="b">
        <v>0</v>
      </c>
      <c r="F56" s="86" t="b">
        <v>0</v>
      </c>
      <c r="G56" s="86" t="b">
        <v>0</v>
      </c>
    </row>
    <row r="57" spans="1:7" ht="15">
      <c r="A57" s="86" t="s">
        <v>1972</v>
      </c>
      <c r="B57" s="86">
        <v>8</v>
      </c>
      <c r="C57" s="121">
        <v>0.005886094331872321</v>
      </c>
      <c r="D57" s="86" t="s">
        <v>2152</v>
      </c>
      <c r="E57" s="86" t="b">
        <v>0</v>
      </c>
      <c r="F57" s="86" t="b">
        <v>0</v>
      </c>
      <c r="G57" s="86" t="b">
        <v>0</v>
      </c>
    </row>
    <row r="58" spans="1:7" ht="15">
      <c r="A58" s="86" t="s">
        <v>1973</v>
      </c>
      <c r="B58" s="86">
        <v>8</v>
      </c>
      <c r="C58" s="121">
        <v>0.005886094331872321</v>
      </c>
      <c r="D58" s="86" t="s">
        <v>2152</v>
      </c>
      <c r="E58" s="86" t="b">
        <v>0</v>
      </c>
      <c r="F58" s="86" t="b">
        <v>0</v>
      </c>
      <c r="G58" s="86" t="b">
        <v>0</v>
      </c>
    </row>
    <row r="59" spans="1:7" ht="15">
      <c r="A59" s="86" t="s">
        <v>1974</v>
      </c>
      <c r="B59" s="86">
        <v>8</v>
      </c>
      <c r="C59" s="121">
        <v>0.005886094331872321</v>
      </c>
      <c r="D59" s="86" t="s">
        <v>2152</v>
      </c>
      <c r="E59" s="86" t="b">
        <v>0</v>
      </c>
      <c r="F59" s="86" t="b">
        <v>0</v>
      </c>
      <c r="G59" s="86" t="b">
        <v>0</v>
      </c>
    </row>
    <row r="60" spans="1:7" ht="15">
      <c r="A60" s="86" t="s">
        <v>1975</v>
      </c>
      <c r="B60" s="86">
        <v>8</v>
      </c>
      <c r="C60" s="121">
        <v>0.005886094331872321</v>
      </c>
      <c r="D60" s="86" t="s">
        <v>2152</v>
      </c>
      <c r="E60" s="86" t="b">
        <v>0</v>
      </c>
      <c r="F60" s="86" t="b">
        <v>0</v>
      </c>
      <c r="G60" s="86" t="b">
        <v>0</v>
      </c>
    </row>
    <row r="61" spans="1:7" ht="15">
      <c r="A61" s="86" t="s">
        <v>1976</v>
      </c>
      <c r="B61" s="86">
        <v>8</v>
      </c>
      <c r="C61" s="121">
        <v>0.005886094331872321</v>
      </c>
      <c r="D61" s="86" t="s">
        <v>2152</v>
      </c>
      <c r="E61" s="86" t="b">
        <v>0</v>
      </c>
      <c r="F61" s="86" t="b">
        <v>0</v>
      </c>
      <c r="G61" s="86" t="b">
        <v>0</v>
      </c>
    </row>
    <row r="62" spans="1:7" ht="15">
      <c r="A62" s="86" t="s">
        <v>1977</v>
      </c>
      <c r="B62" s="86">
        <v>8</v>
      </c>
      <c r="C62" s="121">
        <v>0.005886094331872321</v>
      </c>
      <c r="D62" s="86" t="s">
        <v>2152</v>
      </c>
      <c r="E62" s="86" t="b">
        <v>0</v>
      </c>
      <c r="F62" s="86" t="b">
        <v>0</v>
      </c>
      <c r="G62" s="86" t="b">
        <v>0</v>
      </c>
    </row>
    <row r="63" spans="1:7" ht="15">
      <c r="A63" s="86" t="s">
        <v>1978</v>
      </c>
      <c r="B63" s="86">
        <v>8</v>
      </c>
      <c r="C63" s="121">
        <v>0.005886094331872321</v>
      </c>
      <c r="D63" s="86" t="s">
        <v>2152</v>
      </c>
      <c r="E63" s="86" t="b">
        <v>0</v>
      </c>
      <c r="F63" s="86" t="b">
        <v>0</v>
      </c>
      <c r="G63" s="86" t="b">
        <v>0</v>
      </c>
    </row>
    <row r="64" spans="1:7" ht="15">
      <c r="A64" s="86" t="s">
        <v>1979</v>
      </c>
      <c r="B64" s="86">
        <v>8</v>
      </c>
      <c r="C64" s="121">
        <v>0.005886094331872321</v>
      </c>
      <c r="D64" s="86" t="s">
        <v>2152</v>
      </c>
      <c r="E64" s="86" t="b">
        <v>0</v>
      </c>
      <c r="F64" s="86" t="b">
        <v>0</v>
      </c>
      <c r="G64" s="86" t="b">
        <v>0</v>
      </c>
    </row>
    <row r="65" spans="1:7" ht="15">
      <c r="A65" s="86" t="s">
        <v>1980</v>
      </c>
      <c r="B65" s="86">
        <v>8</v>
      </c>
      <c r="C65" s="121">
        <v>0.005886094331872321</v>
      </c>
      <c r="D65" s="86" t="s">
        <v>2152</v>
      </c>
      <c r="E65" s="86" t="b">
        <v>0</v>
      </c>
      <c r="F65" s="86" t="b">
        <v>0</v>
      </c>
      <c r="G65" s="86" t="b">
        <v>0</v>
      </c>
    </row>
    <row r="66" spans="1:7" ht="15">
      <c r="A66" s="86" t="s">
        <v>280</v>
      </c>
      <c r="B66" s="86">
        <v>7</v>
      </c>
      <c r="C66" s="121">
        <v>0.00541845911161933</v>
      </c>
      <c r="D66" s="86" t="s">
        <v>2152</v>
      </c>
      <c r="E66" s="86" t="b">
        <v>0</v>
      </c>
      <c r="F66" s="86" t="b">
        <v>0</v>
      </c>
      <c r="G66" s="86" t="b">
        <v>0</v>
      </c>
    </row>
    <row r="67" spans="1:7" ht="15">
      <c r="A67" s="86" t="s">
        <v>1981</v>
      </c>
      <c r="B67" s="86">
        <v>7</v>
      </c>
      <c r="C67" s="121">
        <v>0.00541845911161933</v>
      </c>
      <c r="D67" s="86" t="s">
        <v>2152</v>
      </c>
      <c r="E67" s="86" t="b">
        <v>0</v>
      </c>
      <c r="F67" s="86" t="b">
        <v>0</v>
      </c>
      <c r="G67" s="86" t="b">
        <v>0</v>
      </c>
    </row>
    <row r="68" spans="1:7" ht="15">
      <c r="A68" s="86" t="s">
        <v>1982</v>
      </c>
      <c r="B68" s="86">
        <v>7</v>
      </c>
      <c r="C68" s="121">
        <v>0.00541845911161933</v>
      </c>
      <c r="D68" s="86" t="s">
        <v>2152</v>
      </c>
      <c r="E68" s="86" t="b">
        <v>0</v>
      </c>
      <c r="F68" s="86" t="b">
        <v>0</v>
      </c>
      <c r="G68" s="86" t="b">
        <v>0</v>
      </c>
    </row>
    <row r="69" spans="1:7" ht="15">
      <c r="A69" s="86" t="s">
        <v>1983</v>
      </c>
      <c r="B69" s="86">
        <v>7</v>
      </c>
      <c r="C69" s="121">
        <v>0.00541845911161933</v>
      </c>
      <c r="D69" s="86" t="s">
        <v>2152</v>
      </c>
      <c r="E69" s="86" t="b">
        <v>0</v>
      </c>
      <c r="F69" s="86" t="b">
        <v>0</v>
      </c>
      <c r="G69" s="86" t="b">
        <v>0</v>
      </c>
    </row>
    <row r="70" spans="1:7" ht="15">
      <c r="A70" s="86" t="s">
        <v>1984</v>
      </c>
      <c r="B70" s="86">
        <v>7</v>
      </c>
      <c r="C70" s="121">
        <v>0.00541845911161933</v>
      </c>
      <c r="D70" s="86" t="s">
        <v>2152</v>
      </c>
      <c r="E70" s="86" t="b">
        <v>1</v>
      </c>
      <c r="F70" s="86" t="b">
        <v>0</v>
      </c>
      <c r="G70" s="86" t="b">
        <v>0</v>
      </c>
    </row>
    <row r="71" spans="1:7" ht="15">
      <c r="A71" s="86" t="s">
        <v>1985</v>
      </c>
      <c r="B71" s="86">
        <v>7</v>
      </c>
      <c r="C71" s="121">
        <v>0.00541845911161933</v>
      </c>
      <c r="D71" s="86" t="s">
        <v>2152</v>
      </c>
      <c r="E71" s="86" t="b">
        <v>0</v>
      </c>
      <c r="F71" s="86" t="b">
        <v>0</v>
      </c>
      <c r="G71" s="86" t="b">
        <v>0</v>
      </c>
    </row>
    <row r="72" spans="1:7" ht="15">
      <c r="A72" s="86" t="s">
        <v>1986</v>
      </c>
      <c r="B72" s="86">
        <v>7</v>
      </c>
      <c r="C72" s="121">
        <v>0.00541845911161933</v>
      </c>
      <c r="D72" s="86" t="s">
        <v>2152</v>
      </c>
      <c r="E72" s="86" t="b">
        <v>0</v>
      </c>
      <c r="F72" s="86" t="b">
        <v>0</v>
      </c>
      <c r="G72" s="86" t="b">
        <v>0</v>
      </c>
    </row>
    <row r="73" spans="1:7" ht="15">
      <c r="A73" s="86" t="s">
        <v>1987</v>
      </c>
      <c r="B73" s="86">
        <v>7</v>
      </c>
      <c r="C73" s="121">
        <v>0.00541845911161933</v>
      </c>
      <c r="D73" s="86" t="s">
        <v>2152</v>
      </c>
      <c r="E73" s="86" t="b">
        <v>0</v>
      </c>
      <c r="F73" s="86" t="b">
        <v>0</v>
      </c>
      <c r="G73" s="86" t="b">
        <v>0</v>
      </c>
    </row>
    <row r="74" spans="1:7" ht="15">
      <c r="A74" s="86" t="s">
        <v>1988</v>
      </c>
      <c r="B74" s="86">
        <v>7</v>
      </c>
      <c r="C74" s="121">
        <v>0.00541845911161933</v>
      </c>
      <c r="D74" s="86" t="s">
        <v>2152</v>
      </c>
      <c r="E74" s="86" t="b">
        <v>0</v>
      </c>
      <c r="F74" s="86" t="b">
        <v>0</v>
      </c>
      <c r="G74" s="86" t="b">
        <v>0</v>
      </c>
    </row>
    <row r="75" spans="1:7" ht="15">
      <c r="A75" s="86" t="s">
        <v>284</v>
      </c>
      <c r="B75" s="86">
        <v>7</v>
      </c>
      <c r="C75" s="121">
        <v>0.00541845911161933</v>
      </c>
      <c r="D75" s="86" t="s">
        <v>2152</v>
      </c>
      <c r="E75" s="86" t="b">
        <v>0</v>
      </c>
      <c r="F75" s="86" t="b">
        <v>0</v>
      </c>
      <c r="G75" s="86" t="b">
        <v>0</v>
      </c>
    </row>
    <row r="76" spans="1:7" ht="15">
      <c r="A76" s="86" t="s">
        <v>1989</v>
      </c>
      <c r="B76" s="86">
        <v>6</v>
      </c>
      <c r="C76" s="121">
        <v>0.004909704447484029</v>
      </c>
      <c r="D76" s="86" t="s">
        <v>2152</v>
      </c>
      <c r="E76" s="86" t="b">
        <v>0</v>
      </c>
      <c r="F76" s="86" t="b">
        <v>0</v>
      </c>
      <c r="G76" s="86" t="b">
        <v>0</v>
      </c>
    </row>
    <row r="77" spans="1:7" ht="15">
      <c r="A77" s="86" t="s">
        <v>294</v>
      </c>
      <c r="B77" s="86">
        <v>6</v>
      </c>
      <c r="C77" s="121">
        <v>0.004909704447484029</v>
      </c>
      <c r="D77" s="86" t="s">
        <v>2152</v>
      </c>
      <c r="E77" s="86" t="b">
        <v>0</v>
      </c>
      <c r="F77" s="86" t="b">
        <v>0</v>
      </c>
      <c r="G77" s="86" t="b">
        <v>0</v>
      </c>
    </row>
    <row r="78" spans="1:7" ht="15">
      <c r="A78" s="86" t="s">
        <v>1655</v>
      </c>
      <c r="B78" s="86">
        <v>6</v>
      </c>
      <c r="C78" s="121">
        <v>0.004909704447484029</v>
      </c>
      <c r="D78" s="86" t="s">
        <v>2152</v>
      </c>
      <c r="E78" s="86" t="b">
        <v>0</v>
      </c>
      <c r="F78" s="86" t="b">
        <v>0</v>
      </c>
      <c r="G78" s="86" t="b">
        <v>0</v>
      </c>
    </row>
    <row r="79" spans="1:7" ht="15">
      <c r="A79" s="86" t="s">
        <v>1990</v>
      </c>
      <c r="B79" s="86">
        <v>6</v>
      </c>
      <c r="C79" s="121">
        <v>0.004909704447484029</v>
      </c>
      <c r="D79" s="86" t="s">
        <v>2152</v>
      </c>
      <c r="E79" s="86" t="b">
        <v>0</v>
      </c>
      <c r="F79" s="86" t="b">
        <v>0</v>
      </c>
      <c r="G79" s="86" t="b">
        <v>0</v>
      </c>
    </row>
    <row r="80" spans="1:7" ht="15">
      <c r="A80" s="86" t="s">
        <v>273</v>
      </c>
      <c r="B80" s="86">
        <v>6</v>
      </c>
      <c r="C80" s="121">
        <v>0.004909704447484029</v>
      </c>
      <c r="D80" s="86" t="s">
        <v>2152</v>
      </c>
      <c r="E80" s="86" t="b">
        <v>0</v>
      </c>
      <c r="F80" s="86" t="b">
        <v>0</v>
      </c>
      <c r="G80" s="86" t="b">
        <v>0</v>
      </c>
    </row>
    <row r="81" spans="1:7" ht="15">
      <c r="A81" s="86" t="s">
        <v>299</v>
      </c>
      <c r="B81" s="86">
        <v>6</v>
      </c>
      <c r="C81" s="121">
        <v>0.004909704447484029</v>
      </c>
      <c r="D81" s="86" t="s">
        <v>2152</v>
      </c>
      <c r="E81" s="86" t="b">
        <v>0</v>
      </c>
      <c r="F81" s="86" t="b">
        <v>0</v>
      </c>
      <c r="G81" s="86" t="b">
        <v>0</v>
      </c>
    </row>
    <row r="82" spans="1:7" ht="15">
      <c r="A82" s="86" t="s">
        <v>1991</v>
      </c>
      <c r="B82" s="86">
        <v>6</v>
      </c>
      <c r="C82" s="121">
        <v>0.004909704447484029</v>
      </c>
      <c r="D82" s="86" t="s">
        <v>2152</v>
      </c>
      <c r="E82" s="86" t="b">
        <v>0</v>
      </c>
      <c r="F82" s="86" t="b">
        <v>0</v>
      </c>
      <c r="G82" s="86" t="b">
        <v>0</v>
      </c>
    </row>
    <row r="83" spans="1:7" ht="15">
      <c r="A83" s="86" t="s">
        <v>1663</v>
      </c>
      <c r="B83" s="86">
        <v>6</v>
      </c>
      <c r="C83" s="121">
        <v>0.004909704447484029</v>
      </c>
      <c r="D83" s="86" t="s">
        <v>2152</v>
      </c>
      <c r="E83" s="86" t="b">
        <v>0</v>
      </c>
      <c r="F83" s="86" t="b">
        <v>0</v>
      </c>
      <c r="G83" s="86" t="b">
        <v>0</v>
      </c>
    </row>
    <row r="84" spans="1:7" ht="15">
      <c r="A84" s="86" t="s">
        <v>1664</v>
      </c>
      <c r="B84" s="86">
        <v>6</v>
      </c>
      <c r="C84" s="121">
        <v>0.004909704447484029</v>
      </c>
      <c r="D84" s="86" t="s">
        <v>2152</v>
      </c>
      <c r="E84" s="86" t="b">
        <v>0</v>
      </c>
      <c r="F84" s="86" t="b">
        <v>0</v>
      </c>
      <c r="G84" s="86" t="b">
        <v>0</v>
      </c>
    </row>
    <row r="85" spans="1:7" ht="15">
      <c r="A85" s="86" t="s">
        <v>1666</v>
      </c>
      <c r="B85" s="86">
        <v>6</v>
      </c>
      <c r="C85" s="121">
        <v>0.004909704447484029</v>
      </c>
      <c r="D85" s="86" t="s">
        <v>2152</v>
      </c>
      <c r="E85" s="86" t="b">
        <v>0</v>
      </c>
      <c r="F85" s="86" t="b">
        <v>0</v>
      </c>
      <c r="G85" s="86" t="b">
        <v>0</v>
      </c>
    </row>
    <row r="86" spans="1:7" ht="15">
      <c r="A86" s="86" t="s">
        <v>1992</v>
      </c>
      <c r="B86" s="86">
        <v>6</v>
      </c>
      <c r="C86" s="121">
        <v>0.004909704447484029</v>
      </c>
      <c r="D86" s="86" t="s">
        <v>2152</v>
      </c>
      <c r="E86" s="86" t="b">
        <v>0</v>
      </c>
      <c r="F86" s="86" t="b">
        <v>0</v>
      </c>
      <c r="G86" s="86" t="b">
        <v>0</v>
      </c>
    </row>
    <row r="87" spans="1:7" ht="15">
      <c r="A87" s="86" t="s">
        <v>1993</v>
      </c>
      <c r="B87" s="86">
        <v>6</v>
      </c>
      <c r="C87" s="121">
        <v>0.004909704447484029</v>
      </c>
      <c r="D87" s="86" t="s">
        <v>2152</v>
      </c>
      <c r="E87" s="86" t="b">
        <v>0</v>
      </c>
      <c r="F87" s="86" t="b">
        <v>0</v>
      </c>
      <c r="G87" s="86" t="b">
        <v>0</v>
      </c>
    </row>
    <row r="88" spans="1:7" ht="15">
      <c r="A88" s="86" t="s">
        <v>1994</v>
      </c>
      <c r="B88" s="86">
        <v>5</v>
      </c>
      <c r="C88" s="121">
        <v>0.004352917222466187</v>
      </c>
      <c r="D88" s="86" t="s">
        <v>2152</v>
      </c>
      <c r="E88" s="86" t="b">
        <v>0</v>
      </c>
      <c r="F88" s="86" t="b">
        <v>0</v>
      </c>
      <c r="G88" s="86" t="b">
        <v>0</v>
      </c>
    </row>
    <row r="89" spans="1:7" ht="15">
      <c r="A89" s="86" t="s">
        <v>1995</v>
      </c>
      <c r="B89" s="86">
        <v>5</v>
      </c>
      <c r="C89" s="121">
        <v>0.004352917222466187</v>
      </c>
      <c r="D89" s="86" t="s">
        <v>2152</v>
      </c>
      <c r="E89" s="86" t="b">
        <v>0</v>
      </c>
      <c r="F89" s="86" t="b">
        <v>0</v>
      </c>
      <c r="G89" s="86" t="b">
        <v>0</v>
      </c>
    </row>
    <row r="90" spans="1:7" ht="15">
      <c r="A90" s="86" t="s">
        <v>1996</v>
      </c>
      <c r="B90" s="86">
        <v>5</v>
      </c>
      <c r="C90" s="121">
        <v>0.004352917222466187</v>
      </c>
      <c r="D90" s="86" t="s">
        <v>2152</v>
      </c>
      <c r="E90" s="86" t="b">
        <v>0</v>
      </c>
      <c r="F90" s="86" t="b">
        <v>0</v>
      </c>
      <c r="G90" s="86" t="b">
        <v>0</v>
      </c>
    </row>
    <row r="91" spans="1:7" ht="15">
      <c r="A91" s="86" t="s">
        <v>1997</v>
      </c>
      <c r="B91" s="86">
        <v>5</v>
      </c>
      <c r="C91" s="121">
        <v>0.004352917222466187</v>
      </c>
      <c r="D91" s="86" t="s">
        <v>2152</v>
      </c>
      <c r="E91" s="86" t="b">
        <v>0</v>
      </c>
      <c r="F91" s="86" t="b">
        <v>0</v>
      </c>
      <c r="G91" s="86" t="b">
        <v>0</v>
      </c>
    </row>
    <row r="92" spans="1:7" ht="15">
      <c r="A92" s="86" t="s">
        <v>1998</v>
      </c>
      <c r="B92" s="86">
        <v>5</v>
      </c>
      <c r="C92" s="121">
        <v>0.004352917222466187</v>
      </c>
      <c r="D92" s="86" t="s">
        <v>2152</v>
      </c>
      <c r="E92" s="86" t="b">
        <v>0</v>
      </c>
      <c r="F92" s="86" t="b">
        <v>0</v>
      </c>
      <c r="G92" s="86" t="b">
        <v>0</v>
      </c>
    </row>
    <row r="93" spans="1:7" ht="15">
      <c r="A93" s="86" t="s">
        <v>1624</v>
      </c>
      <c r="B93" s="86">
        <v>5</v>
      </c>
      <c r="C93" s="121">
        <v>0.004352917222466187</v>
      </c>
      <c r="D93" s="86" t="s">
        <v>2152</v>
      </c>
      <c r="E93" s="86" t="b">
        <v>0</v>
      </c>
      <c r="F93" s="86" t="b">
        <v>0</v>
      </c>
      <c r="G93" s="86" t="b">
        <v>0</v>
      </c>
    </row>
    <row r="94" spans="1:7" ht="15">
      <c r="A94" s="86" t="s">
        <v>1999</v>
      </c>
      <c r="B94" s="86">
        <v>5</v>
      </c>
      <c r="C94" s="121">
        <v>0.004352917222466187</v>
      </c>
      <c r="D94" s="86" t="s">
        <v>2152</v>
      </c>
      <c r="E94" s="86" t="b">
        <v>0</v>
      </c>
      <c r="F94" s="86" t="b">
        <v>0</v>
      </c>
      <c r="G94" s="86" t="b">
        <v>0</v>
      </c>
    </row>
    <row r="95" spans="1:7" ht="15">
      <c r="A95" s="86" t="s">
        <v>2000</v>
      </c>
      <c r="B95" s="86">
        <v>5</v>
      </c>
      <c r="C95" s="121">
        <v>0.004352917222466187</v>
      </c>
      <c r="D95" s="86" t="s">
        <v>2152</v>
      </c>
      <c r="E95" s="86" t="b">
        <v>0</v>
      </c>
      <c r="F95" s="86" t="b">
        <v>0</v>
      </c>
      <c r="G95" s="86" t="b">
        <v>0</v>
      </c>
    </row>
    <row r="96" spans="1:7" ht="15">
      <c r="A96" s="86" t="s">
        <v>2001</v>
      </c>
      <c r="B96" s="86">
        <v>5</v>
      </c>
      <c r="C96" s="121">
        <v>0.004352917222466187</v>
      </c>
      <c r="D96" s="86" t="s">
        <v>2152</v>
      </c>
      <c r="E96" s="86" t="b">
        <v>0</v>
      </c>
      <c r="F96" s="86" t="b">
        <v>0</v>
      </c>
      <c r="G96" s="86" t="b">
        <v>0</v>
      </c>
    </row>
    <row r="97" spans="1:7" ht="15">
      <c r="A97" s="86" t="s">
        <v>2002</v>
      </c>
      <c r="B97" s="86">
        <v>5</v>
      </c>
      <c r="C97" s="121">
        <v>0.004352917222466187</v>
      </c>
      <c r="D97" s="86" t="s">
        <v>2152</v>
      </c>
      <c r="E97" s="86" t="b">
        <v>0</v>
      </c>
      <c r="F97" s="86" t="b">
        <v>0</v>
      </c>
      <c r="G97" s="86" t="b">
        <v>0</v>
      </c>
    </row>
    <row r="98" spans="1:7" ht="15">
      <c r="A98" s="86" t="s">
        <v>2003</v>
      </c>
      <c r="B98" s="86">
        <v>5</v>
      </c>
      <c r="C98" s="121">
        <v>0.004352917222466187</v>
      </c>
      <c r="D98" s="86" t="s">
        <v>2152</v>
      </c>
      <c r="E98" s="86" t="b">
        <v>0</v>
      </c>
      <c r="F98" s="86" t="b">
        <v>0</v>
      </c>
      <c r="G98" s="86" t="b">
        <v>0</v>
      </c>
    </row>
    <row r="99" spans="1:7" ht="15">
      <c r="A99" s="86" t="s">
        <v>2004</v>
      </c>
      <c r="B99" s="86">
        <v>5</v>
      </c>
      <c r="C99" s="121">
        <v>0.004352917222466187</v>
      </c>
      <c r="D99" s="86" t="s">
        <v>2152</v>
      </c>
      <c r="E99" s="86" t="b">
        <v>0</v>
      </c>
      <c r="F99" s="86" t="b">
        <v>0</v>
      </c>
      <c r="G99" s="86" t="b">
        <v>0</v>
      </c>
    </row>
    <row r="100" spans="1:7" ht="15">
      <c r="A100" s="86" t="s">
        <v>2005</v>
      </c>
      <c r="B100" s="86">
        <v>4</v>
      </c>
      <c r="C100" s="121">
        <v>0.0037383708004513024</v>
      </c>
      <c r="D100" s="86" t="s">
        <v>2152</v>
      </c>
      <c r="E100" s="86" t="b">
        <v>0</v>
      </c>
      <c r="F100" s="86" t="b">
        <v>0</v>
      </c>
      <c r="G100" s="86" t="b">
        <v>0</v>
      </c>
    </row>
    <row r="101" spans="1:7" ht="15">
      <c r="A101" s="86" t="s">
        <v>297</v>
      </c>
      <c r="B101" s="86">
        <v>4</v>
      </c>
      <c r="C101" s="121">
        <v>0.0037383708004513024</v>
      </c>
      <c r="D101" s="86" t="s">
        <v>2152</v>
      </c>
      <c r="E101" s="86" t="b">
        <v>0</v>
      </c>
      <c r="F101" s="86" t="b">
        <v>0</v>
      </c>
      <c r="G101" s="86" t="b">
        <v>0</v>
      </c>
    </row>
    <row r="102" spans="1:7" ht="15">
      <c r="A102" s="86" t="s">
        <v>2006</v>
      </c>
      <c r="B102" s="86">
        <v>4</v>
      </c>
      <c r="C102" s="121">
        <v>0.0037383708004513024</v>
      </c>
      <c r="D102" s="86" t="s">
        <v>2152</v>
      </c>
      <c r="E102" s="86" t="b">
        <v>0</v>
      </c>
      <c r="F102" s="86" t="b">
        <v>0</v>
      </c>
      <c r="G102" s="86" t="b">
        <v>0</v>
      </c>
    </row>
    <row r="103" spans="1:7" ht="15">
      <c r="A103" s="86" t="s">
        <v>2007</v>
      </c>
      <c r="B103" s="86">
        <v>4</v>
      </c>
      <c r="C103" s="121">
        <v>0.0037383708004513024</v>
      </c>
      <c r="D103" s="86" t="s">
        <v>2152</v>
      </c>
      <c r="E103" s="86" t="b">
        <v>0</v>
      </c>
      <c r="F103" s="86" t="b">
        <v>0</v>
      </c>
      <c r="G103" s="86" t="b">
        <v>0</v>
      </c>
    </row>
    <row r="104" spans="1:7" ht="15">
      <c r="A104" s="86" t="s">
        <v>2008</v>
      </c>
      <c r="B104" s="86">
        <v>4</v>
      </c>
      <c r="C104" s="121">
        <v>0.0037383708004513024</v>
      </c>
      <c r="D104" s="86" t="s">
        <v>2152</v>
      </c>
      <c r="E104" s="86" t="b">
        <v>0</v>
      </c>
      <c r="F104" s="86" t="b">
        <v>0</v>
      </c>
      <c r="G104" s="86" t="b">
        <v>0</v>
      </c>
    </row>
    <row r="105" spans="1:7" ht="15">
      <c r="A105" s="86" t="s">
        <v>1661</v>
      </c>
      <c r="B105" s="86">
        <v>4</v>
      </c>
      <c r="C105" s="121">
        <v>0.0037383708004513024</v>
      </c>
      <c r="D105" s="86" t="s">
        <v>2152</v>
      </c>
      <c r="E105" s="86" t="b">
        <v>0</v>
      </c>
      <c r="F105" s="86" t="b">
        <v>0</v>
      </c>
      <c r="G105" s="86" t="b">
        <v>0</v>
      </c>
    </row>
    <row r="106" spans="1:7" ht="15">
      <c r="A106" s="86" t="s">
        <v>298</v>
      </c>
      <c r="B106" s="86">
        <v>4</v>
      </c>
      <c r="C106" s="121">
        <v>0.0037383708004513024</v>
      </c>
      <c r="D106" s="86" t="s">
        <v>2152</v>
      </c>
      <c r="E106" s="86" t="b">
        <v>0</v>
      </c>
      <c r="F106" s="86" t="b">
        <v>0</v>
      </c>
      <c r="G106" s="86" t="b">
        <v>0</v>
      </c>
    </row>
    <row r="107" spans="1:7" ht="15">
      <c r="A107" s="86" t="s">
        <v>2009</v>
      </c>
      <c r="B107" s="86">
        <v>4</v>
      </c>
      <c r="C107" s="121">
        <v>0.004533694434966444</v>
      </c>
      <c r="D107" s="86" t="s">
        <v>2152</v>
      </c>
      <c r="E107" s="86" t="b">
        <v>0</v>
      </c>
      <c r="F107" s="86" t="b">
        <v>0</v>
      </c>
      <c r="G107" s="86" t="b">
        <v>0</v>
      </c>
    </row>
    <row r="108" spans="1:7" ht="15">
      <c r="A108" s="86" t="s">
        <v>2010</v>
      </c>
      <c r="B108" s="86">
        <v>4</v>
      </c>
      <c r="C108" s="121">
        <v>0.0037383708004513024</v>
      </c>
      <c r="D108" s="86" t="s">
        <v>2152</v>
      </c>
      <c r="E108" s="86" t="b">
        <v>0</v>
      </c>
      <c r="F108" s="86" t="b">
        <v>0</v>
      </c>
      <c r="G108" s="86" t="b">
        <v>0</v>
      </c>
    </row>
    <row r="109" spans="1:7" ht="15">
      <c r="A109" s="86" t="s">
        <v>2011</v>
      </c>
      <c r="B109" s="86">
        <v>4</v>
      </c>
      <c r="C109" s="121">
        <v>0.0037383708004513024</v>
      </c>
      <c r="D109" s="86" t="s">
        <v>2152</v>
      </c>
      <c r="E109" s="86" t="b">
        <v>0</v>
      </c>
      <c r="F109" s="86" t="b">
        <v>0</v>
      </c>
      <c r="G109" s="86" t="b">
        <v>0</v>
      </c>
    </row>
    <row r="110" spans="1:7" ht="15">
      <c r="A110" s="86" t="s">
        <v>2012</v>
      </c>
      <c r="B110" s="86">
        <v>4</v>
      </c>
      <c r="C110" s="121">
        <v>0.0037383708004513024</v>
      </c>
      <c r="D110" s="86" t="s">
        <v>2152</v>
      </c>
      <c r="E110" s="86" t="b">
        <v>0</v>
      </c>
      <c r="F110" s="86" t="b">
        <v>0</v>
      </c>
      <c r="G110" s="86" t="b">
        <v>0</v>
      </c>
    </row>
    <row r="111" spans="1:7" ht="15">
      <c r="A111" s="86" t="s">
        <v>2013</v>
      </c>
      <c r="B111" s="86">
        <v>4</v>
      </c>
      <c r="C111" s="121">
        <v>0.0037383708004513024</v>
      </c>
      <c r="D111" s="86" t="s">
        <v>2152</v>
      </c>
      <c r="E111" s="86" t="b">
        <v>0</v>
      </c>
      <c r="F111" s="86" t="b">
        <v>0</v>
      </c>
      <c r="G111" s="86" t="b">
        <v>0</v>
      </c>
    </row>
    <row r="112" spans="1:7" ht="15">
      <c r="A112" s="86" t="s">
        <v>2014</v>
      </c>
      <c r="B112" s="86">
        <v>4</v>
      </c>
      <c r="C112" s="121">
        <v>0.0037383708004513024</v>
      </c>
      <c r="D112" s="86" t="s">
        <v>2152</v>
      </c>
      <c r="E112" s="86" t="b">
        <v>0</v>
      </c>
      <c r="F112" s="86" t="b">
        <v>0</v>
      </c>
      <c r="G112" s="86" t="b">
        <v>0</v>
      </c>
    </row>
    <row r="113" spans="1:7" ht="15">
      <c r="A113" s="86" t="s">
        <v>2015</v>
      </c>
      <c r="B113" s="86">
        <v>4</v>
      </c>
      <c r="C113" s="121">
        <v>0.0037383708004513024</v>
      </c>
      <c r="D113" s="86" t="s">
        <v>2152</v>
      </c>
      <c r="E113" s="86" t="b">
        <v>0</v>
      </c>
      <c r="F113" s="86" t="b">
        <v>0</v>
      </c>
      <c r="G113" s="86" t="b">
        <v>0</v>
      </c>
    </row>
    <row r="114" spans="1:7" ht="15">
      <c r="A114" s="86" t="s">
        <v>2016</v>
      </c>
      <c r="B114" s="86">
        <v>3</v>
      </c>
      <c r="C114" s="121">
        <v>0.003051344949628371</v>
      </c>
      <c r="D114" s="86" t="s">
        <v>2152</v>
      </c>
      <c r="E114" s="86" t="b">
        <v>0</v>
      </c>
      <c r="F114" s="86" t="b">
        <v>0</v>
      </c>
      <c r="G114" s="86" t="b">
        <v>0</v>
      </c>
    </row>
    <row r="115" spans="1:7" ht="15">
      <c r="A115" s="86" t="s">
        <v>2017</v>
      </c>
      <c r="B115" s="86">
        <v>3</v>
      </c>
      <c r="C115" s="121">
        <v>0.003051344949628371</v>
      </c>
      <c r="D115" s="86" t="s">
        <v>2152</v>
      </c>
      <c r="E115" s="86" t="b">
        <v>0</v>
      </c>
      <c r="F115" s="86" t="b">
        <v>0</v>
      </c>
      <c r="G115" s="86" t="b">
        <v>0</v>
      </c>
    </row>
    <row r="116" spans="1:7" ht="15">
      <c r="A116" s="86" t="s">
        <v>1671</v>
      </c>
      <c r="B116" s="86">
        <v>3</v>
      </c>
      <c r="C116" s="121">
        <v>0.003051344949628371</v>
      </c>
      <c r="D116" s="86" t="s">
        <v>2152</v>
      </c>
      <c r="E116" s="86" t="b">
        <v>0</v>
      </c>
      <c r="F116" s="86" t="b">
        <v>0</v>
      </c>
      <c r="G116" s="86" t="b">
        <v>0</v>
      </c>
    </row>
    <row r="117" spans="1:7" ht="15">
      <c r="A117" s="86" t="s">
        <v>1672</v>
      </c>
      <c r="B117" s="86">
        <v>3</v>
      </c>
      <c r="C117" s="121">
        <v>0.003051344949628371</v>
      </c>
      <c r="D117" s="86" t="s">
        <v>2152</v>
      </c>
      <c r="E117" s="86" t="b">
        <v>0</v>
      </c>
      <c r="F117" s="86" t="b">
        <v>0</v>
      </c>
      <c r="G117" s="86" t="b">
        <v>0</v>
      </c>
    </row>
    <row r="118" spans="1:7" ht="15">
      <c r="A118" s="86" t="s">
        <v>1673</v>
      </c>
      <c r="B118" s="86">
        <v>3</v>
      </c>
      <c r="C118" s="121">
        <v>0.003051344949628371</v>
      </c>
      <c r="D118" s="86" t="s">
        <v>2152</v>
      </c>
      <c r="E118" s="86" t="b">
        <v>0</v>
      </c>
      <c r="F118" s="86" t="b">
        <v>0</v>
      </c>
      <c r="G118" s="86" t="b">
        <v>0</v>
      </c>
    </row>
    <row r="119" spans="1:7" ht="15">
      <c r="A119" s="86" t="s">
        <v>1674</v>
      </c>
      <c r="B119" s="86">
        <v>3</v>
      </c>
      <c r="C119" s="121">
        <v>0.003051344949628371</v>
      </c>
      <c r="D119" s="86" t="s">
        <v>2152</v>
      </c>
      <c r="E119" s="86" t="b">
        <v>0</v>
      </c>
      <c r="F119" s="86" t="b">
        <v>0</v>
      </c>
      <c r="G119" s="86" t="b">
        <v>0</v>
      </c>
    </row>
    <row r="120" spans="1:7" ht="15">
      <c r="A120" s="86" t="s">
        <v>1591</v>
      </c>
      <c r="B120" s="86">
        <v>3</v>
      </c>
      <c r="C120" s="121">
        <v>0.003051344949628371</v>
      </c>
      <c r="D120" s="86" t="s">
        <v>2152</v>
      </c>
      <c r="E120" s="86" t="b">
        <v>0</v>
      </c>
      <c r="F120" s="86" t="b">
        <v>0</v>
      </c>
      <c r="G120" s="86" t="b">
        <v>0</v>
      </c>
    </row>
    <row r="121" spans="1:7" ht="15">
      <c r="A121" s="86" t="s">
        <v>2018</v>
      </c>
      <c r="B121" s="86">
        <v>3</v>
      </c>
      <c r="C121" s="121">
        <v>0.003051344949628371</v>
      </c>
      <c r="D121" s="86" t="s">
        <v>2152</v>
      </c>
      <c r="E121" s="86" t="b">
        <v>0</v>
      </c>
      <c r="F121" s="86" t="b">
        <v>0</v>
      </c>
      <c r="G121" s="86" t="b">
        <v>0</v>
      </c>
    </row>
    <row r="122" spans="1:7" ht="15">
      <c r="A122" s="86" t="s">
        <v>2019</v>
      </c>
      <c r="B122" s="86">
        <v>3</v>
      </c>
      <c r="C122" s="121">
        <v>0.003051344949628371</v>
      </c>
      <c r="D122" s="86" t="s">
        <v>2152</v>
      </c>
      <c r="E122" s="86" t="b">
        <v>0</v>
      </c>
      <c r="F122" s="86" t="b">
        <v>0</v>
      </c>
      <c r="G122" s="86" t="b">
        <v>0</v>
      </c>
    </row>
    <row r="123" spans="1:7" ht="15">
      <c r="A123" s="86" t="s">
        <v>2020</v>
      </c>
      <c r="B123" s="86">
        <v>3</v>
      </c>
      <c r="C123" s="121">
        <v>0.003051344949628371</v>
      </c>
      <c r="D123" s="86" t="s">
        <v>2152</v>
      </c>
      <c r="E123" s="86" t="b">
        <v>0</v>
      </c>
      <c r="F123" s="86" t="b">
        <v>0</v>
      </c>
      <c r="G123" s="86" t="b">
        <v>0</v>
      </c>
    </row>
    <row r="124" spans="1:7" ht="15">
      <c r="A124" s="86" t="s">
        <v>2021</v>
      </c>
      <c r="B124" s="86">
        <v>3</v>
      </c>
      <c r="C124" s="121">
        <v>0.003051344949628371</v>
      </c>
      <c r="D124" s="86" t="s">
        <v>2152</v>
      </c>
      <c r="E124" s="86" t="b">
        <v>0</v>
      </c>
      <c r="F124" s="86" t="b">
        <v>0</v>
      </c>
      <c r="G124" s="86" t="b">
        <v>0</v>
      </c>
    </row>
    <row r="125" spans="1:7" ht="15">
      <c r="A125" s="86" t="s">
        <v>2022</v>
      </c>
      <c r="B125" s="86">
        <v>3</v>
      </c>
      <c r="C125" s="121">
        <v>0.003051344949628371</v>
      </c>
      <c r="D125" s="86" t="s">
        <v>2152</v>
      </c>
      <c r="E125" s="86" t="b">
        <v>0</v>
      </c>
      <c r="F125" s="86" t="b">
        <v>0</v>
      </c>
      <c r="G125" s="86" t="b">
        <v>0</v>
      </c>
    </row>
    <row r="126" spans="1:7" ht="15">
      <c r="A126" s="86" t="s">
        <v>2023</v>
      </c>
      <c r="B126" s="86">
        <v>3</v>
      </c>
      <c r="C126" s="121">
        <v>0.003051344949628371</v>
      </c>
      <c r="D126" s="86" t="s">
        <v>2152</v>
      </c>
      <c r="E126" s="86" t="b">
        <v>0</v>
      </c>
      <c r="F126" s="86" t="b">
        <v>0</v>
      </c>
      <c r="G126" s="86" t="b">
        <v>0</v>
      </c>
    </row>
    <row r="127" spans="1:7" ht="15">
      <c r="A127" s="86" t="s">
        <v>2024</v>
      </c>
      <c r="B127" s="86">
        <v>3</v>
      </c>
      <c r="C127" s="121">
        <v>0.003051344949628371</v>
      </c>
      <c r="D127" s="86" t="s">
        <v>2152</v>
      </c>
      <c r="E127" s="86" t="b">
        <v>0</v>
      </c>
      <c r="F127" s="86" t="b">
        <v>0</v>
      </c>
      <c r="G127" s="86" t="b">
        <v>0</v>
      </c>
    </row>
    <row r="128" spans="1:7" ht="15">
      <c r="A128" s="86" t="s">
        <v>2025</v>
      </c>
      <c r="B128" s="86">
        <v>3</v>
      </c>
      <c r="C128" s="121">
        <v>0.003051344949628371</v>
      </c>
      <c r="D128" s="86" t="s">
        <v>2152</v>
      </c>
      <c r="E128" s="86" t="b">
        <v>0</v>
      </c>
      <c r="F128" s="86" t="b">
        <v>0</v>
      </c>
      <c r="G128" s="86" t="b">
        <v>0</v>
      </c>
    </row>
    <row r="129" spans="1:7" ht="15">
      <c r="A129" s="86" t="s">
        <v>2026</v>
      </c>
      <c r="B129" s="86">
        <v>3</v>
      </c>
      <c r="C129" s="121">
        <v>0.003051344949628371</v>
      </c>
      <c r="D129" s="86" t="s">
        <v>2152</v>
      </c>
      <c r="E129" s="86" t="b">
        <v>0</v>
      </c>
      <c r="F129" s="86" t="b">
        <v>0</v>
      </c>
      <c r="G129" s="86" t="b">
        <v>0</v>
      </c>
    </row>
    <row r="130" spans="1:7" ht="15">
      <c r="A130" s="86" t="s">
        <v>2027</v>
      </c>
      <c r="B130" s="86">
        <v>3</v>
      </c>
      <c r="C130" s="121">
        <v>0.003051344949628371</v>
      </c>
      <c r="D130" s="86" t="s">
        <v>2152</v>
      </c>
      <c r="E130" s="86" t="b">
        <v>0</v>
      </c>
      <c r="F130" s="86" t="b">
        <v>0</v>
      </c>
      <c r="G130" s="86" t="b">
        <v>0</v>
      </c>
    </row>
    <row r="131" spans="1:7" ht="15">
      <c r="A131" s="86" t="s">
        <v>2028</v>
      </c>
      <c r="B131" s="86">
        <v>3</v>
      </c>
      <c r="C131" s="121">
        <v>0.003051344949628371</v>
      </c>
      <c r="D131" s="86" t="s">
        <v>2152</v>
      </c>
      <c r="E131" s="86" t="b">
        <v>0</v>
      </c>
      <c r="F131" s="86" t="b">
        <v>0</v>
      </c>
      <c r="G131" s="86" t="b">
        <v>0</v>
      </c>
    </row>
    <row r="132" spans="1:7" ht="15">
      <c r="A132" s="86" t="s">
        <v>2029</v>
      </c>
      <c r="B132" s="86">
        <v>3</v>
      </c>
      <c r="C132" s="121">
        <v>0.003051344949628371</v>
      </c>
      <c r="D132" s="86" t="s">
        <v>2152</v>
      </c>
      <c r="E132" s="86" t="b">
        <v>0</v>
      </c>
      <c r="F132" s="86" t="b">
        <v>0</v>
      </c>
      <c r="G132" s="86" t="b">
        <v>0</v>
      </c>
    </row>
    <row r="133" spans="1:7" ht="15">
      <c r="A133" s="86" t="s">
        <v>2030</v>
      </c>
      <c r="B133" s="86">
        <v>3</v>
      </c>
      <c r="C133" s="121">
        <v>0.003051344949628371</v>
      </c>
      <c r="D133" s="86" t="s">
        <v>2152</v>
      </c>
      <c r="E133" s="86" t="b">
        <v>0</v>
      </c>
      <c r="F133" s="86" t="b">
        <v>0</v>
      </c>
      <c r="G133" s="86" t="b">
        <v>0</v>
      </c>
    </row>
    <row r="134" spans="1:7" ht="15">
      <c r="A134" s="86" t="s">
        <v>2031</v>
      </c>
      <c r="B134" s="86">
        <v>3</v>
      </c>
      <c r="C134" s="121">
        <v>0.003051344949628371</v>
      </c>
      <c r="D134" s="86" t="s">
        <v>2152</v>
      </c>
      <c r="E134" s="86" t="b">
        <v>0</v>
      </c>
      <c r="F134" s="86" t="b">
        <v>0</v>
      </c>
      <c r="G134" s="86" t="b">
        <v>0</v>
      </c>
    </row>
    <row r="135" spans="1:7" ht="15">
      <c r="A135" s="86" t="s">
        <v>1577</v>
      </c>
      <c r="B135" s="86">
        <v>3</v>
      </c>
      <c r="C135" s="121">
        <v>0.003051344949628371</v>
      </c>
      <c r="D135" s="86" t="s">
        <v>2152</v>
      </c>
      <c r="E135" s="86" t="b">
        <v>0</v>
      </c>
      <c r="F135" s="86" t="b">
        <v>0</v>
      </c>
      <c r="G135" s="86" t="b">
        <v>0</v>
      </c>
    </row>
    <row r="136" spans="1:7" ht="15">
      <c r="A136" s="86" t="s">
        <v>2032</v>
      </c>
      <c r="B136" s="86">
        <v>3</v>
      </c>
      <c r="C136" s="121">
        <v>0.003051344949628371</v>
      </c>
      <c r="D136" s="86" t="s">
        <v>2152</v>
      </c>
      <c r="E136" s="86" t="b">
        <v>0</v>
      </c>
      <c r="F136" s="86" t="b">
        <v>0</v>
      </c>
      <c r="G136" s="86" t="b">
        <v>0</v>
      </c>
    </row>
    <row r="137" spans="1:7" ht="15">
      <c r="A137" s="86" t="s">
        <v>2033</v>
      </c>
      <c r="B137" s="86">
        <v>3</v>
      </c>
      <c r="C137" s="121">
        <v>0.00399676355211119</v>
      </c>
      <c r="D137" s="86" t="s">
        <v>2152</v>
      </c>
      <c r="E137" s="86" t="b">
        <v>0</v>
      </c>
      <c r="F137" s="86" t="b">
        <v>0</v>
      </c>
      <c r="G137" s="86" t="b">
        <v>0</v>
      </c>
    </row>
    <row r="138" spans="1:7" ht="15">
      <c r="A138" s="86" t="s">
        <v>2034</v>
      </c>
      <c r="B138" s="86">
        <v>3</v>
      </c>
      <c r="C138" s="121">
        <v>0.003051344949628371</v>
      </c>
      <c r="D138" s="86" t="s">
        <v>2152</v>
      </c>
      <c r="E138" s="86" t="b">
        <v>0</v>
      </c>
      <c r="F138" s="86" t="b">
        <v>0</v>
      </c>
      <c r="G138" s="86" t="b">
        <v>0</v>
      </c>
    </row>
    <row r="139" spans="1:7" ht="15">
      <c r="A139" s="86" t="s">
        <v>2035</v>
      </c>
      <c r="B139" s="86">
        <v>2</v>
      </c>
      <c r="C139" s="121">
        <v>0.002266847217483222</v>
      </c>
      <c r="D139" s="86" t="s">
        <v>2152</v>
      </c>
      <c r="E139" s="86" t="b">
        <v>0</v>
      </c>
      <c r="F139" s="86" t="b">
        <v>0</v>
      </c>
      <c r="G139" s="86" t="b">
        <v>0</v>
      </c>
    </row>
    <row r="140" spans="1:7" ht="15">
      <c r="A140" s="86" t="s">
        <v>2036</v>
      </c>
      <c r="B140" s="86">
        <v>2</v>
      </c>
      <c r="C140" s="121">
        <v>0.002266847217483222</v>
      </c>
      <c r="D140" s="86" t="s">
        <v>2152</v>
      </c>
      <c r="E140" s="86" t="b">
        <v>0</v>
      </c>
      <c r="F140" s="86" t="b">
        <v>0</v>
      </c>
      <c r="G140" s="86" t="b">
        <v>0</v>
      </c>
    </row>
    <row r="141" spans="1:7" ht="15">
      <c r="A141" s="86" t="s">
        <v>2037</v>
      </c>
      <c r="B141" s="86">
        <v>2</v>
      </c>
      <c r="C141" s="121">
        <v>0.002266847217483222</v>
      </c>
      <c r="D141" s="86" t="s">
        <v>2152</v>
      </c>
      <c r="E141" s="86" t="b">
        <v>0</v>
      </c>
      <c r="F141" s="86" t="b">
        <v>0</v>
      </c>
      <c r="G141" s="86" t="b">
        <v>0</v>
      </c>
    </row>
    <row r="142" spans="1:7" ht="15">
      <c r="A142" s="86" t="s">
        <v>2038</v>
      </c>
      <c r="B142" s="86">
        <v>2</v>
      </c>
      <c r="C142" s="121">
        <v>0.002266847217483222</v>
      </c>
      <c r="D142" s="86" t="s">
        <v>2152</v>
      </c>
      <c r="E142" s="86" t="b">
        <v>0</v>
      </c>
      <c r="F142" s="86" t="b">
        <v>0</v>
      </c>
      <c r="G142" s="86" t="b">
        <v>0</v>
      </c>
    </row>
    <row r="143" spans="1:7" ht="15">
      <c r="A143" s="86" t="s">
        <v>2039</v>
      </c>
      <c r="B143" s="86">
        <v>2</v>
      </c>
      <c r="C143" s="121">
        <v>0.002266847217483222</v>
      </c>
      <c r="D143" s="86" t="s">
        <v>2152</v>
      </c>
      <c r="E143" s="86" t="b">
        <v>0</v>
      </c>
      <c r="F143" s="86" t="b">
        <v>0</v>
      </c>
      <c r="G143" s="86" t="b">
        <v>0</v>
      </c>
    </row>
    <row r="144" spans="1:7" ht="15">
      <c r="A144" s="86" t="s">
        <v>2040</v>
      </c>
      <c r="B144" s="86">
        <v>2</v>
      </c>
      <c r="C144" s="121">
        <v>0.002266847217483222</v>
      </c>
      <c r="D144" s="86" t="s">
        <v>2152</v>
      </c>
      <c r="E144" s="86" t="b">
        <v>0</v>
      </c>
      <c r="F144" s="86" t="b">
        <v>0</v>
      </c>
      <c r="G144" s="86" t="b">
        <v>0</v>
      </c>
    </row>
    <row r="145" spans="1:7" ht="15">
      <c r="A145" s="86" t="s">
        <v>2041</v>
      </c>
      <c r="B145" s="86">
        <v>2</v>
      </c>
      <c r="C145" s="121">
        <v>0.002266847217483222</v>
      </c>
      <c r="D145" s="86" t="s">
        <v>2152</v>
      </c>
      <c r="E145" s="86" t="b">
        <v>0</v>
      </c>
      <c r="F145" s="86" t="b">
        <v>0</v>
      </c>
      <c r="G145" s="86" t="b">
        <v>0</v>
      </c>
    </row>
    <row r="146" spans="1:7" ht="15">
      <c r="A146" s="86" t="s">
        <v>2042</v>
      </c>
      <c r="B146" s="86">
        <v>2</v>
      </c>
      <c r="C146" s="121">
        <v>0.002266847217483222</v>
      </c>
      <c r="D146" s="86" t="s">
        <v>2152</v>
      </c>
      <c r="E146" s="86" t="b">
        <v>0</v>
      </c>
      <c r="F146" s="86" t="b">
        <v>0</v>
      </c>
      <c r="G146" s="86" t="b">
        <v>0</v>
      </c>
    </row>
    <row r="147" spans="1:7" ht="15">
      <c r="A147" s="86" t="s">
        <v>2043</v>
      </c>
      <c r="B147" s="86">
        <v>2</v>
      </c>
      <c r="C147" s="121">
        <v>0.002266847217483222</v>
      </c>
      <c r="D147" s="86" t="s">
        <v>2152</v>
      </c>
      <c r="E147" s="86" t="b">
        <v>0</v>
      </c>
      <c r="F147" s="86" t="b">
        <v>0</v>
      </c>
      <c r="G147" s="86" t="b">
        <v>0</v>
      </c>
    </row>
    <row r="148" spans="1:7" ht="15">
      <c r="A148" s="86" t="s">
        <v>2044</v>
      </c>
      <c r="B148" s="86">
        <v>2</v>
      </c>
      <c r="C148" s="121">
        <v>0.002266847217483222</v>
      </c>
      <c r="D148" s="86" t="s">
        <v>2152</v>
      </c>
      <c r="E148" s="86" t="b">
        <v>0</v>
      </c>
      <c r="F148" s="86" t="b">
        <v>0</v>
      </c>
      <c r="G148" s="86" t="b">
        <v>0</v>
      </c>
    </row>
    <row r="149" spans="1:7" ht="15">
      <c r="A149" s="86" t="s">
        <v>2045</v>
      </c>
      <c r="B149" s="86">
        <v>2</v>
      </c>
      <c r="C149" s="121">
        <v>0.002266847217483222</v>
      </c>
      <c r="D149" s="86" t="s">
        <v>2152</v>
      </c>
      <c r="E149" s="86" t="b">
        <v>0</v>
      </c>
      <c r="F149" s="86" t="b">
        <v>0</v>
      </c>
      <c r="G149" s="86" t="b">
        <v>0</v>
      </c>
    </row>
    <row r="150" spans="1:7" ht="15">
      <c r="A150" s="86" t="s">
        <v>2046</v>
      </c>
      <c r="B150" s="86">
        <v>2</v>
      </c>
      <c r="C150" s="121">
        <v>0.002266847217483222</v>
      </c>
      <c r="D150" s="86" t="s">
        <v>2152</v>
      </c>
      <c r="E150" s="86" t="b">
        <v>0</v>
      </c>
      <c r="F150" s="86" t="b">
        <v>0</v>
      </c>
      <c r="G150" s="86" t="b">
        <v>0</v>
      </c>
    </row>
    <row r="151" spans="1:7" ht="15">
      <c r="A151" s="86" t="s">
        <v>2047</v>
      </c>
      <c r="B151" s="86">
        <v>2</v>
      </c>
      <c r="C151" s="121">
        <v>0.002266847217483222</v>
      </c>
      <c r="D151" s="86" t="s">
        <v>2152</v>
      </c>
      <c r="E151" s="86" t="b">
        <v>0</v>
      </c>
      <c r="F151" s="86" t="b">
        <v>0</v>
      </c>
      <c r="G151" s="86" t="b">
        <v>0</v>
      </c>
    </row>
    <row r="152" spans="1:7" ht="15">
      <c r="A152" s="86" t="s">
        <v>2048</v>
      </c>
      <c r="B152" s="86">
        <v>2</v>
      </c>
      <c r="C152" s="121">
        <v>0.002266847217483222</v>
      </c>
      <c r="D152" s="86" t="s">
        <v>2152</v>
      </c>
      <c r="E152" s="86" t="b">
        <v>0</v>
      </c>
      <c r="F152" s="86" t="b">
        <v>0</v>
      </c>
      <c r="G152" s="86" t="b">
        <v>0</v>
      </c>
    </row>
    <row r="153" spans="1:7" ht="15">
      <c r="A153" s="86" t="s">
        <v>2049</v>
      </c>
      <c r="B153" s="86">
        <v>2</v>
      </c>
      <c r="C153" s="121">
        <v>0.002266847217483222</v>
      </c>
      <c r="D153" s="86" t="s">
        <v>2152</v>
      </c>
      <c r="E153" s="86" t="b">
        <v>0</v>
      </c>
      <c r="F153" s="86" t="b">
        <v>0</v>
      </c>
      <c r="G153" s="86" t="b">
        <v>0</v>
      </c>
    </row>
    <row r="154" spans="1:7" ht="15">
      <c r="A154" s="86" t="s">
        <v>2050</v>
      </c>
      <c r="B154" s="86">
        <v>2</v>
      </c>
      <c r="C154" s="121">
        <v>0.002266847217483222</v>
      </c>
      <c r="D154" s="86" t="s">
        <v>2152</v>
      </c>
      <c r="E154" s="86" t="b">
        <v>0</v>
      </c>
      <c r="F154" s="86" t="b">
        <v>0</v>
      </c>
      <c r="G154" s="86" t="b">
        <v>0</v>
      </c>
    </row>
    <row r="155" spans="1:7" ht="15">
      <c r="A155" s="86" t="s">
        <v>2051</v>
      </c>
      <c r="B155" s="86">
        <v>2</v>
      </c>
      <c r="C155" s="121">
        <v>0.002266847217483222</v>
      </c>
      <c r="D155" s="86" t="s">
        <v>2152</v>
      </c>
      <c r="E155" s="86" t="b">
        <v>0</v>
      </c>
      <c r="F155" s="86" t="b">
        <v>0</v>
      </c>
      <c r="G155" s="86" t="b">
        <v>0</v>
      </c>
    </row>
    <row r="156" spans="1:7" ht="15">
      <c r="A156" s="86" t="s">
        <v>2052</v>
      </c>
      <c r="B156" s="86">
        <v>2</v>
      </c>
      <c r="C156" s="121">
        <v>0.002266847217483222</v>
      </c>
      <c r="D156" s="86" t="s">
        <v>2152</v>
      </c>
      <c r="E156" s="86" t="b">
        <v>0</v>
      </c>
      <c r="F156" s="86" t="b">
        <v>0</v>
      </c>
      <c r="G156" s="86" t="b">
        <v>0</v>
      </c>
    </row>
    <row r="157" spans="1:7" ht="15">
      <c r="A157" s="86" t="s">
        <v>2053</v>
      </c>
      <c r="B157" s="86">
        <v>2</v>
      </c>
      <c r="C157" s="121">
        <v>0.002266847217483222</v>
      </c>
      <c r="D157" s="86" t="s">
        <v>2152</v>
      </c>
      <c r="E157" s="86" t="b">
        <v>0</v>
      </c>
      <c r="F157" s="86" t="b">
        <v>0</v>
      </c>
      <c r="G157" s="86" t="b">
        <v>0</v>
      </c>
    </row>
    <row r="158" spans="1:7" ht="15">
      <c r="A158" s="86" t="s">
        <v>2054</v>
      </c>
      <c r="B158" s="86">
        <v>2</v>
      </c>
      <c r="C158" s="121">
        <v>0.002266847217483222</v>
      </c>
      <c r="D158" s="86" t="s">
        <v>2152</v>
      </c>
      <c r="E158" s="86" t="b">
        <v>0</v>
      </c>
      <c r="F158" s="86" t="b">
        <v>0</v>
      </c>
      <c r="G158" s="86" t="b">
        <v>0</v>
      </c>
    </row>
    <row r="159" spans="1:7" ht="15">
      <c r="A159" s="86" t="s">
        <v>2055</v>
      </c>
      <c r="B159" s="86">
        <v>2</v>
      </c>
      <c r="C159" s="121">
        <v>0.002266847217483222</v>
      </c>
      <c r="D159" s="86" t="s">
        <v>2152</v>
      </c>
      <c r="E159" s="86" t="b">
        <v>0</v>
      </c>
      <c r="F159" s="86" t="b">
        <v>0</v>
      </c>
      <c r="G159" s="86" t="b">
        <v>0</v>
      </c>
    </row>
    <row r="160" spans="1:7" ht="15">
      <c r="A160" s="86" t="s">
        <v>2056</v>
      </c>
      <c r="B160" s="86">
        <v>2</v>
      </c>
      <c r="C160" s="121">
        <v>0.002266847217483222</v>
      </c>
      <c r="D160" s="86" t="s">
        <v>2152</v>
      </c>
      <c r="E160" s="86" t="b">
        <v>0</v>
      </c>
      <c r="F160" s="86" t="b">
        <v>0</v>
      </c>
      <c r="G160" s="86" t="b">
        <v>0</v>
      </c>
    </row>
    <row r="161" spans="1:7" ht="15">
      <c r="A161" s="86" t="s">
        <v>2057</v>
      </c>
      <c r="B161" s="86">
        <v>2</v>
      </c>
      <c r="C161" s="121">
        <v>0.002266847217483222</v>
      </c>
      <c r="D161" s="86" t="s">
        <v>2152</v>
      </c>
      <c r="E161" s="86" t="b">
        <v>0</v>
      </c>
      <c r="F161" s="86" t="b">
        <v>0</v>
      </c>
      <c r="G161" s="86" t="b">
        <v>0</v>
      </c>
    </row>
    <row r="162" spans="1:7" ht="15">
      <c r="A162" s="86" t="s">
        <v>2058</v>
      </c>
      <c r="B162" s="86">
        <v>2</v>
      </c>
      <c r="C162" s="121">
        <v>0.002266847217483222</v>
      </c>
      <c r="D162" s="86" t="s">
        <v>2152</v>
      </c>
      <c r="E162" s="86" t="b">
        <v>0</v>
      </c>
      <c r="F162" s="86" t="b">
        <v>0</v>
      </c>
      <c r="G162" s="86" t="b">
        <v>0</v>
      </c>
    </row>
    <row r="163" spans="1:7" ht="15">
      <c r="A163" s="86" t="s">
        <v>2059</v>
      </c>
      <c r="B163" s="86">
        <v>2</v>
      </c>
      <c r="C163" s="121">
        <v>0.002266847217483222</v>
      </c>
      <c r="D163" s="86" t="s">
        <v>2152</v>
      </c>
      <c r="E163" s="86" t="b">
        <v>0</v>
      </c>
      <c r="F163" s="86" t="b">
        <v>0</v>
      </c>
      <c r="G163" s="86" t="b">
        <v>0</v>
      </c>
    </row>
    <row r="164" spans="1:7" ht="15">
      <c r="A164" s="86" t="s">
        <v>2060</v>
      </c>
      <c r="B164" s="86">
        <v>2</v>
      </c>
      <c r="C164" s="121">
        <v>0.002266847217483222</v>
      </c>
      <c r="D164" s="86" t="s">
        <v>2152</v>
      </c>
      <c r="E164" s="86" t="b">
        <v>0</v>
      </c>
      <c r="F164" s="86" t="b">
        <v>0</v>
      </c>
      <c r="G164" s="86" t="b">
        <v>0</v>
      </c>
    </row>
    <row r="165" spans="1:7" ht="15">
      <c r="A165" s="86" t="s">
        <v>1597</v>
      </c>
      <c r="B165" s="86">
        <v>2</v>
      </c>
      <c r="C165" s="121">
        <v>0.002266847217483222</v>
      </c>
      <c r="D165" s="86" t="s">
        <v>2152</v>
      </c>
      <c r="E165" s="86" t="b">
        <v>0</v>
      </c>
      <c r="F165" s="86" t="b">
        <v>0</v>
      </c>
      <c r="G165" s="86" t="b">
        <v>0</v>
      </c>
    </row>
    <row r="166" spans="1:7" ht="15">
      <c r="A166" s="86" t="s">
        <v>2061</v>
      </c>
      <c r="B166" s="86">
        <v>2</v>
      </c>
      <c r="C166" s="121">
        <v>0.002266847217483222</v>
      </c>
      <c r="D166" s="86" t="s">
        <v>2152</v>
      </c>
      <c r="E166" s="86" t="b">
        <v>0</v>
      </c>
      <c r="F166" s="86" t="b">
        <v>0</v>
      </c>
      <c r="G166" s="86" t="b">
        <v>0</v>
      </c>
    </row>
    <row r="167" spans="1:7" ht="15">
      <c r="A167" s="86" t="s">
        <v>2062</v>
      </c>
      <c r="B167" s="86">
        <v>2</v>
      </c>
      <c r="C167" s="121">
        <v>0.002266847217483222</v>
      </c>
      <c r="D167" s="86" t="s">
        <v>2152</v>
      </c>
      <c r="E167" s="86" t="b">
        <v>0</v>
      </c>
      <c r="F167" s="86" t="b">
        <v>0</v>
      </c>
      <c r="G167" s="86" t="b">
        <v>0</v>
      </c>
    </row>
    <row r="168" spans="1:7" ht="15">
      <c r="A168" s="86" t="s">
        <v>2063</v>
      </c>
      <c r="B168" s="86">
        <v>2</v>
      </c>
      <c r="C168" s="121">
        <v>0.002266847217483222</v>
      </c>
      <c r="D168" s="86" t="s">
        <v>2152</v>
      </c>
      <c r="E168" s="86" t="b">
        <v>0</v>
      </c>
      <c r="F168" s="86" t="b">
        <v>0</v>
      </c>
      <c r="G168" s="86" t="b">
        <v>0</v>
      </c>
    </row>
    <row r="169" spans="1:7" ht="15">
      <c r="A169" s="86" t="s">
        <v>303</v>
      </c>
      <c r="B169" s="86">
        <v>2</v>
      </c>
      <c r="C169" s="121">
        <v>0.002266847217483222</v>
      </c>
      <c r="D169" s="86" t="s">
        <v>2152</v>
      </c>
      <c r="E169" s="86" t="b">
        <v>0</v>
      </c>
      <c r="F169" s="86" t="b">
        <v>0</v>
      </c>
      <c r="G169" s="86" t="b">
        <v>0</v>
      </c>
    </row>
    <row r="170" spans="1:7" ht="15">
      <c r="A170" s="86" t="s">
        <v>302</v>
      </c>
      <c r="B170" s="86">
        <v>2</v>
      </c>
      <c r="C170" s="121">
        <v>0.002266847217483222</v>
      </c>
      <c r="D170" s="86" t="s">
        <v>2152</v>
      </c>
      <c r="E170" s="86" t="b">
        <v>0</v>
      </c>
      <c r="F170" s="86" t="b">
        <v>0</v>
      </c>
      <c r="G170" s="86" t="b">
        <v>0</v>
      </c>
    </row>
    <row r="171" spans="1:7" ht="15">
      <c r="A171" s="86" t="s">
        <v>289</v>
      </c>
      <c r="B171" s="86">
        <v>2</v>
      </c>
      <c r="C171" s="121">
        <v>0.002266847217483222</v>
      </c>
      <c r="D171" s="86" t="s">
        <v>2152</v>
      </c>
      <c r="E171" s="86" t="b">
        <v>0</v>
      </c>
      <c r="F171" s="86" t="b">
        <v>0</v>
      </c>
      <c r="G171" s="86" t="b">
        <v>0</v>
      </c>
    </row>
    <row r="172" spans="1:7" ht="15">
      <c r="A172" s="86" t="s">
        <v>301</v>
      </c>
      <c r="B172" s="86">
        <v>2</v>
      </c>
      <c r="C172" s="121">
        <v>0.002266847217483222</v>
      </c>
      <c r="D172" s="86" t="s">
        <v>2152</v>
      </c>
      <c r="E172" s="86" t="b">
        <v>0</v>
      </c>
      <c r="F172" s="86" t="b">
        <v>0</v>
      </c>
      <c r="G172" s="86" t="b">
        <v>0</v>
      </c>
    </row>
    <row r="173" spans="1:7" ht="15">
      <c r="A173" s="86" t="s">
        <v>2064</v>
      </c>
      <c r="B173" s="86">
        <v>2</v>
      </c>
      <c r="C173" s="121">
        <v>0.002266847217483222</v>
      </c>
      <c r="D173" s="86" t="s">
        <v>2152</v>
      </c>
      <c r="E173" s="86" t="b">
        <v>0</v>
      </c>
      <c r="F173" s="86" t="b">
        <v>0</v>
      </c>
      <c r="G173" s="86" t="b">
        <v>0</v>
      </c>
    </row>
    <row r="174" spans="1:7" ht="15">
      <c r="A174" s="86" t="s">
        <v>2065</v>
      </c>
      <c r="B174" s="86">
        <v>2</v>
      </c>
      <c r="C174" s="121">
        <v>0.002266847217483222</v>
      </c>
      <c r="D174" s="86" t="s">
        <v>2152</v>
      </c>
      <c r="E174" s="86" t="b">
        <v>0</v>
      </c>
      <c r="F174" s="86" t="b">
        <v>0</v>
      </c>
      <c r="G174" s="86" t="b">
        <v>0</v>
      </c>
    </row>
    <row r="175" spans="1:7" ht="15">
      <c r="A175" s="86" t="s">
        <v>2066</v>
      </c>
      <c r="B175" s="86">
        <v>2</v>
      </c>
      <c r="C175" s="121">
        <v>0.002266847217483222</v>
      </c>
      <c r="D175" s="86" t="s">
        <v>2152</v>
      </c>
      <c r="E175" s="86" t="b">
        <v>0</v>
      </c>
      <c r="F175" s="86" t="b">
        <v>0</v>
      </c>
      <c r="G175" s="86" t="b">
        <v>0</v>
      </c>
    </row>
    <row r="176" spans="1:7" ht="15">
      <c r="A176" s="86" t="s">
        <v>2067</v>
      </c>
      <c r="B176" s="86">
        <v>2</v>
      </c>
      <c r="C176" s="121">
        <v>0.002266847217483222</v>
      </c>
      <c r="D176" s="86" t="s">
        <v>2152</v>
      </c>
      <c r="E176" s="86" t="b">
        <v>0</v>
      </c>
      <c r="F176" s="86" t="b">
        <v>0</v>
      </c>
      <c r="G176" s="86" t="b">
        <v>0</v>
      </c>
    </row>
    <row r="177" spans="1:7" ht="15">
      <c r="A177" s="86" t="s">
        <v>2068</v>
      </c>
      <c r="B177" s="86">
        <v>2</v>
      </c>
      <c r="C177" s="121">
        <v>0.002266847217483222</v>
      </c>
      <c r="D177" s="86" t="s">
        <v>2152</v>
      </c>
      <c r="E177" s="86" t="b">
        <v>0</v>
      </c>
      <c r="F177" s="86" t="b">
        <v>0</v>
      </c>
      <c r="G177" s="86" t="b">
        <v>0</v>
      </c>
    </row>
    <row r="178" spans="1:7" ht="15">
      <c r="A178" s="86" t="s">
        <v>2069</v>
      </c>
      <c r="B178" s="86">
        <v>2</v>
      </c>
      <c r="C178" s="121">
        <v>0.002266847217483222</v>
      </c>
      <c r="D178" s="86" t="s">
        <v>2152</v>
      </c>
      <c r="E178" s="86" t="b">
        <v>0</v>
      </c>
      <c r="F178" s="86" t="b">
        <v>0</v>
      </c>
      <c r="G178" s="86" t="b">
        <v>0</v>
      </c>
    </row>
    <row r="179" spans="1:7" ht="15">
      <c r="A179" s="86" t="s">
        <v>1676</v>
      </c>
      <c r="B179" s="86">
        <v>2</v>
      </c>
      <c r="C179" s="121">
        <v>0.002266847217483222</v>
      </c>
      <c r="D179" s="86" t="s">
        <v>2152</v>
      </c>
      <c r="E179" s="86" t="b">
        <v>0</v>
      </c>
      <c r="F179" s="86" t="b">
        <v>0</v>
      </c>
      <c r="G179" s="86" t="b">
        <v>0</v>
      </c>
    </row>
    <row r="180" spans="1:7" ht="15">
      <c r="A180" s="86" t="s">
        <v>2070</v>
      </c>
      <c r="B180" s="86">
        <v>2</v>
      </c>
      <c r="C180" s="121">
        <v>0.002266847217483222</v>
      </c>
      <c r="D180" s="86" t="s">
        <v>2152</v>
      </c>
      <c r="E180" s="86" t="b">
        <v>0</v>
      </c>
      <c r="F180" s="86" t="b">
        <v>0</v>
      </c>
      <c r="G180" s="86" t="b">
        <v>0</v>
      </c>
    </row>
    <row r="181" spans="1:7" ht="15">
      <c r="A181" s="86" t="s">
        <v>2071</v>
      </c>
      <c r="B181" s="86">
        <v>2</v>
      </c>
      <c r="C181" s="121">
        <v>0.002266847217483222</v>
      </c>
      <c r="D181" s="86" t="s">
        <v>2152</v>
      </c>
      <c r="E181" s="86" t="b">
        <v>0</v>
      </c>
      <c r="F181" s="86" t="b">
        <v>0</v>
      </c>
      <c r="G181" s="86" t="b">
        <v>0</v>
      </c>
    </row>
    <row r="182" spans="1:7" ht="15">
      <c r="A182" s="86" t="s">
        <v>2072</v>
      </c>
      <c r="B182" s="86">
        <v>2</v>
      </c>
      <c r="C182" s="121">
        <v>0.002266847217483222</v>
      </c>
      <c r="D182" s="86" t="s">
        <v>2152</v>
      </c>
      <c r="E182" s="86" t="b">
        <v>0</v>
      </c>
      <c r="F182" s="86" t="b">
        <v>0</v>
      </c>
      <c r="G182" s="86" t="b">
        <v>0</v>
      </c>
    </row>
    <row r="183" spans="1:7" ht="15">
      <c r="A183" s="86" t="s">
        <v>2073</v>
      </c>
      <c r="B183" s="86">
        <v>2</v>
      </c>
      <c r="C183" s="121">
        <v>0.002266847217483222</v>
      </c>
      <c r="D183" s="86" t="s">
        <v>2152</v>
      </c>
      <c r="E183" s="86" t="b">
        <v>0</v>
      </c>
      <c r="F183" s="86" t="b">
        <v>0</v>
      </c>
      <c r="G183" s="86" t="b">
        <v>0</v>
      </c>
    </row>
    <row r="184" spans="1:7" ht="15">
      <c r="A184" s="86" t="s">
        <v>2074</v>
      </c>
      <c r="B184" s="86">
        <v>2</v>
      </c>
      <c r="C184" s="121">
        <v>0.002266847217483222</v>
      </c>
      <c r="D184" s="86" t="s">
        <v>2152</v>
      </c>
      <c r="E184" s="86" t="b">
        <v>0</v>
      </c>
      <c r="F184" s="86" t="b">
        <v>0</v>
      </c>
      <c r="G184" s="86" t="b">
        <v>0</v>
      </c>
    </row>
    <row r="185" spans="1:7" ht="15">
      <c r="A185" s="86" t="s">
        <v>2075</v>
      </c>
      <c r="B185" s="86">
        <v>2</v>
      </c>
      <c r="C185" s="121">
        <v>0.002664509034740793</v>
      </c>
      <c r="D185" s="86" t="s">
        <v>2152</v>
      </c>
      <c r="E185" s="86" t="b">
        <v>0</v>
      </c>
      <c r="F185" s="86" t="b">
        <v>0</v>
      </c>
      <c r="G185" s="86" t="b">
        <v>0</v>
      </c>
    </row>
    <row r="186" spans="1:7" ht="15">
      <c r="A186" s="86" t="s">
        <v>2076</v>
      </c>
      <c r="B186" s="86">
        <v>2</v>
      </c>
      <c r="C186" s="121">
        <v>0.002664509034740793</v>
      </c>
      <c r="D186" s="86" t="s">
        <v>2152</v>
      </c>
      <c r="E186" s="86" t="b">
        <v>0</v>
      </c>
      <c r="F186" s="86" t="b">
        <v>0</v>
      </c>
      <c r="G186" s="86" t="b">
        <v>0</v>
      </c>
    </row>
    <row r="187" spans="1:7" ht="15">
      <c r="A187" s="86" t="s">
        <v>2077</v>
      </c>
      <c r="B187" s="86">
        <v>2</v>
      </c>
      <c r="C187" s="121">
        <v>0.002266847217483222</v>
      </c>
      <c r="D187" s="86" t="s">
        <v>2152</v>
      </c>
      <c r="E187" s="86" t="b">
        <v>0</v>
      </c>
      <c r="F187" s="86" t="b">
        <v>0</v>
      </c>
      <c r="G187" s="86" t="b">
        <v>0</v>
      </c>
    </row>
    <row r="188" spans="1:7" ht="15">
      <c r="A188" s="86" t="s">
        <v>2078</v>
      </c>
      <c r="B188" s="86">
        <v>2</v>
      </c>
      <c r="C188" s="121">
        <v>0.002266847217483222</v>
      </c>
      <c r="D188" s="86" t="s">
        <v>2152</v>
      </c>
      <c r="E188" s="86" t="b">
        <v>0</v>
      </c>
      <c r="F188" s="86" t="b">
        <v>0</v>
      </c>
      <c r="G188" s="86" t="b">
        <v>0</v>
      </c>
    </row>
    <row r="189" spans="1:7" ht="15">
      <c r="A189" s="86" t="s">
        <v>2079</v>
      </c>
      <c r="B189" s="86">
        <v>2</v>
      </c>
      <c r="C189" s="121">
        <v>0.002266847217483222</v>
      </c>
      <c r="D189" s="86" t="s">
        <v>2152</v>
      </c>
      <c r="E189" s="86" t="b">
        <v>0</v>
      </c>
      <c r="F189" s="86" t="b">
        <v>0</v>
      </c>
      <c r="G189" s="86" t="b">
        <v>0</v>
      </c>
    </row>
    <row r="190" spans="1:7" ht="15">
      <c r="A190" s="86" t="s">
        <v>2080</v>
      </c>
      <c r="B190" s="86">
        <v>2</v>
      </c>
      <c r="C190" s="121">
        <v>0.002266847217483222</v>
      </c>
      <c r="D190" s="86" t="s">
        <v>2152</v>
      </c>
      <c r="E190" s="86" t="b">
        <v>0</v>
      </c>
      <c r="F190" s="86" t="b">
        <v>0</v>
      </c>
      <c r="G190" s="86" t="b">
        <v>0</v>
      </c>
    </row>
    <row r="191" spans="1:7" ht="15">
      <c r="A191" s="86" t="s">
        <v>2081</v>
      </c>
      <c r="B191" s="86">
        <v>2</v>
      </c>
      <c r="C191" s="121">
        <v>0.002266847217483222</v>
      </c>
      <c r="D191" s="86" t="s">
        <v>2152</v>
      </c>
      <c r="E191" s="86" t="b">
        <v>0</v>
      </c>
      <c r="F191" s="86" t="b">
        <v>0</v>
      </c>
      <c r="G191" s="86" t="b">
        <v>0</v>
      </c>
    </row>
    <row r="192" spans="1:7" ht="15">
      <c r="A192" s="86" t="s">
        <v>2082</v>
      </c>
      <c r="B192" s="86">
        <v>2</v>
      </c>
      <c r="C192" s="121">
        <v>0.002266847217483222</v>
      </c>
      <c r="D192" s="86" t="s">
        <v>2152</v>
      </c>
      <c r="E192" s="86" t="b">
        <v>0</v>
      </c>
      <c r="F192" s="86" t="b">
        <v>0</v>
      </c>
      <c r="G192" s="86" t="b">
        <v>0</v>
      </c>
    </row>
    <row r="193" spans="1:7" ht="15">
      <c r="A193" s="86" t="s">
        <v>2083</v>
      </c>
      <c r="B193" s="86">
        <v>2</v>
      </c>
      <c r="C193" s="121">
        <v>0.002266847217483222</v>
      </c>
      <c r="D193" s="86" t="s">
        <v>2152</v>
      </c>
      <c r="E193" s="86" t="b">
        <v>0</v>
      </c>
      <c r="F193" s="86" t="b">
        <v>0</v>
      </c>
      <c r="G193" s="86" t="b">
        <v>0</v>
      </c>
    </row>
    <row r="194" spans="1:7" ht="15">
      <c r="A194" s="86" t="s">
        <v>2084</v>
      </c>
      <c r="B194" s="86">
        <v>2</v>
      </c>
      <c r="C194" s="121">
        <v>0.002266847217483222</v>
      </c>
      <c r="D194" s="86" t="s">
        <v>2152</v>
      </c>
      <c r="E194" s="86" t="b">
        <v>0</v>
      </c>
      <c r="F194" s="86" t="b">
        <v>0</v>
      </c>
      <c r="G194" s="86" t="b">
        <v>0</v>
      </c>
    </row>
    <row r="195" spans="1:7" ht="15">
      <c r="A195" s="86" t="s">
        <v>2085</v>
      </c>
      <c r="B195" s="86">
        <v>2</v>
      </c>
      <c r="C195" s="121">
        <v>0.002266847217483222</v>
      </c>
      <c r="D195" s="86" t="s">
        <v>2152</v>
      </c>
      <c r="E195" s="86" t="b">
        <v>0</v>
      </c>
      <c r="F195" s="86" t="b">
        <v>0</v>
      </c>
      <c r="G195" s="86" t="b">
        <v>0</v>
      </c>
    </row>
    <row r="196" spans="1:7" ht="15">
      <c r="A196" s="86" t="s">
        <v>295</v>
      </c>
      <c r="B196" s="86">
        <v>2</v>
      </c>
      <c r="C196" s="121">
        <v>0.002664509034740793</v>
      </c>
      <c r="D196" s="86" t="s">
        <v>2152</v>
      </c>
      <c r="E196" s="86" t="b">
        <v>0</v>
      </c>
      <c r="F196" s="86" t="b">
        <v>0</v>
      </c>
      <c r="G196" s="86" t="b">
        <v>0</v>
      </c>
    </row>
    <row r="197" spans="1:7" ht="15">
      <c r="A197" s="86" t="s">
        <v>2086</v>
      </c>
      <c r="B197" s="86">
        <v>2</v>
      </c>
      <c r="C197" s="121">
        <v>0.002266847217483222</v>
      </c>
      <c r="D197" s="86" t="s">
        <v>2152</v>
      </c>
      <c r="E197" s="86" t="b">
        <v>0</v>
      </c>
      <c r="F197" s="86" t="b">
        <v>0</v>
      </c>
      <c r="G197" s="86" t="b">
        <v>0</v>
      </c>
    </row>
    <row r="198" spans="1:7" ht="15">
      <c r="A198" s="86" t="s">
        <v>2087</v>
      </c>
      <c r="B198" s="86">
        <v>2</v>
      </c>
      <c r="C198" s="121">
        <v>0.002266847217483222</v>
      </c>
      <c r="D198" s="86" t="s">
        <v>2152</v>
      </c>
      <c r="E198" s="86" t="b">
        <v>0</v>
      </c>
      <c r="F198" s="86" t="b">
        <v>0</v>
      </c>
      <c r="G198" s="86" t="b">
        <v>0</v>
      </c>
    </row>
    <row r="199" spans="1:7" ht="15">
      <c r="A199" s="86" t="s">
        <v>2088</v>
      </c>
      <c r="B199" s="86">
        <v>2</v>
      </c>
      <c r="C199" s="121">
        <v>0.002266847217483222</v>
      </c>
      <c r="D199" s="86" t="s">
        <v>2152</v>
      </c>
      <c r="E199" s="86" t="b">
        <v>0</v>
      </c>
      <c r="F199" s="86" t="b">
        <v>0</v>
      </c>
      <c r="G199" s="86" t="b">
        <v>0</v>
      </c>
    </row>
    <row r="200" spans="1:7" ht="15">
      <c r="A200" s="86" t="s">
        <v>2089</v>
      </c>
      <c r="B200" s="86">
        <v>2</v>
      </c>
      <c r="C200" s="121">
        <v>0.002266847217483222</v>
      </c>
      <c r="D200" s="86" t="s">
        <v>2152</v>
      </c>
      <c r="E200" s="86" t="b">
        <v>0</v>
      </c>
      <c r="F200" s="86" t="b">
        <v>0</v>
      </c>
      <c r="G200" s="86" t="b">
        <v>0</v>
      </c>
    </row>
    <row r="201" spans="1:7" ht="15">
      <c r="A201" s="86" t="s">
        <v>2090</v>
      </c>
      <c r="B201" s="86">
        <v>2</v>
      </c>
      <c r="C201" s="121">
        <v>0.002266847217483222</v>
      </c>
      <c r="D201" s="86" t="s">
        <v>2152</v>
      </c>
      <c r="E201" s="86" t="b">
        <v>0</v>
      </c>
      <c r="F201" s="86" t="b">
        <v>0</v>
      </c>
      <c r="G201" s="86" t="b">
        <v>0</v>
      </c>
    </row>
    <row r="202" spans="1:7" ht="15">
      <c r="A202" s="86" t="s">
        <v>2091</v>
      </c>
      <c r="B202" s="86">
        <v>2</v>
      </c>
      <c r="C202" s="121">
        <v>0.002266847217483222</v>
      </c>
      <c r="D202" s="86" t="s">
        <v>2152</v>
      </c>
      <c r="E202" s="86" t="b">
        <v>0</v>
      </c>
      <c r="F202" s="86" t="b">
        <v>0</v>
      </c>
      <c r="G202" s="86" t="b">
        <v>0</v>
      </c>
    </row>
    <row r="203" spans="1:7" ht="15">
      <c r="A203" s="86" t="s">
        <v>2092</v>
      </c>
      <c r="B203" s="86">
        <v>2</v>
      </c>
      <c r="C203" s="121">
        <v>0.002266847217483222</v>
      </c>
      <c r="D203" s="86" t="s">
        <v>2152</v>
      </c>
      <c r="E203" s="86" t="b">
        <v>0</v>
      </c>
      <c r="F203" s="86" t="b">
        <v>0</v>
      </c>
      <c r="G203" s="86" t="b">
        <v>0</v>
      </c>
    </row>
    <row r="204" spans="1:7" ht="15">
      <c r="A204" s="86" t="s">
        <v>2093</v>
      </c>
      <c r="B204" s="86">
        <v>2</v>
      </c>
      <c r="C204" s="121">
        <v>0.002266847217483222</v>
      </c>
      <c r="D204" s="86" t="s">
        <v>2152</v>
      </c>
      <c r="E204" s="86" t="b">
        <v>0</v>
      </c>
      <c r="F204" s="86" t="b">
        <v>0</v>
      </c>
      <c r="G204" s="86" t="b">
        <v>0</v>
      </c>
    </row>
    <row r="205" spans="1:7" ht="15">
      <c r="A205" s="86" t="s">
        <v>2094</v>
      </c>
      <c r="B205" s="86">
        <v>2</v>
      </c>
      <c r="C205" s="121">
        <v>0.002266847217483222</v>
      </c>
      <c r="D205" s="86" t="s">
        <v>2152</v>
      </c>
      <c r="E205" s="86" t="b">
        <v>0</v>
      </c>
      <c r="F205" s="86" t="b">
        <v>0</v>
      </c>
      <c r="G205" s="86" t="b">
        <v>0</v>
      </c>
    </row>
    <row r="206" spans="1:7" ht="15">
      <c r="A206" s="86" t="s">
        <v>2095</v>
      </c>
      <c r="B206" s="86">
        <v>2</v>
      </c>
      <c r="C206" s="121">
        <v>0.002266847217483222</v>
      </c>
      <c r="D206" s="86" t="s">
        <v>2152</v>
      </c>
      <c r="E206" s="86" t="b">
        <v>0</v>
      </c>
      <c r="F206" s="86" t="b">
        <v>0</v>
      </c>
      <c r="G206" s="86" t="b">
        <v>0</v>
      </c>
    </row>
    <row r="207" spans="1:7" ht="15">
      <c r="A207" s="86" t="s">
        <v>2096</v>
      </c>
      <c r="B207" s="86">
        <v>2</v>
      </c>
      <c r="C207" s="121">
        <v>0.002266847217483222</v>
      </c>
      <c r="D207" s="86" t="s">
        <v>2152</v>
      </c>
      <c r="E207" s="86" t="b">
        <v>0</v>
      </c>
      <c r="F207" s="86" t="b">
        <v>0</v>
      </c>
      <c r="G207" s="86" t="b">
        <v>0</v>
      </c>
    </row>
    <row r="208" spans="1:7" ht="15">
      <c r="A208" s="86" t="s">
        <v>2097</v>
      </c>
      <c r="B208" s="86">
        <v>2</v>
      </c>
      <c r="C208" s="121">
        <v>0.002266847217483222</v>
      </c>
      <c r="D208" s="86" t="s">
        <v>2152</v>
      </c>
      <c r="E208" s="86" t="b">
        <v>0</v>
      </c>
      <c r="F208" s="86" t="b">
        <v>0</v>
      </c>
      <c r="G208" s="86" t="b">
        <v>0</v>
      </c>
    </row>
    <row r="209" spans="1:7" ht="15">
      <c r="A209" s="86" t="s">
        <v>2098</v>
      </c>
      <c r="B209" s="86">
        <v>2</v>
      </c>
      <c r="C209" s="121">
        <v>0.002266847217483222</v>
      </c>
      <c r="D209" s="86" t="s">
        <v>2152</v>
      </c>
      <c r="E209" s="86" t="b">
        <v>0</v>
      </c>
      <c r="F209" s="86" t="b">
        <v>0</v>
      </c>
      <c r="G209" s="86" t="b">
        <v>0</v>
      </c>
    </row>
    <row r="210" spans="1:7" ht="15">
      <c r="A210" s="86" t="s">
        <v>2099</v>
      </c>
      <c r="B210" s="86">
        <v>2</v>
      </c>
      <c r="C210" s="121">
        <v>0.002266847217483222</v>
      </c>
      <c r="D210" s="86" t="s">
        <v>2152</v>
      </c>
      <c r="E210" s="86" t="b">
        <v>0</v>
      </c>
      <c r="F210" s="86" t="b">
        <v>0</v>
      </c>
      <c r="G210" s="86" t="b">
        <v>0</v>
      </c>
    </row>
    <row r="211" spans="1:7" ht="15">
      <c r="A211" s="86" t="s">
        <v>2100</v>
      </c>
      <c r="B211" s="86">
        <v>2</v>
      </c>
      <c r="C211" s="121">
        <v>0.002266847217483222</v>
      </c>
      <c r="D211" s="86" t="s">
        <v>2152</v>
      </c>
      <c r="E211" s="86" t="b">
        <v>0</v>
      </c>
      <c r="F211" s="86" t="b">
        <v>0</v>
      </c>
      <c r="G211" s="86" t="b">
        <v>0</v>
      </c>
    </row>
    <row r="212" spans="1:7" ht="15">
      <c r="A212" s="86" t="s">
        <v>2101</v>
      </c>
      <c r="B212" s="86">
        <v>2</v>
      </c>
      <c r="C212" s="121">
        <v>0.002266847217483222</v>
      </c>
      <c r="D212" s="86" t="s">
        <v>2152</v>
      </c>
      <c r="E212" s="86" t="b">
        <v>0</v>
      </c>
      <c r="F212" s="86" t="b">
        <v>0</v>
      </c>
      <c r="G212" s="86" t="b">
        <v>0</v>
      </c>
    </row>
    <row r="213" spans="1:7" ht="15">
      <c r="A213" s="86" t="s">
        <v>2102</v>
      </c>
      <c r="B213" s="86">
        <v>2</v>
      </c>
      <c r="C213" s="121">
        <v>0.002266847217483222</v>
      </c>
      <c r="D213" s="86" t="s">
        <v>2152</v>
      </c>
      <c r="E213" s="86" t="b">
        <v>0</v>
      </c>
      <c r="F213" s="86" t="b">
        <v>0</v>
      </c>
      <c r="G213" s="86" t="b">
        <v>0</v>
      </c>
    </row>
    <row r="214" spans="1:7" ht="15">
      <c r="A214" s="86" t="s">
        <v>2103</v>
      </c>
      <c r="B214" s="86">
        <v>2</v>
      </c>
      <c r="C214" s="121">
        <v>0.002266847217483222</v>
      </c>
      <c r="D214" s="86" t="s">
        <v>2152</v>
      </c>
      <c r="E214" s="86" t="b">
        <v>0</v>
      </c>
      <c r="F214" s="86" t="b">
        <v>0</v>
      </c>
      <c r="G214" s="86" t="b">
        <v>0</v>
      </c>
    </row>
    <row r="215" spans="1:7" ht="15">
      <c r="A215" s="86" t="s">
        <v>2104</v>
      </c>
      <c r="B215" s="86">
        <v>2</v>
      </c>
      <c r="C215" s="121">
        <v>0.002266847217483222</v>
      </c>
      <c r="D215" s="86" t="s">
        <v>2152</v>
      </c>
      <c r="E215" s="86" t="b">
        <v>1</v>
      </c>
      <c r="F215" s="86" t="b">
        <v>0</v>
      </c>
      <c r="G215" s="86" t="b">
        <v>0</v>
      </c>
    </row>
    <row r="216" spans="1:7" ht="15">
      <c r="A216" s="86" t="s">
        <v>2105</v>
      </c>
      <c r="B216" s="86">
        <v>2</v>
      </c>
      <c r="C216" s="121">
        <v>0.002266847217483222</v>
      </c>
      <c r="D216" s="86" t="s">
        <v>2152</v>
      </c>
      <c r="E216" s="86" t="b">
        <v>0</v>
      </c>
      <c r="F216" s="86" t="b">
        <v>0</v>
      </c>
      <c r="G216" s="86" t="b">
        <v>0</v>
      </c>
    </row>
    <row r="217" spans="1:7" ht="15">
      <c r="A217" s="86" t="s">
        <v>2106</v>
      </c>
      <c r="B217" s="86">
        <v>2</v>
      </c>
      <c r="C217" s="121">
        <v>0.002266847217483222</v>
      </c>
      <c r="D217" s="86" t="s">
        <v>2152</v>
      </c>
      <c r="E217" s="86" t="b">
        <v>0</v>
      </c>
      <c r="F217" s="86" t="b">
        <v>0</v>
      </c>
      <c r="G217" s="86" t="b">
        <v>0</v>
      </c>
    </row>
    <row r="218" spans="1:7" ht="15">
      <c r="A218" s="86" t="s">
        <v>2107</v>
      </c>
      <c r="B218" s="86">
        <v>2</v>
      </c>
      <c r="C218" s="121">
        <v>0.002266847217483222</v>
      </c>
      <c r="D218" s="86" t="s">
        <v>2152</v>
      </c>
      <c r="E218" s="86" t="b">
        <v>1</v>
      </c>
      <c r="F218" s="86" t="b">
        <v>0</v>
      </c>
      <c r="G218" s="86" t="b">
        <v>0</v>
      </c>
    </row>
    <row r="219" spans="1:7" ht="15">
      <c r="A219" s="86" t="s">
        <v>2108</v>
      </c>
      <c r="B219" s="86">
        <v>2</v>
      </c>
      <c r="C219" s="121">
        <v>0.002266847217483222</v>
      </c>
      <c r="D219" s="86" t="s">
        <v>2152</v>
      </c>
      <c r="E219" s="86" t="b">
        <v>0</v>
      </c>
      <c r="F219" s="86" t="b">
        <v>1</v>
      </c>
      <c r="G219" s="86" t="b">
        <v>0</v>
      </c>
    </row>
    <row r="220" spans="1:7" ht="15">
      <c r="A220" s="86" t="s">
        <v>2109</v>
      </c>
      <c r="B220" s="86">
        <v>2</v>
      </c>
      <c r="C220" s="121">
        <v>0.002266847217483222</v>
      </c>
      <c r="D220" s="86" t="s">
        <v>2152</v>
      </c>
      <c r="E220" s="86" t="b">
        <v>0</v>
      </c>
      <c r="F220" s="86" t="b">
        <v>0</v>
      </c>
      <c r="G220" s="86" t="b">
        <v>0</v>
      </c>
    </row>
    <row r="221" spans="1:7" ht="15">
      <c r="A221" s="86" t="s">
        <v>2110</v>
      </c>
      <c r="B221" s="86">
        <v>2</v>
      </c>
      <c r="C221" s="121">
        <v>0.002266847217483222</v>
      </c>
      <c r="D221" s="86" t="s">
        <v>2152</v>
      </c>
      <c r="E221" s="86" t="b">
        <v>0</v>
      </c>
      <c r="F221" s="86" t="b">
        <v>0</v>
      </c>
      <c r="G221" s="86" t="b">
        <v>0</v>
      </c>
    </row>
    <row r="222" spans="1:7" ht="15">
      <c r="A222" s="86" t="s">
        <v>2111</v>
      </c>
      <c r="B222" s="86">
        <v>2</v>
      </c>
      <c r="C222" s="121">
        <v>0.002266847217483222</v>
      </c>
      <c r="D222" s="86" t="s">
        <v>2152</v>
      </c>
      <c r="E222" s="86" t="b">
        <v>0</v>
      </c>
      <c r="F222" s="86" t="b">
        <v>0</v>
      </c>
      <c r="G222" s="86" t="b">
        <v>0</v>
      </c>
    </row>
    <row r="223" spans="1:7" ht="15">
      <c r="A223" s="86" t="s">
        <v>2112</v>
      </c>
      <c r="B223" s="86">
        <v>2</v>
      </c>
      <c r="C223" s="121">
        <v>0.002266847217483222</v>
      </c>
      <c r="D223" s="86" t="s">
        <v>2152</v>
      </c>
      <c r="E223" s="86" t="b">
        <v>0</v>
      </c>
      <c r="F223" s="86" t="b">
        <v>0</v>
      </c>
      <c r="G223" s="86" t="b">
        <v>0</v>
      </c>
    </row>
    <row r="224" spans="1:7" ht="15">
      <c r="A224" s="86" t="s">
        <v>2113</v>
      </c>
      <c r="B224" s="86">
        <v>2</v>
      </c>
      <c r="C224" s="121">
        <v>0.002266847217483222</v>
      </c>
      <c r="D224" s="86" t="s">
        <v>2152</v>
      </c>
      <c r="E224" s="86" t="b">
        <v>0</v>
      </c>
      <c r="F224" s="86" t="b">
        <v>0</v>
      </c>
      <c r="G224" s="86" t="b">
        <v>0</v>
      </c>
    </row>
    <row r="225" spans="1:7" ht="15">
      <c r="A225" s="86" t="s">
        <v>2114</v>
      </c>
      <c r="B225" s="86">
        <v>2</v>
      </c>
      <c r="C225" s="121">
        <v>0.002266847217483222</v>
      </c>
      <c r="D225" s="86" t="s">
        <v>2152</v>
      </c>
      <c r="E225" s="86" t="b">
        <v>0</v>
      </c>
      <c r="F225" s="86" t="b">
        <v>0</v>
      </c>
      <c r="G225" s="86" t="b">
        <v>0</v>
      </c>
    </row>
    <row r="226" spans="1:7" ht="15">
      <c r="A226" s="86" t="s">
        <v>2115</v>
      </c>
      <c r="B226" s="86">
        <v>2</v>
      </c>
      <c r="C226" s="121">
        <v>0.002266847217483222</v>
      </c>
      <c r="D226" s="86" t="s">
        <v>2152</v>
      </c>
      <c r="E226" s="86" t="b">
        <v>0</v>
      </c>
      <c r="F226" s="86" t="b">
        <v>0</v>
      </c>
      <c r="G226" s="86" t="b">
        <v>0</v>
      </c>
    </row>
    <row r="227" spans="1:7" ht="15">
      <c r="A227" s="86" t="s">
        <v>2116</v>
      </c>
      <c r="B227" s="86">
        <v>2</v>
      </c>
      <c r="C227" s="121">
        <v>0.002266847217483222</v>
      </c>
      <c r="D227" s="86" t="s">
        <v>2152</v>
      </c>
      <c r="E227" s="86" t="b">
        <v>0</v>
      </c>
      <c r="F227" s="86" t="b">
        <v>0</v>
      </c>
      <c r="G227" s="86" t="b">
        <v>0</v>
      </c>
    </row>
    <row r="228" spans="1:7" ht="15">
      <c r="A228" s="86" t="s">
        <v>2117</v>
      </c>
      <c r="B228" s="86">
        <v>2</v>
      </c>
      <c r="C228" s="121">
        <v>0.002266847217483222</v>
      </c>
      <c r="D228" s="86" t="s">
        <v>2152</v>
      </c>
      <c r="E228" s="86" t="b">
        <v>0</v>
      </c>
      <c r="F228" s="86" t="b">
        <v>0</v>
      </c>
      <c r="G228" s="86" t="b">
        <v>0</v>
      </c>
    </row>
    <row r="229" spans="1:7" ht="15">
      <c r="A229" s="86" t="s">
        <v>2118</v>
      </c>
      <c r="B229" s="86">
        <v>2</v>
      </c>
      <c r="C229" s="121">
        <v>0.002266847217483222</v>
      </c>
      <c r="D229" s="86" t="s">
        <v>2152</v>
      </c>
      <c r="E229" s="86" t="b">
        <v>0</v>
      </c>
      <c r="F229" s="86" t="b">
        <v>0</v>
      </c>
      <c r="G229" s="86" t="b">
        <v>0</v>
      </c>
    </row>
    <row r="230" spans="1:7" ht="15">
      <c r="A230" s="86" t="s">
        <v>2119</v>
      </c>
      <c r="B230" s="86">
        <v>2</v>
      </c>
      <c r="C230" s="121">
        <v>0.002266847217483222</v>
      </c>
      <c r="D230" s="86" t="s">
        <v>2152</v>
      </c>
      <c r="E230" s="86" t="b">
        <v>0</v>
      </c>
      <c r="F230" s="86" t="b">
        <v>0</v>
      </c>
      <c r="G230" s="86" t="b">
        <v>0</v>
      </c>
    </row>
    <row r="231" spans="1:7" ht="15">
      <c r="A231" s="86" t="s">
        <v>2120</v>
      </c>
      <c r="B231" s="86">
        <v>2</v>
      </c>
      <c r="C231" s="121">
        <v>0.002266847217483222</v>
      </c>
      <c r="D231" s="86" t="s">
        <v>2152</v>
      </c>
      <c r="E231" s="86" t="b">
        <v>0</v>
      </c>
      <c r="F231" s="86" t="b">
        <v>0</v>
      </c>
      <c r="G231" s="86" t="b">
        <v>0</v>
      </c>
    </row>
    <row r="232" spans="1:7" ht="15">
      <c r="A232" s="86" t="s">
        <v>2121</v>
      </c>
      <c r="B232" s="86">
        <v>2</v>
      </c>
      <c r="C232" s="121">
        <v>0.002266847217483222</v>
      </c>
      <c r="D232" s="86" t="s">
        <v>2152</v>
      </c>
      <c r="E232" s="86" t="b">
        <v>0</v>
      </c>
      <c r="F232" s="86" t="b">
        <v>0</v>
      </c>
      <c r="G232" s="86" t="b">
        <v>0</v>
      </c>
    </row>
    <row r="233" spans="1:7" ht="15">
      <c r="A233" s="86" t="s">
        <v>2122</v>
      </c>
      <c r="B233" s="86">
        <v>2</v>
      </c>
      <c r="C233" s="121">
        <v>0.002266847217483222</v>
      </c>
      <c r="D233" s="86" t="s">
        <v>2152</v>
      </c>
      <c r="E233" s="86" t="b">
        <v>0</v>
      </c>
      <c r="F233" s="86" t="b">
        <v>0</v>
      </c>
      <c r="G233" s="86" t="b">
        <v>0</v>
      </c>
    </row>
    <row r="234" spans="1:7" ht="15">
      <c r="A234" s="86" t="s">
        <v>2123</v>
      </c>
      <c r="B234" s="86">
        <v>2</v>
      </c>
      <c r="C234" s="121">
        <v>0.002266847217483222</v>
      </c>
      <c r="D234" s="86" t="s">
        <v>2152</v>
      </c>
      <c r="E234" s="86" t="b">
        <v>0</v>
      </c>
      <c r="F234" s="86" t="b">
        <v>0</v>
      </c>
      <c r="G234" s="86" t="b">
        <v>0</v>
      </c>
    </row>
    <row r="235" spans="1:7" ht="15">
      <c r="A235" s="86" t="s">
        <v>2124</v>
      </c>
      <c r="B235" s="86">
        <v>2</v>
      </c>
      <c r="C235" s="121">
        <v>0.002266847217483222</v>
      </c>
      <c r="D235" s="86" t="s">
        <v>2152</v>
      </c>
      <c r="E235" s="86" t="b">
        <v>0</v>
      </c>
      <c r="F235" s="86" t="b">
        <v>0</v>
      </c>
      <c r="G235" s="86" t="b">
        <v>0</v>
      </c>
    </row>
    <row r="236" spans="1:7" ht="15">
      <c r="A236" s="86" t="s">
        <v>2125</v>
      </c>
      <c r="B236" s="86">
        <v>2</v>
      </c>
      <c r="C236" s="121">
        <v>0.002266847217483222</v>
      </c>
      <c r="D236" s="86" t="s">
        <v>2152</v>
      </c>
      <c r="E236" s="86" t="b">
        <v>0</v>
      </c>
      <c r="F236" s="86" t="b">
        <v>0</v>
      </c>
      <c r="G236" s="86" t="b">
        <v>0</v>
      </c>
    </row>
    <row r="237" spans="1:7" ht="15">
      <c r="A237" s="86" t="s">
        <v>2126</v>
      </c>
      <c r="B237" s="86">
        <v>2</v>
      </c>
      <c r="C237" s="121">
        <v>0.002266847217483222</v>
      </c>
      <c r="D237" s="86" t="s">
        <v>2152</v>
      </c>
      <c r="E237" s="86" t="b">
        <v>0</v>
      </c>
      <c r="F237" s="86" t="b">
        <v>0</v>
      </c>
      <c r="G237" s="86" t="b">
        <v>0</v>
      </c>
    </row>
    <row r="238" spans="1:7" ht="15">
      <c r="A238" s="86" t="s">
        <v>2127</v>
      </c>
      <c r="B238" s="86">
        <v>2</v>
      </c>
      <c r="C238" s="121">
        <v>0.002266847217483222</v>
      </c>
      <c r="D238" s="86" t="s">
        <v>2152</v>
      </c>
      <c r="E238" s="86" t="b">
        <v>0</v>
      </c>
      <c r="F238" s="86" t="b">
        <v>0</v>
      </c>
      <c r="G238" s="86" t="b">
        <v>0</v>
      </c>
    </row>
    <row r="239" spans="1:7" ht="15">
      <c r="A239" s="86" t="s">
        <v>2128</v>
      </c>
      <c r="B239" s="86">
        <v>2</v>
      </c>
      <c r="C239" s="121">
        <v>0.002266847217483222</v>
      </c>
      <c r="D239" s="86" t="s">
        <v>2152</v>
      </c>
      <c r="E239" s="86" t="b">
        <v>0</v>
      </c>
      <c r="F239" s="86" t="b">
        <v>0</v>
      </c>
      <c r="G239" s="86" t="b">
        <v>0</v>
      </c>
    </row>
    <row r="240" spans="1:7" ht="15">
      <c r="A240" s="86" t="s">
        <v>2129</v>
      </c>
      <c r="B240" s="86">
        <v>2</v>
      </c>
      <c r="C240" s="121">
        <v>0.002266847217483222</v>
      </c>
      <c r="D240" s="86" t="s">
        <v>2152</v>
      </c>
      <c r="E240" s="86" t="b">
        <v>0</v>
      </c>
      <c r="F240" s="86" t="b">
        <v>0</v>
      </c>
      <c r="G240" s="86" t="b">
        <v>0</v>
      </c>
    </row>
    <row r="241" spans="1:7" ht="15">
      <c r="A241" s="86" t="s">
        <v>2130</v>
      </c>
      <c r="B241" s="86">
        <v>2</v>
      </c>
      <c r="C241" s="121">
        <v>0.002266847217483222</v>
      </c>
      <c r="D241" s="86" t="s">
        <v>2152</v>
      </c>
      <c r="E241" s="86" t="b">
        <v>0</v>
      </c>
      <c r="F241" s="86" t="b">
        <v>0</v>
      </c>
      <c r="G241" s="86" t="b">
        <v>0</v>
      </c>
    </row>
    <row r="242" spans="1:7" ht="15">
      <c r="A242" s="86" t="s">
        <v>2131</v>
      </c>
      <c r="B242" s="86">
        <v>2</v>
      </c>
      <c r="C242" s="121">
        <v>0.002266847217483222</v>
      </c>
      <c r="D242" s="86" t="s">
        <v>2152</v>
      </c>
      <c r="E242" s="86" t="b">
        <v>0</v>
      </c>
      <c r="F242" s="86" t="b">
        <v>0</v>
      </c>
      <c r="G242" s="86" t="b">
        <v>0</v>
      </c>
    </row>
    <row r="243" spans="1:7" ht="15">
      <c r="A243" s="86" t="s">
        <v>2132</v>
      </c>
      <c r="B243" s="86">
        <v>2</v>
      </c>
      <c r="C243" s="121">
        <v>0.002266847217483222</v>
      </c>
      <c r="D243" s="86" t="s">
        <v>2152</v>
      </c>
      <c r="E243" s="86" t="b">
        <v>0</v>
      </c>
      <c r="F243" s="86" t="b">
        <v>0</v>
      </c>
      <c r="G243" s="86" t="b">
        <v>0</v>
      </c>
    </row>
    <row r="244" spans="1:7" ht="15">
      <c r="A244" s="86" t="s">
        <v>2133</v>
      </c>
      <c r="B244" s="86">
        <v>2</v>
      </c>
      <c r="C244" s="121">
        <v>0.002266847217483222</v>
      </c>
      <c r="D244" s="86" t="s">
        <v>2152</v>
      </c>
      <c r="E244" s="86" t="b">
        <v>0</v>
      </c>
      <c r="F244" s="86" t="b">
        <v>0</v>
      </c>
      <c r="G244" s="86" t="b">
        <v>0</v>
      </c>
    </row>
    <row r="245" spans="1:7" ht="15">
      <c r="A245" s="86" t="s">
        <v>2134</v>
      </c>
      <c r="B245" s="86">
        <v>2</v>
      </c>
      <c r="C245" s="121">
        <v>0.002266847217483222</v>
      </c>
      <c r="D245" s="86" t="s">
        <v>2152</v>
      </c>
      <c r="E245" s="86" t="b">
        <v>0</v>
      </c>
      <c r="F245" s="86" t="b">
        <v>0</v>
      </c>
      <c r="G245" s="86" t="b">
        <v>0</v>
      </c>
    </row>
    <row r="246" spans="1:7" ht="15">
      <c r="A246" s="86" t="s">
        <v>2135</v>
      </c>
      <c r="B246" s="86">
        <v>2</v>
      </c>
      <c r="C246" s="121">
        <v>0.002266847217483222</v>
      </c>
      <c r="D246" s="86" t="s">
        <v>2152</v>
      </c>
      <c r="E246" s="86" t="b">
        <v>1</v>
      </c>
      <c r="F246" s="86" t="b">
        <v>0</v>
      </c>
      <c r="G246" s="86" t="b">
        <v>0</v>
      </c>
    </row>
    <row r="247" spans="1:7" ht="15">
      <c r="A247" s="86" t="s">
        <v>2136</v>
      </c>
      <c r="B247" s="86">
        <v>2</v>
      </c>
      <c r="C247" s="121">
        <v>0.002266847217483222</v>
      </c>
      <c r="D247" s="86" t="s">
        <v>2152</v>
      </c>
      <c r="E247" s="86" t="b">
        <v>0</v>
      </c>
      <c r="F247" s="86" t="b">
        <v>0</v>
      </c>
      <c r="G247" s="86" t="b">
        <v>0</v>
      </c>
    </row>
    <row r="248" spans="1:7" ht="15">
      <c r="A248" s="86" t="s">
        <v>2137</v>
      </c>
      <c r="B248" s="86">
        <v>2</v>
      </c>
      <c r="C248" s="121">
        <v>0.002266847217483222</v>
      </c>
      <c r="D248" s="86" t="s">
        <v>2152</v>
      </c>
      <c r="E248" s="86" t="b">
        <v>0</v>
      </c>
      <c r="F248" s="86" t="b">
        <v>0</v>
      </c>
      <c r="G248" s="86" t="b">
        <v>0</v>
      </c>
    </row>
    <row r="249" spans="1:7" ht="15">
      <c r="A249" s="86" t="s">
        <v>2138</v>
      </c>
      <c r="B249" s="86">
        <v>2</v>
      </c>
      <c r="C249" s="121">
        <v>0.002266847217483222</v>
      </c>
      <c r="D249" s="86" t="s">
        <v>2152</v>
      </c>
      <c r="E249" s="86" t="b">
        <v>0</v>
      </c>
      <c r="F249" s="86" t="b">
        <v>0</v>
      </c>
      <c r="G249" s="86" t="b">
        <v>0</v>
      </c>
    </row>
    <row r="250" spans="1:7" ht="15">
      <c r="A250" s="86" t="s">
        <v>2139</v>
      </c>
      <c r="B250" s="86">
        <v>2</v>
      </c>
      <c r="C250" s="121">
        <v>0.002266847217483222</v>
      </c>
      <c r="D250" s="86" t="s">
        <v>2152</v>
      </c>
      <c r="E250" s="86" t="b">
        <v>0</v>
      </c>
      <c r="F250" s="86" t="b">
        <v>0</v>
      </c>
      <c r="G250" s="86" t="b">
        <v>0</v>
      </c>
    </row>
    <row r="251" spans="1:7" ht="15">
      <c r="A251" s="86" t="s">
        <v>2140</v>
      </c>
      <c r="B251" s="86">
        <v>2</v>
      </c>
      <c r="C251" s="121">
        <v>0.002266847217483222</v>
      </c>
      <c r="D251" s="86" t="s">
        <v>2152</v>
      </c>
      <c r="E251" s="86" t="b">
        <v>0</v>
      </c>
      <c r="F251" s="86" t="b">
        <v>0</v>
      </c>
      <c r="G251" s="86" t="b">
        <v>0</v>
      </c>
    </row>
    <row r="252" spans="1:7" ht="15">
      <c r="A252" s="86" t="s">
        <v>2141</v>
      </c>
      <c r="B252" s="86">
        <v>2</v>
      </c>
      <c r="C252" s="121">
        <v>0.002266847217483222</v>
      </c>
      <c r="D252" s="86" t="s">
        <v>2152</v>
      </c>
      <c r="E252" s="86" t="b">
        <v>0</v>
      </c>
      <c r="F252" s="86" t="b">
        <v>0</v>
      </c>
      <c r="G252" s="86" t="b">
        <v>0</v>
      </c>
    </row>
    <row r="253" spans="1:7" ht="15">
      <c r="A253" s="86" t="s">
        <v>2142</v>
      </c>
      <c r="B253" s="86">
        <v>2</v>
      </c>
      <c r="C253" s="121">
        <v>0.002266847217483222</v>
      </c>
      <c r="D253" s="86" t="s">
        <v>2152</v>
      </c>
      <c r="E253" s="86" t="b">
        <v>0</v>
      </c>
      <c r="F253" s="86" t="b">
        <v>0</v>
      </c>
      <c r="G253" s="86" t="b">
        <v>0</v>
      </c>
    </row>
    <row r="254" spans="1:7" ht="15">
      <c r="A254" s="86" t="s">
        <v>2143</v>
      </c>
      <c r="B254" s="86">
        <v>2</v>
      </c>
      <c r="C254" s="121">
        <v>0.002266847217483222</v>
      </c>
      <c r="D254" s="86" t="s">
        <v>2152</v>
      </c>
      <c r="E254" s="86" t="b">
        <v>0</v>
      </c>
      <c r="F254" s="86" t="b">
        <v>0</v>
      </c>
      <c r="G254" s="86" t="b">
        <v>0</v>
      </c>
    </row>
    <row r="255" spans="1:7" ht="15">
      <c r="A255" s="86" t="s">
        <v>2144</v>
      </c>
      <c r="B255" s="86">
        <v>2</v>
      </c>
      <c r="C255" s="121">
        <v>0.002266847217483222</v>
      </c>
      <c r="D255" s="86" t="s">
        <v>2152</v>
      </c>
      <c r="E255" s="86" t="b">
        <v>0</v>
      </c>
      <c r="F255" s="86" t="b">
        <v>0</v>
      </c>
      <c r="G255" s="86" t="b">
        <v>0</v>
      </c>
    </row>
    <row r="256" spans="1:7" ht="15">
      <c r="A256" s="86" t="s">
        <v>2145</v>
      </c>
      <c r="B256" s="86">
        <v>2</v>
      </c>
      <c r="C256" s="121">
        <v>0.002266847217483222</v>
      </c>
      <c r="D256" s="86" t="s">
        <v>2152</v>
      </c>
      <c r="E256" s="86" t="b">
        <v>0</v>
      </c>
      <c r="F256" s="86" t="b">
        <v>0</v>
      </c>
      <c r="G256" s="86" t="b">
        <v>0</v>
      </c>
    </row>
    <row r="257" spans="1:7" ht="15">
      <c r="A257" s="86" t="s">
        <v>2146</v>
      </c>
      <c r="B257" s="86">
        <v>2</v>
      </c>
      <c r="C257" s="121">
        <v>0.002266847217483222</v>
      </c>
      <c r="D257" s="86" t="s">
        <v>2152</v>
      </c>
      <c r="E257" s="86" t="b">
        <v>0</v>
      </c>
      <c r="F257" s="86" t="b">
        <v>0</v>
      </c>
      <c r="G257" s="86" t="b">
        <v>0</v>
      </c>
    </row>
    <row r="258" spans="1:7" ht="15">
      <c r="A258" s="86" t="s">
        <v>2147</v>
      </c>
      <c r="B258" s="86">
        <v>2</v>
      </c>
      <c r="C258" s="121">
        <v>0.002266847217483222</v>
      </c>
      <c r="D258" s="86" t="s">
        <v>2152</v>
      </c>
      <c r="E258" s="86" t="b">
        <v>0</v>
      </c>
      <c r="F258" s="86" t="b">
        <v>0</v>
      </c>
      <c r="G258" s="86" t="b">
        <v>0</v>
      </c>
    </row>
    <row r="259" spans="1:7" ht="15">
      <c r="A259" s="86" t="s">
        <v>281</v>
      </c>
      <c r="B259" s="86">
        <v>2</v>
      </c>
      <c r="C259" s="121">
        <v>0.002266847217483222</v>
      </c>
      <c r="D259" s="86" t="s">
        <v>2152</v>
      </c>
      <c r="E259" s="86" t="b">
        <v>0</v>
      </c>
      <c r="F259" s="86" t="b">
        <v>0</v>
      </c>
      <c r="G259" s="86" t="b">
        <v>0</v>
      </c>
    </row>
    <row r="260" spans="1:7" ht="15">
      <c r="A260" s="86" t="s">
        <v>2148</v>
      </c>
      <c r="B260" s="86">
        <v>2</v>
      </c>
      <c r="C260" s="121">
        <v>0.002266847217483222</v>
      </c>
      <c r="D260" s="86" t="s">
        <v>2152</v>
      </c>
      <c r="E260" s="86" t="b">
        <v>0</v>
      </c>
      <c r="F260" s="86" t="b">
        <v>0</v>
      </c>
      <c r="G260" s="86" t="b">
        <v>0</v>
      </c>
    </row>
    <row r="261" spans="1:7" ht="15">
      <c r="A261" s="86" t="s">
        <v>2149</v>
      </c>
      <c r="B261" s="86">
        <v>2</v>
      </c>
      <c r="C261" s="121">
        <v>0.002266847217483222</v>
      </c>
      <c r="D261" s="86" t="s">
        <v>2152</v>
      </c>
      <c r="E261" s="86" t="b">
        <v>0</v>
      </c>
      <c r="F261" s="86" t="b">
        <v>0</v>
      </c>
      <c r="G261" s="86" t="b">
        <v>0</v>
      </c>
    </row>
    <row r="262" spans="1:7" ht="15">
      <c r="A262" s="86" t="s">
        <v>1619</v>
      </c>
      <c r="B262" s="86">
        <v>16</v>
      </c>
      <c r="C262" s="121">
        <v>0.007695087881533016</v>
      </c>
      <c r="D262" s="86" t="s">
        <v>1493</v>
      </c>
      <c r="E262" s="86" t="b">
        <v>0</v>
      </c>
      <c r="F262" s="86" t="b">
        <v>0</v>
      </c>
      <c r="G262" s="86" t="b">
        <v>0</v>
      </c>
    </row>
    <row r="263" spans="1:7" ht="15">
      <c r="A263" s="86" t="s">
        <v>300</v>
      </c>
      <c r="B263" s="86">
        <v>14</v>
      </c>
      <c r="C263" s="121">
        <v>0.015413808906347342</v>
      </c>
      <c r="D263" s="86" t="s">
        <v>1493</v>
      </c>
      <c r="E263" s="86" t="b">
        <v>0</v>
      </c>
      <c r="F263" s="86" t="b">
        <v>0</v>
      </c>
      <c r="G263" s="86" t="b">
        <v>0</v>
      </c>
    </row>
    <row r="264" spans="1:7" ht="15">
      <c r="A264" s="86" t="s">
        <v>1590</v>
      </c>
      <c r="B264" s="86">
        <v>10</v>
      </c>
      <c r="C264" s="121">
        <v>0.012279156865511018</v>
      </c>
      <c r="D264" s="86" t="s">
        <v>1493</v>
      </c>
      <c r="E264" s="86" t="b">
        <v>0</v>
      </c>
      <c r="F264" s="86" t="b">
        <v>0</v>
      </c>
      <c r="G264" s="86" t="b">
        <v>0</v>
      </c>
    </row>
    <row r="265" spans="1:7" ht="15">
      <c r="A265" s="86" t="s">
        <v>1576</v>
      </c>
      <c r="B265" s="86">
        <v>8</v>
      </c>
      <c r="C265" s="121">
        <v>0.009823325492408814</v>
      </c>
      <c r="D265" s="86" t="s">
        <v>1493</v>
      </c>
      <c r="E265" s="86" t="b">
        <v>0</v>
      </c>
      <c r="F265" s="86" t="b">
        <v>0</v>
      </c>
      <c r="G265" s="86" t="b">
        <v>0</v>
      </c>
    </row>
    <row r="266" spans="1:7" ht="15">
      <c r="A266" s="86" t="s">
        <v>1618</v>
      </c>
      <c r="B266" s="86">
        <v>8</v>
      </c>
      <c r="C266" s="121">
        <v>0.009823325492408814</v>
      </c>
      <c r="D266" s="86" t="s">
        <v>1493</v>
      </c>
      <c r="E266" s="86" t="b">
        <v>0</v>
      </c>
      <c r="F266" s="86" t="b">
        <v>0</v>
      </c>
      <c r="G266" s="86" t="b">
        <v>0</v>
      </c>
    </row>
    <row r="267" spans="1:7" ht="15">
      <c r="A267" s="86" t="s">
        <v>1621</v>
      </c>
      <c r="B267" s="86">
        <v>8</v>
      </c>
      <c r="C267" s="121">
        <v>0.01579910704405112</v>
      </c>
      <c r="D267" s="86" t="s">
        <v>1493</v>
      </c>
      <c r="E267" s="86" t="b">
        <v>0</v>
      </c>
      <c r="F267" s="86" t="b">
        <v>0</v>
      </c>
      <c r="G267" s="86" t="b">
        <v>0</v>
      </c>
    </row>
    <row r="268" spans="1:7" ht="15">
      <c r="A268" s="86" t="s">
        <v>1622</v>
      </c>
      <c r="B268" s="86">
        <v>7</v>
      </c>
      <c r="C268" s="121">
        <v>0.00960271409579272</v>
      </c>
      <c r="D268" s="86" t="s">
        <v>1493</v>
      </c>
      <c r="E268" s="86" t="b">
        <v>0</v>
      </c>
      <c r="F268" s="86" t="b">
        <v>0</v>
      </c>
      <c r="G268" s="86" t="b">
        <v>0</v>
      </c>
    </row>
    <row r="269" spans="1:7" ht="15">
      <c r="A269" s="86" t="s">
        <v>284</v>
      </c>
      <c r="B269" s="86">
        <v>7</v>
      </c>
      <c r="C269" s="121">
        <v>0.00960271409579272</v>
      </c>
      <c r="D269" s="86" t="s">
        <v>1493</v>
      </c>
      <c r="E269" s="86" t="b">
        <v>0</v>
      </c>
      <c r="F269" s="86" t="b">
        <v>0</v>
      </c>
      <c r="G269" s="86" t="b">
        <v>0</v>
      </c>
    </row>
    <row r="270" spans="1:7" ht="15">
      <c r="A270" s="86" t="s">
        <v>1623</v>
      </c>
      <c r="B270" s="86">
        <v>5</v>
      </c>
      <c r="C270" s="121">
        <v>0.008672084421042418</v>
      </c>
      <c r="D270" s="86" t="s">
        <v>1493</v>
      </c>
      <c r="E270" s="86" t="b">
        <v>0</v>
      </c>
      <c r="F270" s="86" t="b">
        <v>0</v>
      </c>
      <c r="G270" s="86" t="b">
        <v>0</v>
      </c>
    </row>
    <row r="271" spans="1:7" ht="15">
      <c r="A271" s="86" t="s">
        <v>1624</v>
      </c>
      <c r="B271" s="86">
        <v>5</v>
      </c>
      <c r="C271" s="121">
        <v>0.008672084421042418</v>
      </c>
      <c r="D271" s="86" t="s">
        <v>1493</v>
      </c>
      <c r="E271" s="86" t="b">
        <v>0</v>
      </c>
      <c r="F271" s="86" t="b">
        <v>0</v>
      </c>
      <c r="G271" s="86" t="b">
        <v>0</v>
      </c>
    </row>
    <row r="272" spans="1:7" ht="15">
      <c r="A272" s="86" t="s">
        <v>1987</v>
      </c>
      <c r="B272" s="86">
        <v>5</v>
      </c>
      <c r="C272" s="121">
        <v>0.008672084421042418</v>
      </c>
      <c r="D272" s="86" t="s">
        <v>1493</v>
      </c>
      <c r="E272" s="86" t="b">
        <v>0</v>
      </c>
      <c r="F272" s="86" t="b">
        <v>0</v>
      </c>
      <c r="G272" s="86" t="b">
        <v>0</v>
      </c>
    </row>
    <row r="273" spans="1:7" ht="15">
      <c r="A273" s="86" t="s">
        <v>1988</v>
      </c>
      <c r="B273" s="86">
        <v>5</v>
      </c>
      <c r="C273" s="121">
        <v>0.008672084421042418</v>
      </c>
      <c r="D273" s="86" t="s">
        <v>1493</v>
      </c>
      <c r="E273" s="86" t="b">
        <v>0</v>
      </c>
      <c r="F273" s="86" t="b">
        <v>0</v>
      </c>
      <c r="G273" s="86" t="b">
        <v>0</v>
      </c>
    </row>
    <row r="274" spans="1:7" ht="15">
      <c r="A274" s="86" t="s">
        <v>1999</v>
      </c>
      <c r="B274" s="86">
        <v>5</v>
      </c>
      <c r="C274" s="121">
        <v>0.008672084421042418</v>
      </c>
      <c r="D274" s="86" t="s">
        <v>1493</v>
      </c>
      <c r="E274" s="86" t="b">
        <v>0</v>
      </c>
      <c r="F274" s="86" t="b">
        <v>0</v>
      </c>
      <c r="G274" s="86" t="b">
        <v>0</v>
      </c>
    </row>
    <row r="275" spans="1:7" ht="15">
      <c r="A275" s="86" t="s">
        <v>2000</v>
      </c>
      <c r="B275" s="86">
        <v>5</v>
      </c>
      <c r="C275" s="121">
        <v>0.008672084421042418</v>
      </c>
      <c r="D275" s="86" t="s">
        <v>1493</v>
      </c>
      <c r="E275" s="86" t="b">
        <v>0</v>
      </c>
      <c r="F275" s="86" t="b">
        <v>0</v>
      </c>
      <c r="G275" s="86" t="b">
        <v>0</v>
      </c>
    </row>
    <row r="276" spans="1:7" ht="15">
      <c r="A276" s="86" t="s">
        <v>2001</v>
      </c>
      <c r="B276" s="86">
        <v>5</v>
      </c>
      <c r="C276" s="121">
        <v>0.008672084421042418</v>
      </c>
      <c r="D276" s="86" t="s">
        <v>1493</v>
      </c>
      <c r="E276" s="86" t="b">
        <v>0</v>
      </c>
      <c r="F276" s="86" t="b">
        <v>0</v>
      </c>
      <c r="G276" s="86" t="b">
        <v>0</v>
      </c>
    </row>
    <row r="277" spans="1:7" ht="15">
      <c r="A277" s="86" t="s">
        <v>2002</v>
      </c>
      <c r="B277" s="86">
        <v>5</v>
      </c>
      <c r="C277" s="121">
        <v>0.008672084421042418</v>
      </c>
      <c r="D277" s="86" t="s">
        <v>1493</v>
      </c>
      <c r="E277" s="86" t="b">
        <v>0</v>
      </c>
      <c r="F277" s="86" t="b">
        <v>0</v>
      </c>
      <c r="G277" s="86" t="b">
        <v>0</v>
      </c>
    </row>
    <row r="278" spans="1:7" ht="15">
      <c r="A278" s="86" t="s">
        <v>2003</v>
      </c>
      <c r="B278" s="86">
        <v>5</v>
      </c>
      <c r="C278" s="121">
        <v>0.008672084421042418</v>
      </c>
      <c r="D278" s="86" t="s">
        <v>1493</v>
      </c>
      <c r="E278" s="86" t="b">
        <v>0</v>
      </c>
      <c r="F278" s="86" t="b">
        <v>0</v>
      </c>
      <c r="G278" s="86" t="b">
        <v>0</v>
      </c>
    </row>
    <row r="279" spans="1:7" ht="15">
      <c r="A279" s="86" t="s">
        <v>1980</v>
      </c>
      <c r="B279" s="86">
        <v>5</v>
      </c>
      <c r="C279" s="121">
        <v>0.008672084421042418</v>
      </c>
      <c r="D279" s="86" t="s">
        <v>1493</v>
      </c>
      <c r="E279" s="86" t="b">
        <v>0</v>
      </c>
      <c r="F279" s="86" t="b">
        <v>0</v>
      </c>
      <c r="G279" s="86" t="b">
        <v>0</v>
      </c>
    </row>
    <row r="280" spans="1:7" ht="15">
      <c r="A280" s="86" t="s">
        <v>1966</v>
      </c>
      <c r="B280" s="86">
        <v>5</v>
      </c>
      <c r="C280" s="121">
        <v>0.008672084421042418</v>
      </c>
      <c r="D280" s="86" t="s">
        <v>1493</v>
      </c>
      <c r="E280" s="86" t="b">
        <v>0</v>
      </c>
      <c r="F280" s="86" t="b">
        <v>0</v>
      </c>
      <c r="G280" s="86" t="b">
        <v>0</v>
      </c>
    </row>
    <row r="281" spans="1:7" ht="15">
      <c r="A281" s="86" t="s">
        <v>1978</v>
      </c>
      <c r="B281" s="86">
        <v>5</v>
      </c>
      <c r="C281" s="121">
        <v>0.008672084421042418</v>
      </c>
      <c r="D281" s="86" t="s">
        <v>1493</v>
      </c>
      <c r="E281" s="86" t="b">
        <v>0</v>
      </c>
      <c r="F281" s="86" t="b">
        <v>0</v>
      </c>
      <c r="G281" s="86" t="b">
        <v>0</v>
      </c>
    </row>
    <row r="282" spans="1:7" ht="15">
      <c r="A282" s="86" t="s">
        <v>1979</v>
      </c>
      <c r="B282" s="86">
        <v>5</v>
      </c>
      <c r="C282" s="121">
        <v>0.008672084421042418</v>
      </c>
      <c r="D282" s="86" t="s">
        <v>1493</v>
      </c>
      <c r="E282" s="86" t="b">
        <v>0</v>
      </c>
      <c r="F282" s="86" t="b">
        <v>0</v>
      </c>
      <c r="G282" s="86" t="b">
        <v>0</v>
      </c>
    </row>
    <row r="283" spans="1:7" ht="15">
      <c r="A283" s="86" t="s">
        <v>1675</v>
      </c>
      <c r="B283" s="86">
        <v>4</v>
      </c>
      <c r="C283" s="121">
        <v>0.00789955352202556</v>
      </c>
      <c r="D283" s="86" t="s">
        <v>1493</v>
      </c>
      <c r="E283" s="86" t="b">
        <v>1</v>
      </c>
      <c r="F283" s="86" t="b">
        <v>0</v>
      </c>
      <c r="G283" s="86" t="b">
        <v>0</v>
      </c>
    </row>
    <row r="284" spans="1:7" ht="15">
      <c r="A284" s="86" t="s">
        <v>1984</v>
      </c>
      <c r="B284" s="86">
        <v>4</v>
      </c>
      <c r="C284" s="121">
        <v>0.00789955352202556</v>
      </c>
      <c r="D284" s="86" t="s">
        <v>1493</v>
      </c>
      <c r="E284" s="86" t="b">
        <v>1</v>
      </c>
      <c r="F284" s="86" t="b">
        <v>0</v>
      </c>
      <c r="G284" s="86" t="b">
        <v>0</v>
      </c>
    </row>
    <row r="285" spans="1:7" ht="15">
      <c r="A285" s="86" t="s">
        <v>1985</v>
      </c>
      <c r="B285" s="86">
        <v>4</v>
      </c>
      <c r="C285" s="121">
        <v>0.00789955352202556</v>
      </c>
      <c r="D285" s="86" t="s">
        <v>1493</v>
      </c>
      <c r="E285" s="86" t="b">
        <v>0</v>
      </c>
      <c r="F285" s="86" t="b">
        <v>0</v>
      </c>
      <c r="G285" s="86" t="b">
        <v>0</v>
      </c>
    </row>
    <row r="286" spans="1:7" ht="15">
      <c r="A286" s="86" t="s">
        <v>1986</v>
      </c>
      <c r="B286" s="86">
        <v>4</v>
      </c>
      <c r="C286" s="121">
        <v>0.00789955352202556</v>
      </c>
      <c r="D286" s="86" t="s">
        <v>1493</v>
      </c>
      <c r="E286" s="86" t="b">
        <v>0</v>
      </c>
      <c r="F286" s="86" t="b">
        <v>0</v>
      </c>
      <c r="G286" s="86" t="b">
        <v>0</v>
      </c>
    </row>
    <row r="287" spans="1:7" ht="15">
      <c r="A287" s="86" t="s">
        <v>2013</v>
      </c>
      <c r="B287" s="86">
        <v>4</v>
      </c>
      <c r="C287" s="121">
        <v>0.00789955352202556</v>
      </c>
      <c r="D287" s="86" t="s">
        <v>1493</v>
      </c>
      <c r="E287" s="86" t="b">
        <v>0</v>
      </c>
      <c r="F287" s="86" t="b">
        <v>0</v>
      </c>
      <c r="G287" s="86" t="b">
        <v>0</v>
      </c>
    </row>
    <row r="288" spans="1:7" ht="15">
      <c r="A288" s="86" t="s">
        <v>1998</v>
      </c>
      <c r="B288" s="86">
        <v>4</v>
      </c>
      <c r="C288" s="121">
        <v>0.00789955352202556</v>
      </c>
      <c r="D288" s="86" t="s">
        <v>1493</v>
      </c>
      <c r="E288" s="86" t="b">
        <v>0</v>
      </c>
      <c r="F288" s="86" t="b">
        <v>0</v>
      </c>
      <c r="G288" s="86" t="b">
        <v>0</v>
      </c>
    </row>
    <row r="289" spans="1:7" ht="15">
      <c r="A289" s="86" t="s">
        <v>2004</v>
      </c>
      <c r="B289" s="86">
        <v>4</v>
      </c>
      <c r="C289" s="121">
        <v>0.00789955352202556</v>
      </c>
      <c r="D289" s="86" t="s">
        <v>1493</v>
      </c>
      <c r="E289" s="86" t="b">
        <v>0</v>
      </c>
      <c r="F289" s="86" t="b">
        <v>0</v>
      </c>
      <c r="G289" s="86" t="b">
        <v>0</v>
      </c>
    </row>
    <row r="290" spans="1:7" ht="15">
      <c r="A290" s="86" t="s">
        <v>2014</v>
      </c>
      <c r="B290" s="86">
        <v>4</v>
      </c>
      <c r="C290" s="121">
        <v>0.00789955352202556</v>
      </c>
      <c r="D290" s="86" t="s">
        <v>1493</v>
      </c>
      <c r="E290" s="86" t="b">
        <v>0</v>
      </c>
      <c r="F290" s="86" t="b">
        <v>0</v>
      </c>
      <c r="G290" s="86" t="b">
        <v>0</v>
      </c>
    </row>
    <row r="291" spans="1:7" ht="15">
      <c r="A291" s="86" t="s">
        <v>1656</v>
      </c>
      <c r="B291" s="86">
        <v>4</v>
      </c>
      <c r="C291" s="121">
        <v>0.00789955352202556</v>
      </c>
      <c r="D291" s="86" t="s">
        <v>1493</v>
      </c>
      <c r="E291" s="86" t="b">
        <v>0</v>
      </c>
      <c r="F291" s="86" t="b">
        <v>0</v>
      </c>
      <c r="G291" s="86" t="b">
        <v>0</v>
      </c>
    </row>
    <row r="292" spans="1:7" ht="15">
      <c r="A292" s="86" t="s">
        <v>280</v>
      </c>
      <c r="B292" s="86">
        <v>4</v>
      </c>
      <c r="C292" s="121">
        <v>0.00789955352202556</v>
      </c>
      <c r="D292" s="86" t="s">
        <v>1493</v>
      </c>
      <c r="E292" s="86" t="b">
        <v>0</v>
      </c>
      <c r="F292" s="86" t="b">
        <v>0</v>
      </c>
      <c r="G292" s="86" t="b">
        <v>0</v>
      </c>
    </row>
    <row r="293" spans="1:7" ht="15">
      <c r="A293" s="86" t="s">
        <v>297</v>
      </c>
      <c r="B293" s="86">
        <v>4</v>
      </c>
      <c r="C293" s="121">
        <v>0.00789955352202556</v>
      </c>
      <c r="D293" s="86" t="s">
        <v>1493</v>
      </c>
      <c r="E293" s="86" t="b">
        <v>0</v>
      </c>
      <c r="F293" s="86" t="b">
        <v>0</v>
      </c>
      <c r="G293" s="86" t="b">
        <v>0</v>
      </c>
    </row>
    <row r="294" spans="1:7" ht="15">
      <c r="A294" s="86" t="s">
        <v>2009</v>
      </c>
      <c r="B294" s="86">
        <v>4</v>
      </c>
      <c r="C294" s="121">
        <v>0.010887444297846714</v>
      </c>
      <c r="D294" s="86" t="s">
        <v>1493</v>
      </c>
      <c r="E294" s="86" t="b">
        <v>0</v>
      </c>
      <c r="F294" s="86" t="b">
        <v>0</v>
      </c>
      <c r="G294" s="86" t="b">
        <v>0</v>
      </c>
    </row>
    <row r="295" spans="1:7" ht="15">
      <c r="A295" s="86" t="s">
        <v>1994</v>
      </c>
      <c r="B295" s="86">
        <v>3</v>
      </c>
      <c r="C295" s="121">
        <v>0.006854730178305523</v>
      </c>
      <c r="D295" s="86" t="s">
        <v>1493</v>
      </c>
      <c r="E295" s="86" t="b">
        <v>0</v>
      </c>
      <c r="F295" s="86" t="b">
        <v>0</v>
      </c>
      <c r="G295" s="86" t="b">
        <v>0</v>
      </c>
    </row>
    <row r="296" spans="1:7" ht="15">
      <c r="A296" s="86" t="s">
        <v>1989</v>
      </c>
      <c r="B296" s="86">
        <v>3</v>
      </c>
      <c r="C296" s="121">
        <v>0.006854730178305523</v>
      </c>
      <c r="D296" s="86" t="s">
        <v>1493</v>
      </c>
      <c r="E296" s="86" t="b">
        <v>0</v>
      </c>
      <c r="F296" s="86" t="b">
        <v>0</v>
      </c>
      <c r="G296" s="86" t="b">
        <v>0</v>
      </c>
    </row>
    <row r="297" spans="1:7" ht="15">
      <c r="A297" s="86" t="s">
        <v>1626</v>
      </c>
      <c r="B297" s="86">
        <v>3</v>
      </c>
      <c r="C297" s="121">
        <v>0.006854730178305523</v>
      </c>
      <c r="D297" s="86" t="s">
        <v>1493</v>
      </c>
      <c r="E297" s="86" t="b">
        <v>0</v>
      </c>
      <c r="F297" s="86" t="b">
        <v>0</v>
      </c>
      <c r="G297" s="86" t="b">
        <v>0</v>
      </c>
    </row>
    <row r="298" spans="1:7" ht="15">
      <c r="A298" s="86" t="s">
        <v>1991</v>
      </c>
      <c r="B298" s="86">
        <v>3</v>
      </c>
      <c r="C298" s="121">
        <v>0.006854730178305523</v>
      </c>
      <c r="D298" s="86" t="s">
        <v>1493</v>
      </c>
      <c r="E298" s="86" t="b">
        <v>0</v>
      </c>
      <c r="F298" s="86" t="b">
        <v>0</v>
      </c>
      <c r="G298" s="86" t="b">
        <v>0</v>
      </c>
    </row>
    <row r="299" spans="1:7" ht="15">
      <c r="A299" s="86" t="s">
        <v>1629</v>
      </c>
      <c r="B299" s="86">
        <v>3</v>
      </c>
      <c r="C299" s="121">
        <v>0.006854730178305523</v>
      </c>
      <c r="D299" s="86" t="s">
        <v>1493</v>
      </c>
      <c r="E299" s="86" t="b">
        <v>1</v>
      </c>
      <c r="F299" s="86" t="b">
        <v>0</v>
      </c>
      <c r="G299" s="86" t="b">
        <v>0</v>
      </c>
    </row>
    <row r="300" spans="1:7" ht="15">
      <c r="A300" s="86" t="s">
        <v>1649</v>
      </c>
      <c r="B300" s="86">
        <v>3</v>
      </c>
      <c r="C300" s="121">
        <v>0.006854730178305523</v>
      </c>
      <c r="D300" s="86" t="s">
        <v>1493</v>
      </c>
      <c r="E300" s="86" t="b">
        <v>0</v>
      </c>
      <c r="F300" s="86" t="b">
        <v>0</v>
      </c>
      <c r="G300" s="86" t="b">
        <v>0</v>
      </c>
    </row>
    <row r="301" spans="1:7" ht="15">
      <c r="A301" s="86" t="s">
        <v>1982</v>
      </c>
      <c r="B301" s="86">
        <v>3</v>
      </c>
      <c r="C301" s="121">
        <v>0.006854730178305523</v>
      </c>
      <c r="D301" s="86" t="s">
        <v>1493</v>
      </c>
      <c r="E301" s="86" t="b">
        <v>0</v>
      </c>
      <c r="F301" s="86" t="b">
        <v>0</v>
      </c>
      <c r="G301" s="86" t="b">
        <v>0</v>
      </c>
    </row>
    <row r="302" spans="1:7" ht="15">
      <c r="A302" s="86" t="s">
        <v>1665</v>
      </c>
      <c r="B302" s="86">
        <v>3</v>
      </c>
      <c r="C302" s="121">
        <v>0.006854730178305523</v>
      </c>
      <c r="D302" s="86" t="s">
        <v>1493</v>
      </c>
      <c r="E302" s="86" t="b">
        <v>0</v>
      </c>
      <c r="F302" s="86" t="b">
        <v>0</v>
      </c>
      <c r="G302" s="86" t="b">
        <v>0</v>
      </c>
    </row>
    <row r="303" spans="1:7" ht="15">
      <c r="A303" s="86" t="s">
        <v>1667</v>
      </c>
      <c r="B303" s="86">
        <v>3</v>
      </c>
      <c r="C303" s="121">
        <v>0.006854730178305523</v>
      </c>
      <c r="D303" s="86" t="s">
        <v>1493</v>
      </c>
      <c r="E303" s="86" t="b">
        <v>0</v>
      </c>
      <c r="F303" s="86" t="b">
        <v>0</v>
      </c>
      <c r="G303" s="86" t="b">
        <v>0</v>
      </c>
    </row>
    <row r="304" spans="1:7" ht="15">
      <c r="A304" s="86" t="s">
        <v>2005</v>
      </c>
      <c r="B304" s="86">
        <v>3</v>
      </c>
      <c r="C304" s="121">
        <v>0.006854730178305523</v>
      </c>
      <c r="D304" s="86" t="s">
        <v>1493</v>
      </c>
      <c r="E304" s="86" t="b">
        <v>0</v>
      </c>
      <c r="F304" s="86" t="b">
        <v>0</v>
      </c>
      <c r="G304" s="86" t="b">
        <v>0</v>
      </c>
    </row>
    <row r="305" spans="1:7" ht="15">
      <c r="A305" s="86" t="s">
        <v>2017</v>
      </c>
      <c r="B305" s="86">
        <v>3</v>
      </c>
      <c r="C305" s="121">
        <v>0.006854730178305523</v>
      </c>
      <c r="D305" s="86" t="s">
        <v>1493</v>
      </c>
      <c r="E305" s="86" t="b">
        <v>0</v>
      </c>
      <c r="F305" s="86" t="b">
        <v>0</v>
      </c>
      <c r="G305" s="86" t="b">
        <v>0</v>
      </c>
    </row>
    <row r="306" spans="1:7" ht="15">
      <c r="A306" s="86" t="s">
        <v>2035</v>
      </c>
      <c r="B306" s="86">
        <v>2</v>
      </c>
      <c r="C306" s="121">
        <v>0.005443722148923357</v>
      </c>
      <c r="D306" s="86" t="s">
        <v>1493</v>
      </c>
      <c r="E306" s="86" t="b">
        <v>0</v>
      </c>
      <c r="F306" s="86" t="b">
        <v>0</v>
      </c>
      <c r="G306" s="86" t="b">
        <v>0</v>
      </c>
    </row>
    <row r="307" spans="1:7" ht="15">
      <c r="A307" s="86" t="s">
        <v>2036</v>
      </c>
      <c r="B307" s="86">
        <v>2</v>
      </c>
      <c r="C307" s="121">
        <v>0.005443722148923357</v>
      </c>
      <c r="D307" s="86" t="s">
        <v>1493</v>
      </c>
      <c r="E307" s="86" t="b">
        <v>0</v>
      </c>
      <c r="F307" s="86" t="b">
        <v>0</v>
      </c>
      <c r="G307" s="86" t="b">
        <v>0</v>
      </c>
    </row>
    <row r="308" spans="1:7" ht="15">
      <c r="A308" s="86" t="s">
        <v>2016</v>
      </c>
      <c r="B308" s="86">
        <v>2</v>
      </c>
      <c r="C308" s="121">
        <v>0.005443722148923357</v>
      </c>
      <c r="D308" s="86" t="s">
        <v>1493</v>
      </c>
      <c r="E308" s="86" t="b">
        <v>0</v>
      </c>
      <c r="F308" s="86" t="b">
        <v>0</v>
      </c>
      <c r="G308" s="86" t="b">
        <v>0</v>
      </c>
    </row>
    <row r="309" spans="1:7" ht="15">
      <c r="A309" s="86" t="s">
        <v>2037</v>
      </c>
      <c r="B309" s="86">
        <v>2</v>
      </c>
      <c r="C309" s="121">
        <v>0.005443722148923357</v>
      </c>
      <c r="D309" s="86" t="s">
        <v>1493</v>
      </c>
      <c r="E309" s="86" t="b">
        <v>0</v>
      </c>
      <c r="F309" s="86" t="b">
        <v>0</v>
      </c>
      <c r="G309" s="86" t="b">
        <v>0</v>
      </c>
    </row>
    <row r="310" spans="1:7" ht="15">
      <c r="A310" s="86" t="s">
        <v>2038</v>
      </c>
      <c r="B310" s="86">
        <v>2</v>
      </c>
      <c r="C310" s="121">
        <v>0.005443722148923357</v>
      </c>
      <c r="D310" s="86" t="s">
        <v>1493</v>
      </c>
      <c r="E310" s="86" t="b">
        <v>0</v>
      </c>
      <c r="F310" s="86" t="b">
        <v>0</v>
      </c>
      <c r="G310" s="86" t="b">
        <v>0</v>
      </c>
    </row>
    <row r="311" spans="1:7" ht="15">
      <c r="A311" s="86" t="s">
        <v>2039</v>
      </c>
      <c r="B311" s="86">
        <v>2</v>
      </c>
      <c r="C311" s="121">
        <v>0.005443722148923357</v>
      </c>
      <c r="D311" s="86" t="s">
        <v>1493</v>
      </c>
      <c r="E311" s="86" t="b">
        <v>0</v>
      </c>
      <c r="F311" s="86" t="b">
        <v>0</v>
      </c>
      <c r="G311" s="86" t="b">
        <v>0</v>
      </c>
    </row>
    <row r="312" spans="1:7" ht="15">
      <c r="A312" s="86" t="s">
        <v>1636</v>
      </c>
      <c r="B312" s="86">
        <v>2</v>
      </c>
      <c r="C312" s="121">
        <v>0.005443722148923357</v>
      </c>
      <c r="D312" s="86" t="s">
        <v>1493</v>
      </c>
      <c r="E312" s="86" t="b">
        <v>0</v>
      </c>
      <c r="F312" s="86" t="b">
        <v>0</v>
      </c>
      <c r="G312" s="86" t="b">
        <v>0</v>
      </c>
    </row>
    <row r="313" spans="1:7" ht="15">
      <c r="A313" s="86" t="s">
        <v>2040</v>
      </c>
      <c r="B313" s="86">
        <v>2</v>
      </c>
      <c r="C313" s="121">
        <v>0.005443722148923357</v>
      </c>
      <c r="D313" s="86" t="s">
        <v>1493</v>
      </c>
      <c r="E313" s="86" t="b">
        <v>0</v>
      </c>
      <c r="F313" s="86" t="b">
        <v>0</v>
      </c>
      <c r="G313" s="86" t="b">
        <v>0</v>
      </c>
    </row>
    <row r="314" spans="1:7" ht="15">
      <c r="A314" s="86" t="s">
        <v>2041</v>
      </c>
      <c r="B314" s="86">
        <v>2</v>
      </c>
      <c r="C314" s="121">
        <v>0.005443722148923357</v>
      </c>
      <c r="D314" s="86" t="s">
        <v>1493</v>
      </c>
      <c r="E314" s="86" t="b">
        <v>0</v>
      </c>
      <c r="F314" s="86" t="b">
        <v>0</v>
      </c>
      <c r="G314" s="86" t="b">
        <v>0</v>
      </c>
    </row>
    <row r="315" spans="1:7" ht="15">
      <c r="A315" s="86" t="s">
        <v>2042</v>
      </c>
      <c r="B315" s="86">
        <v>2</v>
      </c>
      <c r="C315" s="121">
        <v>0.005443722148923357</v>
      </c>
      <c r="D315" s="86" t="s">
        <v>1493</v>
      </c>
      <c r="E315" s="86" t="b">
        <v>0</v>
      </c>
      <c r="F315" s="86" t="b">
        <v>0</v>
      </c>
      <c r="G315" s="86" t="b">
        <v>0</v>
      </c>
    </row>
    <row r="316" spans="1:7" ht="15">
      <c r="A316" s="86" t="s">
        <v>2043</v>
      </c>
      <c r="B316" s="86">
        <v>2</v>
      </c>
      <c r="C316" s="121">
        <v>0.005443722148923357</v>
      </c>
      <c r="D316" s="86" t="s">
        <v>1493</v>
      </c>
      <c r="E316" s="86" t="b">
        <v>0</v>
      </c>
      <c r="F316" s="86" t="b">
        <v>0</v>
      </c>
      <c r="G316" s="86" t="b">
        <v>0</v>
      </c>
    </row>
    <row r="317" spans="1:7" ht="15">
      <c r="A317" s="86" t="s">
        <v>2044</v>
      </c>
      <c r="B317" s="86">
        <v>2</v>
      </c>
      <c r="C317" s="121">
        <v>0.005443722148923357</v>
      </c>
      <c r="D317" s="86" t="s">
        <v>1493</v>
      </c>
      <c r="E317" s="86" t="b">
        <v>0</v>
      </c>
      <c r="F317" s="86" t="b">
        <v>0</v>
      </c>
      <c r="G317" s="86" t="b">
        <v>0</v>
      </c>
    </row>
    <row r="318" spans="1:7" ht="15">
      <c r="A318" s="86" t="s">
        <v>2045</v>
      </c>
      <c r="B318" s="86">
        <v>2</v>
      </c>
      <c r="C318" s="121">
        <v>0.005443722148923357</v>
      </c>
      <c r="D318" s="86" t="s">
        <v>1493</v>
      </c>
      <c r="E318" s="86" t="b">
        <v>0</v>
      </c>
      <c r="F318" s="86" t="b">
        <v>0</v>
      </c>
      <c r="G318" s="86" t="b">
        <v>0</v>
      </c>
    </row>
    <row r="319" spans="1:7" ht="15">
      <c r="A319" s="86" t="s">
        <v>2046</v>
      </c>
      <c r="B319" s="86">
        <v>2</v>
      </c>
      <c r="C319" s="121">
        <v>0.005443722148923357</v>
      </c>
      <c r="D319" s="86" t="s">
        <v>1493</v>
      </c>
      <c r="E319" s="86" t="b">
        <v>0</v>
      </c>
      <c r="F319" s="86" t="b">
        <v>0</v>
      </c>
      <c r="G319" s="86" t="b">
        <v>0</v>
      </c>
    </row>
    <row r="320" spans="1:7" ht="15">
      <c r="A320" s="86" t="s">
        <v>2047</v>
      </c>
      <c r="B320" s="86">
        <v>2</v>
      </c>
      <c r="C320" s="121">
        <v>0.005443722148923357</v>
      </c>
      <c r="D320" s="86" t="s">
        <v>1493</v>
      </c>
      <c r="E320" s="86" t="b">
        <v>0</v>
      </c>
      <c r="F320" s="86" t="b">
        <v>0</v>
      </c>
      <c r="G320" s="86" t="b">
        <v>0</v>
      </c>
    </row>
    <row r="321" spans="1:7" ht="15">
      <c r="A321" s="86" t="s">
        <v>2048</v>
      </c>
      <c r="B321" s="86">
        <v>2</v>
      </c>
      <c r="C321" s="121">
        <v>0.005443722148923357</v>
      </c>
      <c r="D321" s="86" t="s">
        <v>1493</v>
      </c>
      <c r="E321" s="86" t="b">
        <v>0</v>
      </c>
      <c r="F321" s="86" t="b">
        <v>0</v>
      </c>
      <c r="G321" s="86" t="b">
        <v>0</v>
      </c>
    </row>
    <row r="322" spans="1:7" ht="15">
      <c r="A322" s="86" t="s">
        <v>2049</v>
      </c>
      <c r="B322" s="86">
        <v>2</v>
      </c>
      <c r="C322" s="121">
        <v>0.005443722148923357</v>
      </c>
      <c r="D322" s="86" t="s">
        <v>1493</v>
      </c>
      <c r="E322" s="86" t="b">
        <v>0</v>
      </c>
      <c r="F322" s="86" t="b">
        <v>0</v>
      </c>
      <c r="G322" s="86" t="b">
        <v>0</v>
      </c>
    </row>
    <row r="323" spans="1:7" ht="15">
      <c r="A323" s="86" t="s">
        <v>2050</v>
      </c>
      <c r="B323" s="86">
        <v>2</v>
      </c>
      <c r="C323" s="121">
        <v>0.005443722148923357</v>
      </c>
      <c r="D323" s="86" t="s">
        <v>1493</v>
      </c>
      <c r="E323" s="86" t="b">
        <v>0</v>
      </c>
      <c r="F323" s="86" t="b">
        <v>0</v>
      </c>
      <c r="G323" s="86" t="b">
        <v>0</v>
      </c>
    </row>
    <row r="324" spans="1:7" ht="15">
      <c r="A324" s="86" t="s">
        <v>2051</v>
      </c>
      <c r="B324" s="86">
        <v>2</v>
      </c>
      <c r="C324" s="121">
        <v>0.005443722148923357</v>
      </c>
      <c r="D324" s="86" t="s">
        <v>1493</v>
      </c>
      <c r="E324" s="86" t="b">
        <v>0</v>
      </c>
      <c r="F324" s="86" t="b">
        <v>0</v>
      </c>
      <c r="G324" s="86" t="b">
        <v>0</v>
      </c>
    </row>
    <row r="325" spans="1:7" ht="15">
      <c r="A325" s="86" t="s">
        <v>2052</v>
      </c>
      <c r="B325" s="86">
        <v>2</v>
      </c>
      <c r="C325" s="121">
        <v>0.005443722148923357</v>
      </c>
      <c r="D325" s="86" t="s">
        <v>1493</v>
      </c>
      <c r="E325" s="86" t="b">
        <v>0</v>
      </c>
      <c r="F325" s="86" t="b">
        <v>0</v>
      </c>
      <c r="G325" s="86" t="b">
        <v>0</v>
      </c>
    </row>
    <row r="326" spans="1:7" ht="15">
      <c r="A326" s="86" t="s">
        <v>2053</v>
      </c>
      <c r="B326" s="86">
        <v>2</v>
      </c>
      <c r="C326" s="121">
        <v>0.005443722148923357</v>
      </c>
      <c r="D326" s="86" t="s">
        <v>1493</v>
      </c>
      <c r="E326" s="86" t="b">
        <v>0</v>
      </c>
      <c r="F326" s="86" t="b">
        <v>0</v>
      </c>
      <c r="G326" s="86" t="b">
        <v>0</v>
      </c>
    </row>
    <row r="327" spans="1:7" ht="15">
      <c r="A327" s="86" t="s">
        <v>2054</v>
      </c>
      <c r="B327" s="86">
        <v>2</v>
      </c>
      <c r="C327" s="121">
        <v>0.005443722148923357</v>
      </c>
      <c r="D327" s="86" t="s">
        <v>1493</v>
      </c>
      <c r="E327" s="86" t="b">
        <v>0</v>
      </c>
      <c r="F327" s="86" t="b">
        <v>0</v>
      </c>
      <c r="G327" s="86" t="b">
        <v>0</v>
      </c>
    </row>
    <row r="328" spans="1:7" ht="15">
      <c r="A328" s="86" t="s">
        <v>2055</v>
      </c>
      <c r="B328" s="86">
        <v>2</v>
      </c>
      <c r="C328" s="121">
        <v>0.005443722148923357</v>
      </c>
      <c r="D328" s="86" t="s">
        <v>1493</v>
      </c>
      <c r="E328" s="86" t="b">
        <v>0</v>
      </c>
      <c r="F328" s="86" t="b">
        <v>0</v>
      </c>
      <c r="G328" s="86" t="b">
        <v>0</v>
      </c>
    </row>
    <row r="329" spans="1:7" ht="15">
      <c r="A329" s="86" t="s">
        <v>2056</v>
      </c>
      <c r="B329" s="86">
        <v>2</v>
      </c>
      <c r="C329" s="121">
        <v>0.005443722148923357</v>
      </c>
      <c r="D329" s="86" t="s">
        <v>1493</v>
      </c>
      <c r="E329" s="86" t="b">
        <v>0</v>
      </c>
      <c r="F329" s="86" t="b">
        <v>0</v>
      </c>
      <c r="G329" s="86" t="b">
        <v>0</v>
      </c>
    </row>
    <row r="330" spans="1:7" ht="15">
      <c r="A330" s="86" t="s">
        <v>2057</v>
      </c>
      <c r="B330" s="86">
        <v>2</v>
      </c>
      <c r="C330" s="121">
        <v>0.005443722148923357</v>
      </c>
      <c r="D330" s="86" t="s">
        <v>1493</v>
      </c>
      <c r="E330" s="86" t="b">
        <v>0</v>
      </c>
      <c r="F330" s="86" t="b">
        <v>0</v>
      </c>
      <c r="G330" s="86" t="b">
        <v>0</v>
      </c>
    </row>
    <row r="331" spans="1:7" ht="15">
      <c r="A331" s="86" t="s">
        <v>291</v>
      </c>
      <c r="B331" s="86">
        <v>2</v>
      </c>
      <c r="C331" s="121">
        <v>0.005443722148923357</v>
      </c>
      <c r="D331" s="86" t="s">
        <v>1493</v>
      </c>
      <c r="E331" s="86" t="b">
        <v>0</v>
      </c>
      <c r="F331" s="86" t="b">
        <v>0</v>
      </c>
      <c r="G331" s="86" t="b">
        <v>0</v>
      </c>
    </row>
    <row r="332" spans="1:7" ht="15">
      <c r="A332" s="86" t="s">
        <v>1659</v>
      </c>
      <c r="B332" s="86">
        <v>2</v>
      </c>
      <c r="C332" s="121">
        <v>0.005443722148923357</v>
      </c>
      <c r="D332" s="86" t="s">
        <v>1493</v>
      </c>
      <c r="E332" s="86" t="b">
        <v>0</v>
      </c>
      <c r="F332" s="86" t="b">
        <v>0</v>
      </c>
      <c r="G332" s="86" t="b">
        <v>0</v>
      </c>
    </row>
    <row r="333" spans="1:7" ht="15">
      <c r="A333" s="86" t="s">
        <v>1658</v>
      </c>
      <c r="B333" s="86">
        <v>2</v>
      </c>
      <c r="C333" s="121">
        <v>0.005443722148923357</v>
      </c>
      <c r="D333" s="86" t="s">
        <v>1493</v>
      </c>
      <c r="E333" s="86" t="b">
        <v>0</v>
      </c>
      <c r="F333" s="86" t="b">
        <v>0</v>
      </c>
      <c r="G333" s="86" t="b">
        <v>0</v>
      </c>
    </row>
    <row r="334" spans="1:7" ht="15">
      <c r="A334" s="86" t="s">
        <v>1660</v>
      </c>
      <c r="B334" s="86">
        <v>2</v>
      </c>
      <c r="C334" s="121">
        <v>0.005443722148923357</v>
      </c>
      <c r="D334" s="86" t="s">
        <v>1493</v>
      </c>
      <c r="E334" s="86" t="b">
        <v>0</v>
      </c>
      <c r="F334" s="86" t="b">
        <v>0</v>
      </c>
      <c r="G334" s="86" t="b">
        <v>0</v>
      </c>
    </row>
    <row r="335" spans="1:7" ht="15">
      <c r="A335" s="86" t="s">
        <v>1657</v>
      </c>
      <c r="B335" s="86">
        <v>2</v>
      </c>
      <c r="C335" s="121">
        <v>0.006937667536833934</v>
      </c>
      <c r="D335" s="86" t="s">
        <v>1493</v>
      </c>
      <c r="E335" s="86" t="b">
        <v>0</v>
      </c>
      <c r="F335" s="86" t="b">
        <v>0</v>
      </c>
      <c r="G335" s="86" t="b">
        <v>0</v>
      </c>
    </row>
    <row r="336" spans="1:7" ht="15">
      <c r="A336" s="86" t="s">
        <v>2058</v>
      </c>
      <c r="B336" s="86">
        <v>2</v>
      </c>
      <c r="C336" s="121">
        <v>0.005443722148923357</v>
      </c>
      <c r="D336" s="86" t="s">
        <v>1493</v>
      </c>
      <c r="E336" s="86" t="b">
        <v>0</v>
      </c>
      <c r="F336" s="86" t="b">
        <v>0</v>
      </c>
      <c r="G336" s="86" t="b">
        <v>0</v>
      </c>
    </row>
    <row r="337" spans="1:7" ht="15">
      <c r="A337" s="86" t="s">
        <v>2059</v>
      </c>
      <c r="B337" s="86">
        <v>2</v>
      </c>
      <c r="C337" s="121">
        <v>0.005443722148923357</v>
      </c>
      <c r="D337" s="86" t="s">
        <v>1493</v>
      </c>
      <c r="E337" s="86" t="b">
        <v>0</v>
      </c>
      <c r="F337" s="86" t="b">
        <v>0</v>
      </c>
      <c r="G337" s="86" t="b">
        <v>0</v>
      </c>
    </row>
    <row r="338" spans="1:7" ht="15">
      <c r="A338" s="86" t="s">
        <v>2060</v>
      </c>
      <c r="B338" s="86">
        <v>2</v>
      </c>
      <c r="C338" s="121">
        <v>0.005443722148923357</v>
      </c>
      <c r="D338" s="86" t="s">
        <v>1493</v>
      </c>
      <c r="E338" s="86" t="b">
        <v>0</v>
      </c>
      <c r="F338" s="86" t="b">
        <v>0</v>
      </c>
      <c r="G338" s="86" t="b">
        <v>0</v>
      </c>
    </row>
    <row r="339" spans="1:7" ht="15">
      <c r="A339" s="86" t="s">
        <v>1597</v>
      </c>
      <c r="B339" s="86">
        <v>2</v>
      </c>
      <c r="C339" s="121">
        <v>0.005443722148923357</v>
      </c>
      <c r="D339" s="86" t="s">
        <v>1493</v>
      </c>
      <c r="E339" s="86" t="b">
        <v>0</v>
      </c>
      <c r="F339" s="86" t="b">
        <v>0</v>
      </c>
      <c r="G339" s="86" t="b">
        <v>0</v>
      </c>
    </row>
    <row r="340" spans="1:7" ht="15">
      <c r="A340" s="86" t="s">
        <v>2061</v>
      </c>
      <c r="B340" s="86">
        <v>2</v>
      </c>
      <c r="C340" s="121">
        <v>0.005443722148923357</v>
      </c>
      <c r="D340" s="86" t="s">
        <v>1493</v>
      </c>
      <c r="E340" s="86" t="b">
        <v>0</v>
      </c>
      <c r="F340" s="86" t="b">
        <v>0</v>
      </c>
      <c r="G340" s="86" t="b">
        <v>0</v>
      </c>
    </row>
    <row r="341" spans="1:7" ht="15">
      <c r="A341" s="86" t="s">
        <v>2062</v>
      </c>
      <c r="B341" s="86">
        <v>2</v>
      </c>
      <c r="C341" s="121">
        <v>0.005443722148923357</v>
      </c>
      <c r="D341" s="86" t="s">
        <v>1493</v>
      </c>
      <c r="E341" s="86" t="b">
        <v>0</v>
      </c>
      <c r="F341" s="86" t="b">
        <v>0</v>
      </c>
      <c r="G341" s="86" t="b">
        <v>0</v>
      </c>
    </row>
    <row r="342" spans="1:7" ht="15">
      <c r="A342" s="86" t="s">
        <v>2063</v>
      </c>
      <c r="B342" s="86">
        <v>2</v>
      </c>
      <c r="C342" s="121">
        <v>0.005443722148923357</v>
      </c>
      <c r="D342" s="86" t="s">
        <v>1493</v>
      </c>
      <c r="E342" s="86" t="b">
        <v>0</v>
      </c>
      <c r="F342" s="86" t="b">
        <v>0</v>
      </c>
      <c r="G342" s="86" t="b">
        <v>0</v>
      </c>
    </row>
    <row r="343" spans="1:7" ht="15">
      <c r="A343" s="86" t="s">
        <v>303</v>
      </c>
      <c r="B343" s="86">
        <v>2</v>
      </c>
      <c r="C343" s="121">
        <v>0.005443722148923357</v>
      </c>
      <c r="D343" s="86" t="s">
        <v>1493</v>
      </c>
      <c r="E343" s="86" t="b">
        <v>0</v>
      </c>
      <c r="F343" s="86" t="b">
        <v>0</v>
      </c>
      <c r="G343" s="86" t="b">
        <v>0</v>
      </c>
    </row>
    <row r="344" spans="1:7" ht="15">
      <c r="A344" s="86" t="s">
        <v>302</v>
      </c>
      <c r="B344" s="86">
        <v>2</v>
      </c>
      <c r="C344" s="121">
        <v>0.005443722148923357</v>
      </c>
      <c r="D344" s="86" t="s">
        <v>1493</v>
      </c>
      <c r="E344" s="86" t="b">
        <v>0</v>
      </c>
      <c r="F344" s="86" t="b">
        <v>0</v>
      </c>
      <c r="G344" s="86" t="b">
        <v>0</v>
      </c>
    </row>
    <row r="345" spans="1:7" ht="15">
      <c r="A345" s="86" t="s">
        <v>294</v>
      </c>
      <c r="B345" s="86">
        <v>2</v>
      </c>
      <c r="C345" s="121">
        <v>0.005443722148923357</v>
      </c>
      <c r="D345" s="86" t="s">
        <v>1493</v>
      </c>
      <c r="E345" s="86" t="b">
        <v>0</v>
      </c>
      <c r="F345" s="86" t="b">
        <v>0</v>
      </c>
      <c r="G345" s="86" t="b">
        <v>0</v>
      </c>
    </row>
    <row r="346" spans="1:7" ht="15">
      <c r="A346" s="86" t="s">
        <v>289</v>
      </c>
      <c r="B346" s="86">
        <v>2</v>
      </c>
      <c r="C346" s="121">
        <v>0.005443722148923357</v>
      </c>
      <c r="D346" s="86" t="s">
        <v>1493</v>
      </c>
      <c r="E346" s="86" t="b">
        <v>0</v>
      </c>
      <c r="F346" s="86" t="b">
        <v>0</v>
      </c>
      <c r="G346" s="86" t="b">
        <v>0</v>
      </c>
    </row>
    <row r="347" spans="1:7" ht="15">
      <c r="A347" s="86" t="s">
        <v>301</v>
      </c>
      <c r="B347" s="86">
        <v>2</v>
      </c>
      <c r="C347" s="121">
        <v>0.005443722148923357</v>
      </c>
      <c r="D347" s="86" t="s">
        <v>1493</v>
      </c>
      <c r="E347" s="86" t="b">
        <v>0</v>
      </c>
      <c r="F347" s="86" t="b">
        <v>0</v>
      </c>
      <c r="G347" s="86" t="b">
        <v>0</v>
      </c>
    </row>
    <row r="348" spans="1:7" ht="15">
      <c r="A348" s="86" t="s">
        <v>2032</v>
      </c>
      <c r="B348" s="86">
        <v>2</v>
      </c>
      <c r="C348" s="121">
        <v>0.005443722148923357</v>
      </c>
      <c r="D348" s="86" t="s">
        <v>1493</v>
      </c>
      <c r="E348" s="86" t="b">
        <v>0</v>
      </c>
      <c r="F348" s="86" t="b">
        <v>0</v>
      </c>
      <c r="G348" s="86" t="b">
        <v>0</v>
      </c>
    </row>
    <row r="349" spans="1:7" ht="15">
      <c r="A349" s="86" t="s">
        <v>2077</v>
      </c>
      <c r="B349" s="86">
        <v>2</v>
      </c>
      <c r="C349" s="121">
        <v>0.005443722148923357</v>
      </c>
      <c r="D349" s="86" t="s">
        <v>1493</v>
      </c>
      <c r="E349" s="86" t="b">
        <v>0</v>
      </c>
      <c r="F349" s="86" t="b">
        <v>0</v>
      </c>
      <c r="G349" s="86" t="b">
        <v>0</v>
      </c>
    </row>
    <row r="350" spans="1:7" ht="15">
      <c r="A350" s="86" t="s">
        <v>2078</v>
      </c>
      <c r="B350" s="86">
        <v>2</v>
      </c>
      <c r="C350" s="121">
        <v>0.005443722148923357</v>
      </c>
      <c r="D350" s="86" t="s">
        <v>1493</v>
      </c>
      <c r="E350" s="86" t="b">
        <v>0</v>
      </c>
      <c r="F350" s="86" t="b">
        <v>0</v>
      </c>
      <c r="G350" s="86" t="b">
        <v>0</v>
      </c>
    </row>
    <row r="351" spans="1:7" ht="15">
      <c r="A351" s="86" t="s">
        <v>2008</v>
      </c>
      <c r="B351" s="86">
        <v>2</v>
      </c>
      <c r="C351" s="121">
        <v>0.005443722148923357</v>
      </c>
      <c r="D351" s="86" t="s">
        <v>1493</v>
      </c>
      <c r="E351" s="86" t="b">
        <v>0</v>
      </c>
      <c r="F351" s="86" t="b">
        <v>0</v>
      </c>
      <c r="G351" s="86" t="b">
        <v>0</v>
      </c>
    </row>
    <row r="352" spans="1:7" ht="15">
      <c r="A352" s="86" t="s">
        <v>2079</v>
      </c>
      <c r="B352" s="86">
        <v>2</v>
      </c>
      <c r="C352" s="121">
        <v>0.005443722148923357</v>
      </c>
      <c r="D352" s="86" t="s">
        <v>1493</v>
      </c>
      <c r="E352" s="86" t="b">
        <v>0</v>
      </c>
      <c r="F352" s="86" t="b">
        <v>0</v>
      </c>
      <c r="G352" s="86" t="b">
        <v>0</v>
      </c>
    </row>
    <row r="353" spans="1:7" ht="15">
      <c r="A353" s="86" t="s">
        <v>2080</v>
      </c>
      <c r="B353" s="86">
        <v>2</v>
      </c>
      <c r="C353" s="121">
        <v>0.005443722148923357</v>
      </c>
      <c r="D353" s="86" t="s">
        <v>1493</v>
      </c>
      <c r="E353" s="86" t="b">
        <v>0</v>
      </c>
      <c r="F353" s="86" t="b">
        <v>0</v>
      </c>
      <c r="G353" s="86" t="b">
        <v>0</v>
      </c>
    </row>
    <row r="354" spans="1:7" ht="15">
      <c r="A354" s="86" t="s">
        <v>2081</v>
      </c>
      <c r="B354" s="86">
        <v>2</v>
      </c>
      <c r="C354" s="121">
        <v>0.005443722148923357</v>
      </c>
      <c r="D354" s="86" t="s">
        <v>1493</v>
      </c>
      <c r="E354" s="86" t="b">
        <v>0</v>
      </c>
      <c r="F354" s="86" t="b">
        <v>0</v>
      </c>
      <c r="G354" s="86" t="b">
        <v>0</v>
      </c>
    </row>
    <row r="355" spans="1:7" ht="15">
      <c r="A355" s="86" t="s">
        <v>2082</v>
      </c>
      <c r="B355" s="86">
        <v>2</v>
      </c>
      <c r="C355" s="121">
        <v>0.005443722148923357</v>
      </c>
      <c r="D355" s="86" t="s">
        <v>1493</v>
      </c>
      <c r="E355" s="86" t="b">
        <v>0</v>
      </c>
      <c r="F355" s="86" t="b">
        <v>0</v>
      </c>
      <c r="G355" s="86" t="b">
        <v>0</v>
      </c>
    </row>
    <row r="356" spans="1:7" ht="15">
      <c r="A356" s="86" t="s">
        <v>2083</v>
      </c>
      <c r="B356" s="86">
        <v>2</v>
      </c>
      <c r="C356" s="121">
        <v>0.005443722148923357</v>
      </c>
      <c r="D356" s="86" t="s">
        <v>1493</v>
      </c>
      <c r="E356" s="86" t="b">
        <v>0</v>
      </c>
      <c r="F356" s="86" t="b">
        <v>0</v>
      </c>
      <c r="G356" s="86" t="b">
        <v>0</v>
      </c>
    </row>
    <row r="357" spans="1:7" ht="15">
      <c r="A357" s="86" t="s">
        <v>2084</v>
      </c>
      <c r="B357" s="86">
        <v>2</v>
      </c>
      <c r="C357" s="121">
        <v>0.005443722148923357</v>
      </c>
      <c r="D357" s="86" t="s">
        <v>1493</v>
      </c>
      <c r="E357" s="86" t="b">
        <v>0</v>
      </c>
      <c r="F357" s="86" t="b">
        <v>0</v>
      </c>
      <c r="G357" s="86" t="b">
        <v>0</v>
      </c>
    </row>
    <row r="358" spans="1:7" ht="15">
      <c r="A358" s="86" t="s">
        <v>1590</v>
      </c>
      <c r="B358" s="86">
        <v>18</v>
      </c>
      <c r="C358" s="121">
        <v>0.0020923748776802585</v>
      </c>
      <c r="D358" s="86" t="s">
        <v>1494</v>
      </c>
      <c r="E358" s="86" t="b">
        <v>0</v>
      </c>
      <c r="F358" s="86" t="b">
        <v>0</v>
      </c>
      <c r="G358" s="86" t="b">
        <v>0</v>
      </c>
    </row>
    <row r="359" spans="1:7" ht="15">
      <c r="A359" s="86" t="s">
        <v>300</v>
      </c>
      <c r="B359" s="86">
        <v>16</v>
      </c>
      <c r="C359" s="121">
        <v>0.008131670645318629</v>
      </c>
      <c r="D359" s="86" t="s">
        <v>1494</v>
      </c>
      <c r="E359" s="86" t="b">
        <v>0</v>
      </c>
      <c r="F359" s="86" t="b">
        <v>0</v>
      </c>
      <c r="G359" s="86" t="b">
        <v>0</v>
      </c>
    </row>
    <row r="360" spans="1:7" ht="15">
      <c r="A360" s="86" t="s">
        <v>1618</v>
      </c>
      <c r="B360" s="86">
        <v>16</v>
      </c>
      <c r="C360" s="121">
        <v>0.00591157372648746</v>
      </c>
      <c r="D360" s="86" t="s">
        <v>1494</v>
      </c>
      <c r="E360" s="86" t="b">
        <v>0</v>
      </c>
      <c r="F360" s="86" t="b">
        <v>0</v>
      </c>
      <c r="G360" s="86" t="b">
        <v>0</v>
      </c>
    </row>
    <row r="361" spans="1:7" ht="15">
      <c r="A361" s="86" t="s">
        <v>1622</v>
      </c>
      <c r="B361" s="86">
        <v>10</v>
      </c>
      <c r="C361" s="121">
        <v>0.01379968321548658</v>
      </c>
      <c r="D361" s="86" t="s">
        <v>1494</v>
      </c>
      <c r="E361" s="86" t="b">
        <v>0</v>
      </c>
      <c r="F361" s="86" t="b">
        <v>0</v>
      </c>
      <c r="G361" s="86" t="b">
        <v>0</v>
      </c>
    </row>
    <row r="362" spans="1:7" ht="15">
      <c r="A362" s="86" t="s">
        <v>1626</v>
      </c>
      <c r="B362" s="86">
        <v>7</v>
      </c>
      <c r="C362" s="121">
        <v>0.015027667953316858</v>
      </c>
      <c r="D362" s="86" t="s">
        <v>1494</v>
      </c>
      <c r="E362" s="86" t="b">
        <v>0</v>
      </c>
      <c r="F362" s="86" t="b">
        <v>0</v>
      </c>
      <c r="G362" s="86" t="b">
        <v>0</v>
      </c>
    </row>
    <row r="363" spans="1:7" ht="15">
      <c r="A363" s="86" t="s">
        <v>1627</v>
      </c>
      <c r="B363" s="86">
        <v>7</v>
      </c>
      <c r="C363" s="121">
        <v>0.015027667953316858</v>
      </c>
      <c r="D363" s="86" t="s">
        <v>1494</v>
      </c>
      <c r="E363" s="86" t="b">
        <v>0</v>
      </c>
      <c r="F363" s="86" t="b">
        <v>0</v>
      </c>
      <c r="G363" s="86" t="b">
        <v>0</v>
      </c>
    </row>
    <row r="364" spans="1:7" ht="15">
      <c r="A364" s="86" t="s">
        <v>1628</v>
      </c>
      <c r="B364" s="86">
        <v>7</v>
      </c>
      <c r="C364" s="121">
        <v>0.015027667953316858</v>
      </c>
      <c r="D364" s="86" t="s">
        <v>1494</v>
      </c>
      <c r="E364" s="86" t="b">
        <v>0</v>
      </c>
      <c r="F364" s="86" t="b">
        <v>0</v>
      </c>
      <c r="G364" s="86" t="b">
        <v>0</v>
      </c>
    </row>
    <row r="365" spans="1:7" ht="15">
      <c r="A365" s="86" t="s">
        <v>1629</v>
      </c>
      <c r="B365" s="86">
        <v>7</v>
      </c>
      <c r="C365" s="121">
        <v>0.015027667953316858</v>
      </c>
      <c r="D365" s="86" t="s">
        <v>1494</v>
      </c>
      <c r="E365" s="86" t="b">
        <v>1</v>
      </c>
      <c r="F365" s="86" t="b">
        <v>0</v>
      </c>
      <c r="G365" s="86" t="b">
        <v>0</v>
      </c>
    </row>
    <row r="366" spans="1:7" ht="15">
      <c r="A366" s="86" t="s">
        <v>1621</v>
      </c>
      <c r="B366" s="86">
        <v>7</v>
      </c>
      <c r="C366" s="121">
        <v>0.023449778551356763</v>
      </c>
      <c r="D366" s="86" t="s">
        <v>1494</v>
      </c>
      <c r="E366" s="86" t="b">
        <v>0</v>
      </c>
      <c r="F366" s="86" t="b">
        <v>0</v>
      </c>
      <c r="G366" s="86" t="b">
        <v>0</v>
      </c>
    </row>
    <row r="367" spans="1:7" ht="15">
      <c r="A367" s="86" t="s">
        <v>1630</v>
      </c>
      <c r="B367" s="86">
        <v>5</v>
      </c>
      <c r="C367" s="121">
        <v>0.01674984182239769</v>
      </c>
      <c r="D367" s="86" t="s">
        <v>1494</v>
      </c>
      <c r="E367" s="86" t="b">
        <v>0</v>
      </c>
      <c r="F367" s="86" t="b">
        <v>0</v>
      </c>
      <c r="G367" s="86" t="b">
        <v>0</v>
      </c>
    </row>
    <row r="368" spans="1:7" ht="15">
      <c r="A368" s="86" t="s">
        <v>1656</v>
      </c>
      <c r="B368" s="86">
        <v>5</v>
      </c>
      <c r="C368" s="121">
        <v>0.014351079124178469</v>
      </c>
      <c r="D368" s="86" t="s">
        <v>1494</v>
      </c>
      <c r="E368" s="86" t="b">
        <v>0</v>
      </c>
      <c r="F368" s="86" t="b">
        <v>0</v>
      </c>
      <c r="G368" s="86" t="b">
        <v>0</v>
      </c>
    </row>
    <row r="369" spans="1:7" ht="15">
      <c r="A369" s="86" t="s">
        <v>1966</v>
      </c>
      <c r="B369" s="86">
        <v>4</v>
      </c>
      <c r="C369" s="121">
        <v>0.013399873457918151</v>
      </c>
      <c r="D369" s="86" t="s">
        <v>1494</v>
      </c>
      <c r="E369" s="86" t="b">
        <v>0</v>
      </c>
      <c r="F369" s="86" t="b">
        <v>0</v>
      </c>
      <c r="G369" s="86" t="b">
        <v>0</v>
      </c>
    </row>
    <row r="370" spans="1:7" ht="15">
      <c r="A370" s="86" t="s">
        <v>1991</v>
      </c>
      <c r="B370" s="86">
        <v>3</v>
      </c>
      <c r="C370" s="121">
        <v>0.011905430884650986</v>
      </c>
      <c r="D370" s="86" t="s">
        <v>1494</v>
      </c>
      <c r="E370" s="86" t="b">
        <v>0</v>
      </c>
      <c r="F370" s="86" t="b">
        <v>0</v>
      </c>
      <c r="G370" s="86" t="b">
        <v>0</v>
      </c>
    </row>
    <row r="371" spans="1:7" ht="15">
      <c r="A371" s="86" t="s">
        <v>1980</v>
      </c>
      <c r="B371" s="86">
        <v>3</v>
      </c>
      <c r="C371" s="121">
        <v>0.011905430884650986</v>
      </c>
      <c r="D371" s="86" t="s">
        <v>1494</v>
      </c>
      <c r="E371" s="86" t="b">
        <v>0</v>
      </c>
      <c r="F371" s="86" t="b">
        <v>0</v>
      </c>
      <c r="G371" s="86" t="b">
        <v>0</v>
      </c>
    </row>
    <row r="372" spans="1:7" ht="15">
      <c r="A372" s="86" t="s">
        <v>1675</v>
      </c>
      <c r="B372" s="86">
        <v>3</v>
      </c>
      <c r="C372" s="121">
        <v>0.011905430884650986</v>
      </c>
      <c r="D372" s="86" t="s">
        <v>1494</v>
      </c>
      <c r="E372" s="86" t="b">
        <v>1</v>
      </c>
      <c r="F372" s="86" t="b">
        <v>0</v>
      </c>
      <c r="G372" s="86" t="b">
        <v>0</v>
      </c>
    </row>
    <row r="373" spans="1:7" ht="15">
      <c r="A373" s="86" t="s">
        <v>1984</v>
      </c>
      <c r="B373" s="86">
        <v>3</v>
      </c>
      <c r="C373" s="121">
        <v>0.011905430884650986</v>
      </c>
      <c r="D373" s="86" t="s">
        <v>1494</v>
      </c>
      <c r="E373" s="86" t="b">
        <v>1</v>
      </c>
      <c r="F373" s="86" t="b">
        <v>0</v>
      </c>
      <c r="G373" s="86" t="b">
        <v>0</v>
      </c>
    </row>
    <row r="374" spans="1:7" ht="15">
      <c r="A374" s="86" t="s">
        <v>1985</v>
      </c>
      <c r="B374" s="86">
        <v>3</v>
      </c>
      <c r="C374" s="121">
        <v>0.011905430884650986</v>
      </c>
      <c r="D374" s="86" t="s">
        <v>1494</v>
      </c>
      <c r="E374" s="86" t="b">
        <v>0</v>
      </c>
      <c r="F374" s="86" t="b">
        <v>0</v>
      </c>
      <c r="G374" s="86" t="b">
        <v>0</v>
      </c>
    </row>
    <row r="375" spans="1:7" ht="15">
      <c r="A375" s="86" t="s">
        <v>1978</v>
      </c>
      <c r="B375" s="86">
        <v>3</v>
      </c>
      <c r="C375" s="121">
        <v>0.011905430884650986</v>
      </c>
      <c r="D375" s="86" t="s">
        <v>1494</v>
      </c>
      <c r="E375" s="86" t="b">
        <v>0</v>
      </c>
      <c r="F375" s="86" t="b">
        <v>0</v>
      </c>
      <c r="G375" s="86" t="b">
        <v>0</v>
      </c>
    </row>
    <row r="376" spans="1:7" ht="15">
      <c r="A376" s="86" t="s">
        <v>1986</v>
      </c>
      <c r="B376" s="86">
        <v>3</v>
      </c>
      <c r="C376" s="121">
        <v>0.011905430884650986</v>
      </c>
      <c r="D376" s="86" t="s">
        <v>1494</v>
      </c>
      <c r="E376" s="86" t="b">
        <v>0</v>
      </c>
      <c r="F376" s="86" t="b">
        <v>0</v>
      </c>
      <c r="G376" s="86" t="b">
        <v>0</v>
      </c>
    </row>
    <row r="377" spans="1:7" ht="15">
      <c r="A377" s="86" t="s">
        <v>1623</v>
      </c>
      <c r="B377" s="86">
        <v>3</v>
      </c>
      <c r="C377" s="121">
        <v>0.011905430884650986</v>
      </c>
      <c r="D377" s="86" t="s">
        <v>1494</v>
      </c>
      <c r="E377" s="86" t="b">
        <v>0</v>
      </c>
      <c r="F377" s="86" t="b">
        <v>0</v>
      </c>
      <c r="G377" s="86" t="b">
        <v>0</v>
      </c>
    </row>
    <row r="378" spans="1:7" ht="15">
      <c r="A378" s="86" t="s">
        <v>1979</v>
      </c>
      <c r="B378" s="86">
        <v>3</v>
      </c>
      <c r="C378" s="121">
        <v>0.011905430884650986</v>
      </c>
      <c r="D378" s="86" t="s">
        <v>1494</v>
      </c>
      <c r="E378" s="86" t="b">
        <v>0</v>
      </c>
      <c r="F378" s="86" t="b">
        <v>0</v>
      </c>
      <c r="G378" s="86" t="b">
        <v>0</v>
      </c>
    </row>
    <row r="379" spans="1:7" ht="15">
      <c r="A379" s="86" t="s">
        <v>2033</v>
      </c>
      <c r="B379" s="86">
        <v>3</v>
      </c>
      <c r="C379" s="121">
        <v>0.018991390113160825</v>
      </c>
      <c r="D379" s="86" t="s">
        <v>1494</v>
      </c>
      <c r="E379" s="86" t="b">
        <v>0</v>
      </c>
      <c r="F379" s="86" t="b">
        <v>0</v>
      </c>
      <c r="G379" s="86" t="b">
        <v>0</v>
      </c>
    </row>
    <row r="380" spans="1:7" ht="15">
      <c r="A380" s="86" t="s">
        <v>1576</v>
      </c>
      <c r="B380" s="86">
        <v>2</v>
      </c>
      <c r="C380" s="121">
        <v>0.009680431735533146</v>
      </c>
      <c r="D380" s="86" t="s">
        <v>1494</v>
      </c>
      <c r="E380" s="86" t="b">
        <v>0</v>
      </c>
      <c r="F380" s="86" t="b">
        <v>0</v>
      </c>
      <c r="G380" s="86" t="b">
        <v>0</v>
      </c>
    </row>
    <row r="381" spans="1:7" ht="15">
      <c r="A381" s="86" t="s">
        <v>2135</v>
      </c>
      <c r="B381" s="86">
        <v>2</v>
      </c>
      <c r="C381" s="121">
        <v>0.009680431735533146</v>
      </c>
      <c r="D381" s="86" t="s">
        <v>1494</v>
      </c>
      <c r="E381" s="86" t="b">
        <v>1</v>
      </c>
      <c r="F381" s="86" t="b">
        <v>0</v>
      </c>
      <c r="G381" s="86" t="b">
        <v>0</v>
      </c>
    </row>
    <row r="382" spans="1:7" ht="15">
      <c r="A382" s="86" t="s">
        <v>2136</v>
      </c>
      <c r="B382" s="86">
        <v>2</v>
      </c>
      <c r="C382" s="121">
        <v>0.009680431735533146</v>
      </c>
      <c r="D382" s="86" t="s">
        <v>1494</v>
      </c>
      <c r="E382" s="86" t="b">
        <v>0</v>
      </c>
      <c r="F382" s="86" t="b">
        <v>0</v>
      </c>
      <c r="G382" s="86" t="b">
        <v>0</v>
      </c>
    </row>
    <row r="383" spans="1:7" ht="15">
      <c r="A383" s="86" t="s">
        <v>1665</v>
      </c>
      <c r="B383" s="86">
        <v>2</v>
      </c>
      <c r="C383" s="121">
        <v>0.009680431735533146</v>
      </c>
      <c r="D383" s="86" t="s">
        <v>1494</v>
      </c>
      <c r="E383" s="86" t="b">
        <v>0</v>
      </c>
      <c r="F383" s="86" t="b">
        <v>0</v>
      </c>
      <c r="G383" s="86" t="b">
        <v>0</v>
      </c>
    </row>
    <row r="384" spans="1:7" ht="15">
      <c r="A384" s="86" t="s">
        <v>1667</v>
      </c>
      <c r="B384" s="86">
        <v>2</v>
      </c>
      <c r="C384" s="121">
        <v>0.009680431735533146</v>
      </c>
      <c r="D384" s="86" t="s">
        <v>1494</v>
      </c>
      <c r="E384" s="86" t="b">
        <v>0</v>
      </c>
      <c r="F384" s="86" t="b">
        <v>0</v>
      </c>
      <c r="G384" s="86" t="b">
        <v>0</v>
      </c>
    </row>
    <row r="385" spans="1:7" ht="15">
      <c r="A385" s="86" t="s">
        <v>1668</v>
      </c>
      <c r="B385" s="86">
        <v>2</v>
      </c>
      <c r="C385" s="121">
        <v>0.009680431735533146</v>
      </c>
      <c r="D385" s="86" t="s">
        <v>1494</v>
      </c>
      <c r="E385" s="86" t="b">
        <v>0</v>
      </c>
      <c r="F385" s="86" t="b">
        <v>0</v>
      </c>
      <c r="G385" s="86" t="b">
        <v>0</v>
      </c>
    </row>
    <row r="386" spans="1:7" ht="15">
      <c r="A386" s="86" t="s">
        <v>1619</v>
      </c>
      <c r="B386" s="86">
        <v>2</v>
      </c>
      <c r="C386" s="121">
        <v>0.009680431735533146</v>
      </c>
      <c r="D386" s="86" t="s">
        <v>1494</v>
      </c>
      <c r="E386" s="86" t="b">
        <v>0</v>
      </c>
      <c r="F386" s="86" t="b">
        <v>0</v>
      </c>
      <c r="G386" s="86" t="b">
        <v>0</v>
      </c>
    </row>
    <row r="387" spans="1:7" ht="15">
      <c r="A387" s="86" t="s">
        <v>2075</v>
      </c>
      <c r="B387" s="86">
        <v>2</v>
      </c>
      <c r="C387" s="121">
        <v>0.012660926742107217</v>
      </c>
      <c r="D387" s="86" t="s">
        <v>1494</v>
      </c>
      <c r="E387" s="86" t="b">
        <v>0</v>
      </c>
      <c r="F387" s="86" t="b">
        <v>0</v>
      </c>
      <c r="G387" s="86" t="b">
        <v>0</v>
      </c>
    </row>
    <row r="388" spans="1:7" ht="15">
      <c r="A388" s="86" t="s">
        <v>2076</v>
      </c>
      <c r="B388" s="86">
        <v>2</v>
      </c>
      <c r="C388" s="121">
        <v>0.012660926742107217</v>
      </c>
      <c r="D388" s="86" t="s">
        <v>1494</v>
      </c>
      <c r="E388" s="86" t="b">
        <v>0</v>
      </c>
      <c r="F388" s="86" t="b">
        <v>0</v>
      </c>
      <c r="G388" s="86" t="b">
        <v>0</v>
      </c>
    </row>
    <row r="389" spans="1:7" ht="15">
      <c r="A389" s="86" t="s">
        <v>1619</v>
      </c>
      <c r="B389" s="86">
        <v>12</v>
      </c>
      <c r="C389" s="121">
        <v>0.0028711689127092536</v>
      </c>
      <c r="D389" s="86" t="s">
        <v>1495</v>
      </c>
      <c r="E389" s="86" t="b">
        <v>0</v>
      </c>
      <c r="F389" s="86" t="b">
        <v>0</v>
      </c>
      <c r="G389" s="86" t="b">
        <v>0</v>
      </c>
    </row>
    <row r="390" spans="1:7" ht="15">
      <c r="A390" s="86" t="s">
        <v>1632</v>
      </c>
      <c r="B390" s="86">
        <v>10</v>
      </c>
      <c r="C390" s="121">
        <v>0.0023926407605910447</v>
      </c>
      <c r="D390" s="86" t="s">
        <v>1495</v>
      </c>
      <c r="E390" s="86" t="b">
        <v>0</v>
      </c>
      <c r="F390" s="86" t="b">
        <v>0</v>
      </c>
      <c r="G390" s="86" t="b">
        <v>0</v>
      </c>
    </row>
    <row r="391" spans="1:7" ht="15">
      <c r="A391" s="86" t="s">
        <v>1630</v>
      </c>
      <c r="B391" s="86">
        <v>8</v>
      </c>
      <c r="C391" s="121">
        <v>0.0063955004932384485</v>
      </c>
      <c r="D391" s="86" t="s">
        <v>1495</v>
      </c>
      <c r="E391" s="86" t="b">
        <v>0</v>
      </c>
      <c r="F391" s="86" t="b">
        <v>0</v>
      </c>
      <c r="G391" s="86" t="b">
        <v>0</v>
      </c>
    </row>
    <row r="392" spans="1:7" ht="15">
      <c r="A392" s="86" t="s">
        <v>1633</v>
      </c>
      <c r="B392" s="86">
        <v>8</v>
      </c>
      <c r="C392" s="121">
        <v>0.0063955004932384485</v>
      </c>
      <c r="D392" s="86" t="s">
        <v>1495</v>
      </c>
      <c r="E392" s="86" t="b">
        <v>0</v>
      </c>
      <c r="F392" s="86" t="b">
        <v>0</v>
      </c>
      <c r="G392" s="86" t="b">
        <v>0</v>
      </c>
    </row>
    <row r="393" spans="1:7" ht="15">
      <c r="A393" s="86" t="s">
        <v>1634</v>
      </c>
      <c r="B393" s="86">
        <v>8</v>
      </c>
      <c r="C393" s="121">
        <v>0.0063955004932384485</v>
      </c>
      <c r="D393" s="86" t="s">
        <v>1495</v>
      </c>
      <c r="E393" s="86" t="b">
        <v>0</v>
      </c>
      <c r="F393" s="86" t="b">
        <v>0</v>
      </c>
      <c r="G393" s="86" t="b">
        <v>0</v>
      </c>
    </row>
    <row r="394" spans="1:7" ht="15">
      <c r="A394" s="86" t="s">
        <v>1635</v>
      </c>
      <c r="B394" s="86">
        <v>8</v>
      </c>
      <c r="C394" s="121">
        <v>0.0063955004932384485</v>
      </c>
      <c r="D394" s="86" t="s">
        <v>1495</v>
      </c>
      <c r="E394" s="86" t="b">
        <v>0</v>
      </c>
      <c r="F394" s="86" t="b">
        <v>0</v>
      </c>
      <c r="G394" s="86" t="b">
        <v>0</v>
      </c>
    </row>
    <row r="395" spans="1:7" ht="15">
      <c r="A395" s="86" t="s">
        <v>1636</v>
      </c>
      <c r="B395" s="86">
        <v>8</v>
      </c>
      <c r="C395" s="121">
        <v>0.0063955004932384485</v>
      </c>
      <c r="D395" s="86" t="s">
        <v>1495</v>
      </c>
      <c r="E395" s="86" t="b">
        <v>0</v>
      </c>
      <c r="F395" s="86" t="b">
        <v>0</v>
      </c>
      <c r="G395" s="86" t="b">
        <v>0</v>
      </c>
    </row>
    <row r="396" spans="1:7" ht="15">
      <c r="A396" s="86" t="s">
        <v>1637</v>
      </c>
      <c r="B396" s="86">
        <v>8</v>
      </c>
      <c r="C396" s="121">
        <v>0.0063955004932384485</v>
      </c>
      <c r="D396" s="86" t="s">
        <v>1495</v>
      </c>
      <c r="E396" s="86" t="b">
        <v>0</v>
      </c>
      <c r="F396" s="86" t="b">
        <v>0</v>
      </c>
      <c r="G396" s="86" t="b">
        <v>0</v>
      </c>
    </row>
    <row r="397" spans="1:7" ht="15">
      <c r="A397" s="86" t="s">
        <v>1638</v>
      </c>
      <c r="B397" s="86">
        <v>8</v>
      </c>
      <c r="C397" s="121">
        <v>0.0063955004932384485</v>
      </c>
      <c r="D397" s="86" t="s">
        <v>1495</v>
      </c>
      <c r="E397" s="86" t="b">
        <v>0</v>
      </c>
      <c r="F397" s="86" t="b">
        <v>0</v>
      </c>
      <c r="G397" s="86" t="b">
        <v>0</v>
      </c>
    </row>
    <row r="398" spans="1:7" ht="15">
      <c r="A398" s="86" t="s">
        <v>1639</v>
      </c>
      <c r="B398" s="86">
        <v>8</v>
      </c>
      <c r="C398" s="121">
        <v>0.0063955004932384485</v>
      </c>
      <c r="D398" s="86" t="s">
        <v>1495</v>
      </c>
      <c r="E398" s="86" t="b">
        <v>0</v>
      </c>
      <c r="F398" s="86" t="b">
        <v>0</v>
      </c>
      <c r="G398" s="86" t="b">
        <v>0</v>
      </c>
    </row>
    <row r="399" spans="1:7" ht="15">
      <c r="A399" s="86" t="s">
        <v>1965</v>
      </c>
      <c r="B399" s="86">
        <v>8</v>
      </c>
      <c r="C399" s="121">
        <v>0.0063955004932384485</v>
      </c>
      <c r="D399" s="86" t="s">
        <v>1495</v>
      </c>
      <c r="E399" s="86" t="b">
        <v>0</v>
      </c>
      <c r="F399" s="86" t="b">
        <v>0</v>
      </c>
      <c r="G399" s="86" t="b">
        <v>0</v>
      </c>
    </row>
    <row r="400" spans="1:7" ht="15">
      <c r="A400" s="86" t="s">
        <v>1983</v>
      </c>
      <c r="B400" s="86">
        <v>7</v>
      </c>
      <c r="C400" s="121">
        <v>0.007942557895998712</v>
      </c>
      <c r="D400" s="86" t="s">
        <v>1495</v>
      </c>
      <c r="E400" s="86" t="b">
        <v>0</v>
      </c>
      <c r="F400" s="86" t="b">
        <v>0</v>
      </c>
      <c r="G400" s="86" t="b">
        <v>0</v>
      </c>
    </row>
    <row r="401" spans="1:7" ht="15">
      <c r="A401" s="86" t="s">
        <v>1990</v>
      </c>
      <c r="B401" s="86">
        <v>6</v>
      </c>
      <c r="C401" s="121">
        <v>0.0091297607436271</v>
      </c>
      <c r="D401" s="86" t="s">
        <v>1495</v>
      </c>
      <c r="E401" s="86" t="b">
        <v>0</v>
      </c>
      <c r="F401" s="86" t="b">
        <v>0</v>
      </c>
      <c r="G401" s="86" t="b">
        <v>0</v>
      </c>
    </row>
    <row r="402" spans="1:7" ht="15">
      <c r="A402" s="86" t="s">
        <v>273</v>
      </c>
      <c r="B402" s="86">
        <v>6</v>
      </c>
      <c r="C402" s="121">
        <v>0.0091297607436271</v>
      </c>
      <c r="D402" s="86" t="s">
        <v>1495</v>
      </c>
      <c r="E402" s="86" t="b">
        <v>0</v>
      </c>
      <c r="F402" s="86" t="b">
        <v>0</v>
      </c>
      <c r="G402" s="86" t="b">
        <v>0</v>
      </c>
    </row>
    <row r="403" spans="1:7" ht="15">
      <c r="A403" s="86" t="s">
        <v>299</v>
      </c>
      <c r="B403" s="86">
        <v>6</v>
      </c>
      <c r="C403" s="121">
        <v>0.0091297607436271</v>
      </c>
      <c r="D403" s="86" t="s">
        <v>1495</v>
      </c>
      <c r="E403" s="86" t="b">
        <v>0</v>
      </c>
      <c r="F403" s="86" t="b">
        <v>0</v>
      </c>
      <c r="G403" s="86" t="b">
        <v>0</v>
      </c>
    </row>
    <row r="404" spans="1:7" ht="15">
      <c r="A404" s="86" t="s">
        <v>298</v>
      </c>
      <c r="B404" s="86">
        <v>4</v>
      </c>
      <c r="C404" s="121">
        <v>0.010157981360237286</v>
      </c>
      <c r="D404" s="86" t="s">
        <v>1495</v>
      </c>
      <c r="E404" s="86" t="b">
        <v>0</v>
      </c>
      <c r="F404" s="86" t="b">
        <v>0</v>
      </c>
      <c r="G404" s="86" t="b">
        <v>0</v>
      </c>
    </row>
    <row r="405" spans="1:7" ht="15">
      <c r="A405" s="86" t="s">
        <v>294</v>
      </c>
      <c r="B405" s="86">
        <v>3</v>
      </c>
      <c r="C405" s="121">
        <v>0.009785053707027095</v>
      </c>
      <c r="D405" s="86" t="s">
        <v>1495</v>
      </c>
      <c r="E405" s="86" t="b">
        <v>0</v>
      </c>
      <c r="F405" s="86" t="b">
        <v>0</v>
      </c>
      <c r="G405" s="86" t="b">
        <v>0</v>
      </c>
    </row>
    <row r="406" spans="1:7" ht="15">
      <c r="A406" s="86" t="s">
        <v>2086</v>
      </c>
      <c r="B406" s="86">
        <v>2</v>
      </c>
      <c r="C406" s="121">
        <v>0.008559106236927674</v>
      </c>
      <c r="D406" s="86" t="s">
        <v>1495</v>
      </c>
      <c r="E406" s="86" t="b">
        <v>0</v>
      </c>
      <c r="F406" s="86" t="b">
        <v>0</v>
      </c>
      <c r="G406" s="86" t="b">
        <v>0</v>
      </c>
    </row>
    <row r="407" spans="1:7" ht="15">
      <c r="A407" s="86" t="s">
        <v>2087</v>
      </c>
      <c r="B407" s="86">
        <v>2</v>
      </c>
      <c r="C407" s="121">
        <v>0.008559106236927674</v>
      </c>
      <c r="D407" s="86" t="s">
        <v>1495</v>
      </c>
      <c r="E407" s="86" t="b">
        <v>0</v>
      </c>
      <c r="F407" s="86" t="b">
        <v>0</v>
      </c>
      <c r="G407" s="86" t="b">
        <v>0</v>
      </c>
    </row>
    <row r="408" spans="1:7" ht="15">
      <c r="A408" s="86" t="s">
        <v>2088</v>
      </c>
      <c r="B408" s="86">
        <v>2</v>
      </c>
      <c r="C408" s="121">
        <v>0.008559106236927674</v>
      </c>
      <c r="D408" s="86" t="s">
        <v>1495</v>
      </c>
      <c r="E408" s="86" t="b">
        <v>0</v>
      </c>
      <c r="F408" s="86" t="b">
        <v>0</v>
      </c>
      <c r="G408" s="86" t="b">
        <v>0</v>
      </c>
    </row>
    <row r="409" spans="1:7" ht="15">
      <c r="A409" s="86" t="s">
        <v>2089</v>
      </c>
      <c r="B409" s="86">
        <v>2</v>
      </c>
      <c r="C409" s="121">
        <v>0.008559106236927674</v>
      </c>
      <c r="D409" s="86" t="s">
        <v>1495</v>
      </c>
      <c r="E409" s="86" t="b">
        <v>0</v>
      </c>
      <c r="F409" s="86" t="b">
        <v>0</v>
      </c>
      <c r="G409" s="86" t="b">
        <v>0</v>
      </c>
    </row>
    <row r="410" spans="1:7" ht="15">
      <c r="A410" s="86" t="s">
        <v>2090</v>
      </c>
      <c r="B410" s="86">
        <v>2</v>
      </c>
      <c r="C410" s="121">
        <v>0.008559106236927674</v>
      </c>
      <c r="D410" s="86" t="s">
        <v>1495</v>
      </c>
      <c r="E410" s="86" t="b">
        <v>0</v>
      </c>
      <c r="F410" s="86" t="b">
        <v>0</v>
      </c>
      <c r="G410" s="86" t="b">
        <v>0</v>
      </c>
    </row>
    <row r="411" spans="1:7" ht="15">
      <c r="A411" s="86" t="s">
        <v>2091</v>
      </c>
      <c r="B411" s="86">
        <v>2</v>
      </c>
      <c r="C411" s="121">
        <v>0.008559106236927674</v>
      </c>
      <c r="D411" s="86" t="s">
        <v>1495</v>
      </c>
      <c r="E411" s="86" t="b">
        <v>0</v>
      </c>
      <c r="F411" s="86" t="b">
        <v>0</v>
      </c>
      <c r="G411" s="86" t="b">
        <v>0</v>
      </c>
    </row>
    <row r="412" spans="1:7" ht="15">
      <c r="A412" s="86" t="s">
        <v>2092</v>
      </c>
      <c r="B412" s="86">
        <v>2</v>
      </c>
      <c r="C412" s="121">
        <v>0.008559106236927674</v>
      </c>
      <c r="D412" s="86" t="s">
        <v>1495</v>
      </c>
      <c r="E412" s="86" t="b">
        <v>0</v>
      </c>
      <c r="F412" s="86" t="b">
        <v>0</v>
      </c>
      <c r="G412" s="86" t="b">
        <v>0</v>
      </c>
    </row>
    <row r="413" spans="1:7" ht="15">
      <c r="A413" s="86" t="s">
        <v>2093</v>
      </c>
      <c r="B413" s="86">
        <v>2</v>
      </c>
      <c r="C413" s="121">
        <v>0.008559106236927674</v>
      </c>
      <c r="D413" s="86" t="s">
        <v>1495</v>
      </c>
      <c r="E413" s="86" t="b">
        <v>0</v>
      </c>
      <c r="F413" s="86" t="b">
        <v>0</v>
      </c>
      <c r="G413" s="86" t="b">
        <v>0</v>
      </c>
    </row>
    <row r="414" spans="1:7" ht="15">
      <c r="A414" s="86" t="s">
        <v>2094</v>
      </c>
      <c r="B414" s="86">
        <v>2</v>
      </c>
      <c r="C414" s="121">
        <v>0.008559106236927674</v>
      </c>
      <c r="D414" s="86" t="s">
        <v>1495</v>
      </c>
      <c r="E414" s="86" t="b">
        <v>0</v>
      </c>
      <c r="F414" s="86" t="b">
        <v>0</v>
      </c>
      <c r="G414" s="86" t="b">
        <v>0</v>
      </c>
    </row>
    <row r="415" spans="1:7" ht="15">
      <c r="A415" s="86" t="s">
        <v>2095</v>
      </c>
      <c r="B415" s="86">
        <v>2</v>
      </c>
      <c r="C415" s="121">
        <v>0.008559106236927674</v>
      </c>
      <c r="D415" s="86" t="s">
        <v>1495</v>
      </c>
      <c r="E415" s="86" t="b">
        <v>0</v>
      </c>
      <c r="F415" s="86" t="b">
        <v>0</v>
      </c>
      <c r="G415" s="86" t="b">
        <v>0</v>
      </c>
    </row>
    <row r="416" spans="1:7" ht="15">
      <c r="A416" s="86" t="s">
        <v>2096</v>
      </c>
      <c r="B416" s="86">
        <v>2</v>
      </c>
      <c r="C416" s="121">
        <v>0.008559106236927674</v>
      </c>
      <c r="D416" s="86" t="s">
        <v>1495</v>
      </c>
      <c r="E416" s="86" t="b">
        <v>0</v>
      </c>
      <c r="F416" s="86" t="b">
        <v>0</v>
      </c>
      <c r="G416" s="86" t="b">
        <v>0</v>
      </c>
    </row>
    <row r="417" spans="1:7" ht="15">
      <c r="A417" s="86" t="s">
        <v>2010</v>
      </c>
      <c r="B417" s="86">
        <v>2</v>
      </c>
      <c r="C417" s="121">
        <v>0.008559106236927674</v>
      </c>
      <c r="D417" s="86" t="s">
        <v>1495</v>
      </c>
      <c r="E417" s="86" t="b">
        <v>0</v>
      </c>
      <c r="F417" s="86" t="b">
        <v>0</v>
      </c>
      <c r="G417" s="86" t="b">
        <v>0</v>
      </c>
    </row>
    <row r="418" spans="1:7" ht="15">
      <c r="A418" s="86" t="s">
        <v>1618</v>
      </c>
      <c r="B418" s="86">
        <v>2</v>
      </c>
      <c r="C418" s="121">
        <v>0.008559106236927674</v>
      </c>
      <c r="D418" s="86" t="s">
        <v>1495</v>
      </c>
      <c r="E418" s="86" t="b">
        <v>0</v>
      </c>
      <c r="F418" s="86" t="b">
        <v>0</v>
      </c>
      <c r="G418" s="86" t="b">
        <v>0</v>
      </c>
    </row>
    <row r="419" spans="1:7" ht="15">
      <c r="A419" s="86" t="s">
        <v>2011</v>
      </c>
      <c r="B419" s="86">
        <v>2</v>
      </c>
      <c r="C419" s="121">
        <v>0.008559106236927674</v>
      </c>
      <c r="D419" s="86" t="s">
        <v>1495</v>
      </c>
      <c r="E419" s="86" t="b">
        <v>0</v>
      </c>
      <c r="F419" s="86" t="b">
        <v>0</v>
      </c>
      <c r="G419" s="86" t="b">
        <v>0</v>
      </c>
    </row>
    <row r="420" spans="1:7" ht="15">
      <c r="A420" s="86" t="s">
        <v>1577</v>
      </c>
      <c r="B420" s="86">
        <v>2</v>
      </c>
      <c r="C420" s="121">
        <v>0.008559106236927674</v>
      </c>
      <c r="D420" s="86" t="s">
        <v>1495</v>
      </c>
      <c r="E420" s="86" t="b">
        <v>0</v>
      </c>
      <c r="F420" s="86" t="b">
        <v>0</v>
      </c>
      <c r="G420" s="86" t="b">
        <v>0</v>
      </c>
    </row>
    <row r="421" spans="1:7" ht="15">
      <c r="A421" s="86" t="s">
        <v>2073</v>
      </c>
      <c r="B421" s="86">
        <v>2</v>
      </c>
      <c r="C421" s="121">
        <v>0.008559106236927674</v>
      </c>
      <c r="D421" s="86" t="s">
        <v>1495</v>
      </c>
      <c r="E421" s="86" t="b">
        <v>0</v>
      </c>
      <c r="F421" s="86" t="b">
        <v>0</v>
      </c>
      <c r="G421" s="86" t="b">
        <v>0</v>
      </c>
    </row>
    <row r="422" spans="1:7" ht="15">
      <c r="A422" s="86" t="s">
        <v>2074</v>
      </c>
      <c r="B422" s="86">
        <v>2</v>
      </c>
      <c r="C422" s="121">
        <v>0.008559106236927674</v>
      </c>
      <c r="D422" s="86" t="s">
        <v>1495</v>
      </c>
      <c r="E422" s="86" t="b">
        <v>0</v>
      </c>
      <c r="F422" s="86" t="b">
        <v>0</v>
      </c>
      <c r="G422" s="86" t="b">
        <v>0</v>
      </c>
    </row>
    <row r="423" spans="1:7" ht="15">
      <c r="A423" s="86" t="s">
        <v>300</v>
      </c>
      <c r="B423" s="86">
        <v>14</v>
      </c>
      <c r="C423" s="121">
        <v>0.011659287310754864</v>
      </c>
      <c r="D423" s="86" t="s">
        <v>1496</v>
      </c>
      <c r="E423" s="86" t="b">
        <v>0</v>
      </c>
      <c r="F423" s="86" t="b">
        <v>0</v>
      </c>
      <c r="G423" s="86" t="b">
        <v>0</v>
      </c>
    </row>
    <row r="424" spans="1:7" ht="15">
      <c r="A424" s="86" t="s">
        <v>1619</v>
      </c>
      <c r="B424" s="86">
        <v>10</v>
      </c>
      <c r="C424" s="121">
        <v>0</v>
      </c>
      <c r="D424" s="86" t="s">
        <v>1496</v>
      </c>
      <c r="E424" s="86" t="b">
        <v>0</v>
      </c>
      <c r="F424" s="86" t="b">
        <v>0</v>
      </c>
      <c r="G424" s="86" t="b">
        <v>0</v>
      </c>
    </row>
    <row r="425" spans="1:7" ht="15">
      <c r="A425" s="86" t="s">
        <v>291</v>
      </c>
      <c r="B425" s="86">
        <v>10</v>
      </c>
      <c r="C425" s="121">
        <v>0</v>
      </c>
      <c r="D425" s="86" t="s">
        <v>1496</v>
      </c>
      <c r="E425" s="86" t="b">
        <v>0</v>
      </c>
      <c r="F425" s="86" t="b">
        <v>0</v>
      </c>
      <c r="G425" s="86" t="b">
        <v>0</v>
      </c>
    </row>
    <row r="426" spans="1:7" ht="15">
      <c r="A426" s="86" t="s">
        <v>1641</v>
      </c>
      <c r="B426" s="86">
        <v>7</v>
      </c>
      <c r="C426" s="121">
        <v>0.005829643655377432</v>
      </c>
      <c r="D426" s="86" t="s">
        <v>1496</v>
      </c>
      <c r="E426" s="86" t="b">
        <v>0</v>
      </c>
      <c r="F426" s="86" t="b">
        <v>0</v>
      </c>
      <c r="G426" s="86" t="b">
        <v>0</v>
      </c>
    </row>
    <row r="427" spans="1:7" ht="15">
      <c r="A427" s="86" t="s">
        <v>1642</v>
      </c>
      <c r="B427" s="86">
        <v>7</v>
      </c>
      <c r="C427" s="121">
        <v>0.005829643655377432</v>
      </c>
      <c r="D427" s="86" t="s">
        <v>1496</v>
      </c>
      <c r="E427" s="86" t="b">
        <v>0</v>
      </c>
      <c r="F427" s="86" t="b">
        <v>0</v>
      </c>
      <c r="G427" s="86" t="b">
        <v>0</v>
      </c>
    </row>
    <row r="428" spans="1:7" ht="15">
      <c r="A428" s="86" t="s">
        <v>1590</v>
      </c>
      <c r="B428" s="86">
        <v>7</v>
      </c>
      <c r="C428" s="121">
        <v>0.005829643655377432</v>
      </c>
      <c r="D428" s="86" t="s">
        <v>1496</v>
      </c>
      <c r="E428" s="86" t="b">
        <v>0</v>
      </c>
      <c r="F428" s="86" t="b">
        <v>0</v>
      </c>
      <c r="G428" s="86" t="b">
        <v>0</v>
      </c>
    </row>
    <row r="429" spans="1:7" ht="15">
      <c r="A429" s="86" t="s">
        <v>1576</v>
      </c>
      <c r="B429" s="86">
        <v>7</v>
      </c>
      <c r="C429" s="121">
        <v>0.005829643655377432</v>
      </c>
      <c r="D429" s="86" t="s">
        <v>1496</v>
      </c>
      <c r="E429" s="86" t="b">
        <v>0</v>
      </c>
      <c r="F429" s="86" t="b">
        <v>0</v>
      </c>
      <c r="G429" s="86" t="b">
        <v>0</v>
      </c>
    </row>
    <row r="430" spans="1:7" ht="15">
      <c r="A430" s="86" t="s">
        <v>1643</v>
      </c>
      <c r="B430" s="86">
        <v>7</v>
      </c>
      <c r="C430" s="121">
        <v>0.005829643655377432</v>
      </c>
      <c r="D430" s="86" t="s">
        <v>1496</v>
      </c>
      <c r="E430" s="86" t="b">
        <v>0</v>
      </c>
      <c r="F430" s="86" t="b">
        <v>0</v>
      </c>
      <c r="G430" s="86" t="b">
        <v>0</v>
      </c>
    </row>
    <row r="431" spans="1:7" ht="15">
      <c r="A431" s="86" t="s">
        <v>1644</v>
      </c>
      <c r="B431" s="86">
        <v>7</v>
      </c>
      <c r="C431" s="121">
        <v>0.005829643655377432</v>
      </c>
      <c r="D431" s="86" t="s">
        <v>1496</v>
      </c>
      <c r="E431" s="86" t="b">
        <v>0</v>
      </c>
      <c r="F431" s="86" t="b">
        <v>0</v>
      </c>
      <c r="G431" s="86" t="b">
        <v>0</v>
      </c>
    </row>
    <row r="432" spans="1:7" ht="15">
      <c r="A432" s="86" t="s">
        <v>1645</v>
      </c>
      <c r="B432" s="86">
        <v>7</v>
      </c>
      <c r="C432" s="121">
        <v>0.005829643655377432</v>
      </c>
      <c r="D432" s="86" t="s">
        <v>1496</v>
      </c>
      <c r="E432" s="86" t="b">
        <v>0</v>
      </c>
      <c r="F432" s="86" t="b">
        <v>0</v>
      </c>
      <c r="G432" s="86" t="b">
        <v>0</v>
      </c>
    </row>
    <row r="433" spans="1:7" ht="15">
      <c r="A433" s="86" t="s">
        <v>1971</v>
      </c>
      <c r="B433" s="86">
        <v>7</v>
      </c>
      <c r="C433" s="121">
        <v>0.005829643655377432</v>
      </c>
      <c r="D433" s="86" t="s">
        <v>1496</v>
      </c>
      <c r="E433" s="86" t="b">
        <v>0</v>
      </c>
      <c r="F433" s="86" t="b">
        <v>0</v>
      </c>
      <c r="G433" s="86" t="b">
        <v>0</v>
      </c>
    </row>
    <row r="434" spans="1:7" ht="15">
      <c r="A434" s="86" t="s">
        <v>1972</v>
      </c>
      <c r="B434" s="86">
        <v>7</v>
      </c>
      <c r="C434" s="121">
        <v>0.005829643655377432</v>
      </c>
      <c r="D434" s="86" t="s">
        <v>1496</v>
      </c>
      <c r="E434" s="86" t="b">
        <v>0</v>
      </c>
      <c r="F434" s="86" t="b">
        <v>0</v>
      </c>
      <c r="G434" s="86" t="b">
        <v>0</v>
      </c>
    </row>
    <row r="435" spans="1:7" ht="15">
      <c r="A435" s="86" t="s">
        <v>1973</v>
      </c>
      <c r="B435" s="86">
        <v>7</v>
      </c>
      <c r="C435" s="121">
        <v>0.005829643655377432</v>
      </c>
      <c r="D435" s="86" t="s">
        <v>1496</v>
      </c>
      <c r="E435" s="86" t="b">
        <v>0</v>
      </c>
      <c r="F435" s="86" t="b">
        <v>0</v>
      </c>
      <c r="G435" s="86" t="b">
        <v>0</v>
      </c>
    </row>
    <row r="436" spans="1:7" ht="15">
      <c r="A436" s="86" t="s">
        <v>1974</v>
      </c>
      <c r="B436" s="86">
        <v>7</v>
      </c>
      <c r="C436" s="121">
        <v>0.005829643655377432</v>
      </c>
      <c r="D436" s="86" t="s">
        <v>1496</v>
      </c>
      <c r="E436" s="86" t="b">
        <v>0</v>
      </c>
      <c r="F436" s="86" t="b">
        <v>0</v>
      </c>
      <c r="G436" s="86" t="b">
        <v>0</v>
      </c>
    </row>
    <row r="437" spans="1:7" ht="15">
      <c r="A437" s="86" t="s">
        <v>1975</v>
      </c>
      <c r="B437" s="86">
        <v>7</v>
      </c>
      <c r="C437" s="121">
        <v>0.005829643655377432</v>
      </c>
      <c r="D437" s="86" t="s">
        <v>1496</v>
      </c>
      <c r="E437" s="86" t="b">
        <v>0</v>
      </c>
      <c r="F437" s="86" t="b">
        <v>0</v>
      </c>
      <c r="G437" s="86" t="b">
        <v>0</v>
      </c>
    </row>
    <row r="438" spans="1:7" ht="15">
      <c r="A438" s="86" t="s">
        <v>1976</v>
      </c>
      <c r="B438" s="86">
        <v>7</v>
      </c>
      <c r="C438" s="121">
        <v>0.005829643655377432</v>
      </c>
      <c r="D438" s="86" t="s">
        <v>1496</v>
      </c>
      <c r="E438" s="86" t="b">
        <v>0</v>
      </c>
      <c r="F438" s="86" t="b">
        <v>0</v>
      </c>
      <c r="G438" s="86" t="b">
        <v>0</v>
      </c>
    </row>
    <row r="439" spans="1:7" ht="15">
      <c r="A439" s="86" t="s">
        <v>1623</v>
      </c>
      <c r="B439" s="86">
        <v>7</v>
      </c>
      <c r="C439" s="121">
        <v>0.005829643655377432</v>
      </c>
      <c r="D439" s="86" t="s">
        <v>1496</v>
      </c>
      <c r="E439" s="86" t="b">
        <v>0</v>
      </c>
      <c r="F439" s="86" t="b">
        <v>0</v>
      </c>
      <c r="G439" s="86" t="b">
        <v>0</v>
      </c>
    </row>
    <row r="440" spans="1:7" ht="15">
      <c r="A440" s="86" t="s">
        <v>1977</v>
      </c>
      <c r="B440" s="86">
        <v>7</v>
      </c>
      <c r="C440" s="121">
        <v>0.005829643655377432</v>
      </c>
      <c r="D440" s="86" t="s">
        <v>1496</v>
      </c>
      <c r="E440" s="86" t="b">
        <v>0</v>
      </c>
      <c r="F440" s="86" t="b">
        <v>0</v>
      </c>
      <c r="G440" s="86" t="b">
        <v>0</v>
      </c>
    </row>
    <row r="441" spans="1:7" ht="15">
      <c r="A441" s="86" t="s">
        <v>2137</v>
      </c>
      <c r="B441" s="86">
        <v>2</v>
      </c>
      <c r="C441" s="121">
        <v>0.0075158064982367625</v>
      </c>
      <c r="D441" s="86" t="s">
        <v>1496</v>
      </c>
      <c r="E441" s="86" t="b">
        <v>0</v>
      </c>
      <c r="F441" s="86" t="b">
        <v>0</v>
      </c>
      <c r="G441" s="86" t="b">
        <v>0</v>
      </c>
    </row>
    <row r="442" spans="1:7" ht="15">
      <c r="A442" s="86" t="s">
        <v>2138</v>
      </c>
      <c r="B442" s="86">
        <v>2</v>
      </c>
      <c r="C442" s="121">
        <v>0.0075158064982367625</v>
      </c>
      <c r="D442" s="86" t="s">
        <v>1496</v>
      </c>
      <c r="E442" s="86" t="b">
        <v>0</v>
      </c>
      <c r="F442" s="86" t="b">
        <v>0</v>
      </c>
      <c r="G442" s="86" t="b">
        <v>0</v>
      </c>
    </row>
    <row r="443" spans="1:7" ht="15">
      <c r="A443" s="86" t="s">
        <v>2139</v>
      </c>
      <c r="B443" s="86">
        <v>2</v>
      </c>
      <c r="C443" s="121">
        <v>0.0075158064982367625</v>
      </c>
      <c r="D443" s="86" t="s">
        <v>1496</v>
      </c>
      <c r="E443" s="86" t="b">
        <v>0</v>
      </c>
      <c r="F443" s="86" t="b">
        <v>0</v>
      </c>
      <c r="G443" s="86" t="b">
        <v>0</v>
      </c>
    </row>
    <row r="444" spans="1:7" ht="15">
      <c r="A444" s="86" t="s">
        <v>2140</v>
      </c>
      <c r="B444" s="86">
        <v>2</v>
      </c>
      <c r="C444" s="121">
        <v>0.0075158064982367625</v>
      </c>
      <c r="D444" s="86" t="s">
        <v>1496</v>
      </c>
      <c r="E444" s="86" t="b">
        <v>0</v>
      </c>
      <c r="F444" s="86" t="b">
        <v>0</v>
      </c>
      <c r="G444" s="86" t="b">
        <v>0</v>
      </c>
    </row>
    <row r="445" spans="1:7" ht="15">
      <c r="A445" s="86" t="s">
        <v>2015</v>
      </c>
      <c r="B445" s="86">
        <v>2</v>
      </c>
      <c r="C445" s="121">
        <v>0.0075158064982367625</v>
      </c>
      <c r="D445" s="86" t="s">
        <v>1496</v>
      </c>
      <c r="E445" s="86" t="b">
        <v>0</v>
      </c>
      <c r="F445" s="86" t="b">
        <v>0</v>
      </c>
      <c r="G445" s="86" t="b">
        <v>0</v>
      </c>
    </row>
    <row r="446" spans="1:7" ht="15">
      <c r="A446" s="86" t="s">
        <v>1618</v>
      </c>
      <c r="B446" s="86">
        <v>2</v>
      </c>
      <c r="C446" s="121">
        <v>0.0075158064982367625</v>
      </c>
      <c r="D446" s="86" t="s">
        <v>1496</v>
      </c>
      <c r="E446" s="86" t="b">
        <v>0</v>
      </c>
      <c r="F446" s="86" t="b">
        <v>0</v>
      </c>
      <c r="G446" s="86" t="b">
        <v>0</v>
      </c>
    </row>
    <row r="447" spans="1:7" ht="15">
      <c r="A447" s="86" t="s">
        <v>2141</v>
      </c>
      <c r="B447" s="86">
        <v>2</v>
      </c>
      <c r="C447" s="121">
        <v>0.0075158064982367625</v>
      </c>
      <c r="D447" s="86" t="s">
        <v>1496</v>
      </c>
      <c r="E447" s="86" t="b">
        <v>0</v>
      </c>
      <c r="F447" s="86" t="b">
        <v>0</v>
      </c>
      <c r="G447" s="86" t="b">
        <v>0</v>
      </c>
    </row>
    <row r="448" spans="1:7" ht="15">
      <c r="A448" s="86" t="s">
        <v>2142</v>
      </c>
      <c r="B448" s="86">
        <v>2</v>
      </c>
      <c r="C448" s="121">
        <v>0.0075158064982367625</v>
      </c>
      <c r="D448" s="86" t="s">
        <v>1496</v>
      </c>
      <c r="E448" s="86" t="b">
        <v>0</v>
      </c>
      <c r="F448" s="86" t="b">
        <v>0</v>
      </c>
      <c r="G448" s="86" t="b">
        <v>0</v>
      </c>
    </row>
    <row r="449" spans="1:7" ht="15">
      <c r="A449" s="86" t="s">
        <v>2143</v>
      </c>
      <c r="B449" s="86">
        <v>2</v>
      </c>
      <c r="C449" s="121">
        <v>0.0075158064982367625</v>
      </c>
      <c r="D449" s="86" t="s">
        <v>1496</v>
      </c>
      <c r="E449" s="86" t="b">
        <v>0</v>
      </c>
      <c r="F449" s="86" t="b">
        <v>0</v>
      </c>
      <c r="G449" s="86" t="b">
        <v>0</v>
      </c>
    </row>
    <row r="450" spans="1:7" ht="15">
      <c r="A450" s="86" t="s">
        <v>2144</v>
      </c>
      <c r="B450" s="86">
        <v>2</v>
      </c>
      <c r="C450" s="121">
        <v>0.0075158064982367625</v>
      </c>
      <c r="D450" s="86" t="s">
        <v>1496</v>
      </c>
      <c r="E450" s="86" t="b">
        <v>0</v>
      </c>
      <c r="F450" s="86" t="b">
        <v>0</v>
      </c>
      <c r="G450" s="86" t="b">
        <v>0</v>
      </c>
    </row>
    <row r="451" spans="1:7" ht="15">
      <c r="A451" s="86" t="s">
        <v>2145</v>
      </c>
      <c r="B451" s="86">
        <v>2</v>
      </c>
      <c r="C451" s="121">
        <v>0.0075158064982367625</v>
      </c>
      <c r="D451" s="86" t="s">
        <v>1496</v>
      </c>
      <c r="E451" s="86" t="b">
        <v>0</v>
      </c>
      <c r="F451" s="86" t="b">
        <v>0</v>
      </c>
      <c r="G451" s="86" t="b">
        <v>0</v>
      </c>
    </row>
    <row r="452" spans="1:7" ht="15">
      <c r="A452" s="86" t="s">
        <v>2146</v>
      </c>
      <c r="B452" s="86">
        <v>2</v>
      </c>
      <c r="C452" s="121">
        <v>0.0075158064982367625</v>
      </c>
      <c r="D452" s="86" t="s">
        <v>1496</v>
      </c>
      <c r="E452" s="86" t="b">
        <v>0</v>
      </c>
      <c r="F452" s="86" t="b">
        <v>0</v>
      </c>
      <c r="G452" s="86" t="b">
        <v>0</v>
      </c>
    </row>
    <row r="453" spans="1:7" ht="15">
      <c r="A453" s="86" t="s">
        <v>2147</v>
      </c>
      <c r="B453" s="86">
        <v>2</v>
      </c>
      <c r="C453" s="121">
        <v>0.0075158064982367625</v>
      </c>
      <c r="D453" s="86" t="s">
        <v>1496</v>
      </c>
      <c r="E453" s="86" t="b">
        <v>0</v>
      </c>
      <c r="F453" s="86" t="b">
        <v>0</v>
      </c>
      <c r="G453" s="86" t="b">
        <v>0</v>
      </c>
    </row>
    <row r="454" spans="1:7" ht="15">
      <c r="A454" s="86" t="s">
        <v>281</v>
      </c>
      <c r="B454" s="86">
        <v>2</v>
      </c>
      <c r="C454" s="121">
        <v>0.0075158064982367625</v>
      </c>
      <c r="D454" s="86" t="s">
        <v>1496</v>
      </c>
      <c r="E454" s="86" t="b">
        <v>0</v>
      </c>
      <c r="F454" s="86" t="b">
        <v>0</v>
      </c>
      <c r="G454" s="86" t="b">
        <v>0</v>
      </c>
    </row>
    <row r="455" spans="1:7" ht="15">
      <c r="A455" s="86" t="s">
        <v>2148</v>
      </c>
      <c r="B455" s="86">
        <v>2</v>
      </c>
      <c r="C455" s="121">
        <v>0.0075158064982367625</v>
      </c>
      <c r="D455" s="86" t="s">
        <v>1496</v>
      </c>
      <c r="E455" s="86" t="b">
        <v>0</v>
      </c>
      <c r="F455" s="86" t="b">
        <v>0</v>
      </c>
      <c r="G455" s="86" t="b">
        <v>0</v>
      </c>
    </row>
    <row r="456" spans="1:7" ht="15">
      <c r="A456" s="86" t="s">
        <v>2149</v>
      </c>
      <c r="B456" s="86">
        <v>2</v>
      </c>
      <c r="C456" s="121">
        <v>0.0075158064982367625</v>
      </c>
      <c r="D456" s="86" t="s">
        <v>1496</v>
      </c>
      <c r="E456" s="86" t="b">
        <v>0</v>
      </c>
      <c r="F456" s="86" t="b">
        <v>0</v>
      </c>
      <c r="G456" s="86" t="b">
        <v>0</v>
      </c>
    </row>
    <row r="457" spans="1:7" ht="15">
      <c r="A457" s="86" t="s">
        <v>1982</v>
      </c>
      <c r="B457" s="86">
        <v>2</v>
      </c>
      <c r="C457" s="121">
        <v>0.0075158064982367625</v>
      </c>
      <c r="D457" s="86" t="s">
        <v>1496</v>
      </c>
      <c r="E457" s="86" t="b">
        <v>0</v>
      </c>
      <c r="F457" s="86" t="b">
        <v>0</v>
      </c>
      <c r="G457" s="86" t="b">
        <v>0</v>
      </c>
    </row>
    <row r="458" spans="1:7" ht="15">
      <c r="A458" s="86" t="s">
        <v>1665</v>
      </c>
      <c r="B458" s="86">
        <v>2</v>
      </c>
      <c r="C458" s="121">
        <v>0.0075158064982367625</v>
      </c>
      <c r="D458" s="86" t="s">
        <v>1496</v>
      </c>
      <c r="E458" s="86" t="b">
        <v>0</v>
      </c>
      <c r="F458" s="86" t="b">
        <v>0</v>
      </c>
      <c r="G458" s="86" t="b">
        <v>0</v>
      </c>
    </row>
    <row r="459" spans="1:7" ht="15">
      <c r="A459" s="86" t="s">
        <v>1667</v>
      </c>
      <c r="B459" s="86">
        <v>2</v>
      </c>
      <c r="C459" s="121">
        <v>0.0075158064982367625</v>
      </c>
      <c r="D459" s="86" t="s">
        <v>1496</v>
      </c>
      <c r="E459" s="86" t="b">
        <v>0</v>
      </c>
      <c r="F459" s="86" t="b">
        <v>0</v>
      </c>
      <c r="G459" s="86" t="b">
        <v>0</v>
      </c>
    </row>
    <row r="460" spans="1:7" ht="15">
      <c r="A460" s="86" t="s">
        <v>300</v>
      </c>
      <c r="B460" s="86">
        <v>11</v>
      </c>
      <c r="C460" s="121">
        <v>0</v>
      </c>
      <c r="D460" s="86" t="s">
        <v>1497</v>
      </c>
      <c r="E460" s="86" t="b">
        <v>0</v>
      </c>
      <c r="F460" s="86" t="b">
        <v>0</v>
      </c>
      <c r="G460" s="86" t="b">
        <v>0</v>
      </c>
    </row>
    <row r="461" spans="1:7" ht="15">
      <c r="A461" s="86" t="s">
        <v>1590</v>
      </c>
      <c r="B461" s="86">
        <v>9</v>
      </c>
      <c r="C461" s="121">
        <v>0</v>
      </c>
      <c r="D461" s="86" t="s">
        <v>1497</v>
      </c>
      <c r="E461" s="86" t="b">
        <v>0</v>
      </c>
      <c r="F461" s="86" t="b">
        <v>0</v>
      </c>
      <c r="G461" s="86" t="b">
        <v>0</v>
      </c>
    </row>
    <row r="462" spans="1:7" ht="15">
      <c r="A462" s="86" t="s">
        <v>1618</v>
      </c>
      <c r="B462" s="86">
        <v>9</v>
      </c>
      <c r="C462" s="121">
        <v>0</v>
      </c>
      <c r="D462" s="86" t="s">
        <v>1497</v>
      </c>
      <c r="E462" s="86" t="b">
        <v>0</v>
      </c>
      <c r="F462" s="86" t="b">
        <v>0</v>
      </c>
      <c r="G462" s="86" t="b">
        <v>0</v>
      </c>
    </row>
    <row r="463" spans="1:7" ht="15">
      <c r="A463" s="86" t="s">
        <v>1647</v>
      </c>
      <c r="B463" s="86">
        <v>7</v>
      </c>
      <c r="C463" s="121">
        <v>0.004993537816833179</v>
      </c>
      <c r="D463" s="86" t="s">
        <v>1497</v>
      </c>
      <c r="E463" s="86" t="b">
        <v>0</v>
      </c>
      <c r="F463" s="86" t="b">
        <v>0</v>
      </c>
      <c r="G463" s="86" t="b">
        <v>0</v>
      </c>
    </row>
    <row r="464" spans="1:7" ht="15">
      <c r="A464" s="86" t="s">
        <v>1648</v>
      </c>
      <c r="B464" s="86">
        <v>7</v>
      </c>
      <c r="C464" s="121">
        <v>0.004993537816833179</v>
      </c>
      <c r="D464" s="86" t="s">
        <v>1497</v>
      </c>
      <c r="E464" s="86" t="b">
        <v>0</v>
      </c>
      <c r="F464" s="86" t="b">
        <v>0</v>
      </c>
      <c r="G464" s="86" t="b">
        <v>0</v>
      </c>
    </row>
    <row r="465" spans="1:7" ht="15">
      <c r="A465" s="86" t="s">
        <v>1649</v>
      </c>
      <c r="B465" s="86">
        <v>7</v>
      </c>
      <c r="C465" s="121">
        <v>0.004993537816833179</v>
      </c>
      <c r="D465" s="86" t="s">
        <v>1497</v>
      </c>
      <c r="E465" s="86" t="b">
        <v>0</v>
      </c>
      <c r="F465" s="86" t="b">
        <v>0</v>
      </c>
      <c r="G465" s="86" t="b">
        <v>0</v>
      </c>
    </row>
    <row r="466" spans="1:7" ht="15">
      <c r="A466" s="86" t="s">
        <v>1650</v>
      </c>
      <c r="B466" s="86">
        <v>7</v>
      </c>
      <c r="C466" s="121">
        <v>0.004993537816833179</v>
      </c>
      <c r="D466" s="86" t="s">
        <v>1497</v>
      </c>
      <c r="E466" s="86" t="b">
        <v>0</v>
      </c>
      <c r="F466" s="86" t="b">
        <v>0</v>
      </c>
      <c r="G466" s="86" t="b">
        <v>0</v>
      </c>
    </row>
    <row r="467" spans="1:7" ht="15">
      <c r="A467" s="86" t="s">
        <v>1651</v>
      </c>
      <c r="B467" s="86">
        <v>7</v>
      </c>
      <c r="C467" s="121">
        <v>0.004993537816833179</v>
      </c>
      <c r="D467" s="86" t="s">
        <v>1497</v>
      </c>
      <c r="E467" s="86" t="b">
        <v>0</v>
      </c>
      <c r="F467" s="86" t="b">
        <v>0</v>
      </c>
      <c r="G467" s="86" t="b">
        <v>0</v>
      </c>
    </row>
    <row r="468" spans="1:7" ht="15">
      <c r="A468" s="86" t="s">
        <v>1652</v>
      </c>
      <c r="B468" s="86">
        <v>7</v>
      </c>
      <c r="C468" s="121">
        <v>0.004993537816833179</v>
      </c>
      <c r="D468" s="86" t="s">
        <v>1497</v>
      </c>
      <c r="E468" s="86" t="b">
        <v>0</v>
      </c>
      <c r="F468" s="86" t="b">
        <v>0</v>
      </c>
      <c r="G468" s="86" t="b">
        <v>0</v>
      </c>
    </row>
    <row r="469" spans="1:7" ht="15">
      <c r="A469" s="86" t="s">
        <v>1653</v>
      </c>
      <c r="B469" s="86">
        <v>7</v>
      </c>
      <c r="C469" s="121">
        <v>0.004993537816833179</v>
      </c>
      <c r="D469" s="86" t="s">
        <v>1497</v>
      </c>
      <c r="E469" s="86" t="b">
        <v>0</v>
      </c>
      <c r="F469" s="86" t="b">
        <v>0</v>
      </c>
      <c r="G469" s="86" t="b">
        <v>0</v>
      </c>
    </row>
    <row r="470" spans="1:7" ht="15">
      <c r="A470" s="86" t="s">
        <v>1659</v>
      </c>
      <c r="B470" s="86">
        <v>7</v>
      </c>
      <c r="C470" s="121">
        <v>0.004993537816833179</v>
      </c>
      <c r="D470" s="86" t="s">
        <v>1497</v>
      </c>
      <c r="E470" s="86" t="b">
        <v>0</v>
      </c>
      <c r="F470" s="86" t="b">
        <v>0</v>
      </c>
      <c r="G470" s="86" t="b">
        <v>0</v>
      </c>
    </row>
    <row r="471" spans="1:7" ht="15">
      <c r="A471" s="86" t="s">
        <v>1967</v>
      </c>
      <c r="B471" s="86">
        <v>7</v>
      </c>
      <c r="C471" s="121">
        <v>0.004993537816833179</v>
      </c>
      <c r="D471" s="86" t="s">
        <v>1497</v>
      </c>
      <c r="E471" s="86" t="b">
        <v>0</v>
      </c>
      <c r="F471" s="86" t="b">
        <v>0</v>
      </c>
      <c r="G471" s="86" t="b">
        <v>0</v>
      </c>
    </row>
    <row r="472" spans="1:7" ht="15">
      <c r="A472" s="86" t="s">
        <v>1968</v>
      </c>
      <c r="B472" s="86">
        <v>7</v>
      </c>
      <c r="C472" s="121">
        <v>0.004993537816833179</v>
      </c>
      <c r="D472" s="86" t="s">
        <v>1497</v>
      </c>
      <c r="E472" s="86" t="b">
        <v>0</v>
      </c>
      <c r="F472" s="86" t="b">
        <v>0</v>
      </c>
      <c r="G472" s="86" t="b">
        <v>0</v>
      </c>
    </row>
    <row r="473" spans="1:7" ht="15">
      <c r="A473" s="86" t="s">
        <v>1969</v>
      </c>
      <c r="B473" s="86">
        <v>7</v>
      </c>
      <c r="C473" s="121">
        <v>0.004993537816833179</v>
      </c>
      <c r="D473" s="86" t="s">
        <v>1497</v>
      </c>
      <c r="E473" s="86" t="b">
        <v>0</v>
      </c>
      <c r="F473" s="86" t="b">
        <v>0</v>
      </c>
      <c r="G473" s="86" t="b">
        <v>0</v>
      </c>
    </row>
    <row r="474" spans="1:7" ht="15">
      <c r="A474" s="86" t="s">
        <v>1658</v>
      </c>
      <c r="B474" s="86">
        <v>7</v>
      </c>
      <c r="C474" s="121">
        <v>0.004993537816833179</v>
      </c>
      <c r="D474" s="86" t="s">
        <v>1497</v>
      </c>
      <c r="E474" s="86" t="b">
        <v>0</v>
      </c>
      <c r="F474" s="86" t="b">
        <v>0</v>
      </c>
      <c r="G474" s="86" t="b">
        <v>0</v>
      </c>
    </row>
    <row r="475" spans="1:7" ht="15">
      <c r="A475" s="86" t="s">
        <v>1970</v>
      </c>
      <c r="B475" s="86">
        <v>7</v>
      </c>
      <c r="C475" s="121">
        <v>0.004993537816833179</v>
      </c>
      <c r="D475" s="86" t="s">
        <v>1497</v>
      </c>
      <c r="E475" s="86" t="b">
        <v>0</v>
      </c>
      <c r="F475" s="86" t="b">
        <v>0</v>
      </c>
      <c r="G475" s="86" t="b">
        <v>0</v>
      </c>
    </row>
    <row r="476" spans="1:7" ht="15">
      <c r="A476" s="86" t="s">
        <v>1660</v>
      </c>
      <c r="B476" s="86">
        <v>7</v>
      </c>
      <c r="C476" s="121">
        <v>0.004993537816833179</v>
      </c>
      <c r="D476" s="86" t="s">
        <v>1497</v>
      </c>
      <c r="E476" s="86" t="b">
        <v>0</v>
      </c>
      <c r="F476" s="86" t="b">
        <v>0</v>
      </c>
      <c r="G476" s="86" t="b">
        <v>0</v>
      </c>
    </row>
    <row r="477" spans="1:7" ht="15">
      <c r="A477" s="86" t="s">
        <v>2097</v>
      </c>
      <c r="B477" s="86">
        <v>2</v>
      </c>
      <c r="C477" s="121">
        <v>0.008538725670265932</v>
      </c>
      <c r="D477" s="86" t="s">
        <v>1497</v>
      </c>
      <c r="E477" s="86" t="b">
        <v>0</v>
      </c>
      <c r="F477" s="86" t="b">
        <v>0</v>
      </c>
      <c r="G477" s="86" t="b">
        <v>0</v>
      </c>
    </row>
    <row r="478" spans="1:7" ht="15">
      <c r="A478" s="86" t="s">
        <v>2098</v>
      </c>
      <c r="B478" s="86">
        <v>2</v>
      </c>
      <c r="C478" s="121">
        <v>0.008538725670265932</v>
      </c>
      <c r="D478" s="86" t="s">
        <v>1497</v>
      </c>
      <c r="E478" s="86" t="b">
        <v>0</v>
      </c>
      <c r="F478" s="86" t="b">
        <v>0</v>
      </c>
      <c r="G478" s="86" t="b">
        <v>0</v>
      </c>
    </row>
    <row r="479" spans="1:7" ht="15">
      <c r="A479" s="86" t="s">
        <v>1997</v>
      </c>
      <c r="B479" s="86">
        <v>2</v>
      </c>
      <c r="C479" s="121">
        <v>0.008538725670265932</v>
      </c>
      <c r="D479" s="86" t="s">
        <v>1497</v>
      </c>
      <c r="E479" s="86" t="b">
        <v>0</v>
      </c>
      <c r="F479" s="86" t="b">
        <v>0</v>
      </c>
      <c r="G479" s="86" t="b">
        <v>0</v>
      </c>
    </row>
    <row r="480" spans="1:7" ht="15">
      <c r="A480" s="86" t="s">
        <v>2099</v>
      </c>
      <c r="B480" s="86">
        <v>2</v>
      </c>
      <c r="C480" s="121">
        <v>0.008538725670265932</v>
      </c>
      <c r="D480" s="86" t="s">
        <v>1497</v>
      </c>
      <c r="E480" s="86" t="b">
        <v>0</v>
      </c>
      <c r="F480" s="86" t="b">
        <v>0</v>
      </c>
      <c r="G480" s="86" t="b">
        <v>0</v>
      </c>
    </row>
    <row r="481" spans="1:7" ht="15">
      <c r="A481" s="86" t="s">
        <v>1657</v>
      </c>
      <c r="B481" s="86">
        <v>2</v>
      </c>
      <c r="C481" s="121">
        <v>0.008538725670265932</v>
      </c>
      <c r="D481" s="86" t="s">
        <v>1497</v>
      </c>
      <c r="E481" s="86" t="b">
        <v>0</v>
      </c>
      <c r="F481" s="86" t="b">
        <v>0</v>
      </c>
      <c r="G481" s="86" t="b">
        <v>0</v>
      </c>
    </row>
    <row r="482" spans="1:7" ht="15">
      <c r="A482" s="86" t="s">
        <v>2100</v>
      </c>
      <c r="B482" s="86">
        <v>2</v>
      </c>
      <c r="C482" s="121">
        <v>0.008538725670265932</v>
      </c>
      <c r="D482" s="86" t="s">
        <v>1497</v>
      </c>
      <c r="E482" s="86" t="b">
        <v>0</v>
      </c>
      <c r="F482" s="86" t="b">
        <v>0</v>
      </c>
      <c r="G482" s="86" t="b">
        <v>0</v>
      </c>
    </row>
    <row r="483" spans="1:7" ht="15">
      <c r="A483" s="86" t="s">
        <v>2101</v>
      </c>
      <c r="B483" s="86">
        <v>2</v>
      </c>
      <c r="C483" s="121">
        <v>0.008538725670265932</v>
      </c>
      <c r="D483" s="86" t="s">
        <v>1497</v>
      </c>
      <c r="E483" s="86" t="b">
        <v>0</v>
      </c>
      <c r="F483" s="86" t="b">
        <v>0</v>
      </c>
      <c r="G483" s="86" t="b">
        <v>0</v>
      </c>
    </row>
    <row r="484" spans="1:7" ht="15">
      <c r="A484" s="86" t="s">
        <v>1996</v>
      </c>
      <c r="B484" s="86">
        <v>2</v>
      </c>
      <c r="C484" s="121">
        <v>0.008538725670265932</v>
      </c>
      <c r="D484" s="86" t="s">
        <v>1497</v>
      </c>
      <c r="E484" s="86" t="b">
        <v>0</v>
      </c>
      <c r="F484" s="86" t="b">
        <v>0</v>
      </c>
      <c r="G484" s="86" t="b">
        <v>0</v>
      </c>
    </row>
    <row r="485" spans="1:7" ht="15">
      <c r="A485" s="86" t="s">
        <v>2102</v>
      </c>
      <c r="B485" s="86">
        <v>2</v>
      </c>
      <c r="C485" s="121">
        <v>0.008538725670265932</v>
      </c>
      <c r="D485" s="86" t="s">
        <v>1497</v>
      </c>
      <c r="E485" s="86" t="b">
        <v>0</v>
      </c>
      <c r="F485" s="86" t="b">
        <v>0</v>
      </c>
      <c r="G485" s="86" t="b">
        <v>0</v>
      </c>
    </row>
    <row r="486" spans="1:7" ht="15">
      <c r="A486" s="86" t="s">
        <v>1995</v>
      </c>
      <c r="B486" s="86">
        <v>2</v>
      </c>
      <c r="C486" s="121">
        <v>0.008538725670265932</v>
      </c>
      <c r="D486" s="86" t="s">
        <v>1497</v>
      </c>
      <c r="E486" s="86" t="b">
        <v>0</v>
      </c>
      <c r="F486" s="86" t="b">
        <v>0</v>
      </c>
      <c r="G486" s="86" t="b">
        <v>0</v>
      </c>
    </row>
    <row r="487" spans="1:7" ht="15">
      <c r="A487" s="86" t="s">
        <v>2103</v>
      </c>
      <c r="B487" s="86">
        <v>2</v>
      </c>
      <c r="C487" s="121">
        <v>0.008538725670265932</v>
      </c>
      <c r="D487" s="86" t="s">
        <v>1497</v>
      </c>
      <c r="E487" s="86" t="b">
        <v>0</v>
      </c>
      <c r="F487" s="86" t="b">
        <v>0</v>
      </c>
      <c r="G487" s="86" t="b">
        <v>0</v>
      </c>
    </row>
    <row r="488" spans="1:7" ht="15">
      <c r="A488" s="86" t="s">
        <v>1981</v>
      </c>
      <c r="B488" s="86">
        <v>2</v>
      </c>
      <c r="C488" s="121">
        <v>0.008538725670265932</v>
      </c>
      <c r="D488" s="86" t="s">
        <v>1497</v>
      </c>
      <c r="E488" s="86" t="b">
        <v>0</v>
      </c>
      <c r="F488" s="86" t="b">
        <v>0</v>
      </c>
      <c r="G488" s="86" t="b">
        <v>0</v>
      </c>
    </row>
    <row r="489" spans="1:7" ht="15">
      <c r="A489" s="86" t="s">
        <v>2012</v>
      </c>
      <c r="B489" s="86">
        <v>2</v>
      </c>
      <c r="C489" s="121">
        <v>0.008538725670265932</v>
      </c>
      <c r="D489" s="86" t="s">
        <v>1497</v>
      </c>
      <c r="E489" s="86" t="b">
        <v>0</v>
      </c>
      <c r="F489" s="86" t="b">
        <v>0</v>
      </c>
      <c r="G489" s="86" t="b">
        <v>0</v>
      </c>
    </row>
    <row r="490" spans="1:7" ht="15">
      <c r="A490" s="86" t="s">
        <v>300</v>
      </c>
      <c r="B490" s="86">
        <v>8</v>
      </c>
      <c r="C490" s="121">
        <v>0.0033001627385407283</v>
      </c>
      <c r="D490" s="86" t="s">
        <v>1498</v>
      </c>
      <c r="E490" s="86" t="b">
        <v>0</v>
      </c>
      <c r="F490" s="86" t="b">
        <v>0</v>
      </c>
      <c r="G490" s="86" t="b">
        <v>0</v>
      </c>
    </row>
    <row r="491" spans="1:7" ht="15">
      <c r="A491" s="86" t="s">
        <v>1590</v>
      </c>
      <c r="B491" s="86">
        <v>7</v>
      </c>
      <c r="C491" s="121">
        <v>0.006161381338511907</v>
      </c>
      <c r="D491" s="86" t="s">
        <v>1498</v>
      </c>
      <c r="E491" s="86" t="b">
        <v>0</v>
      </c>
      <c r="F491" s="86" t="b">
        <v>0</v>
      </c>
      <c r="G491" s="86" t="b">
        <v>0</v>
      </c>
    </row>
    <row r="492" spans="1:7" ht="15">
      <c r="A492" s="86" t="s">
        <v>1618</v>
      </c>
      <c r="B492" s="86">
        <v>7</v>
      </c>
      <c r="C492" s="121">
        <v>0.006161381338511907</v>
      </c>
      <c r="D492" s="86" t="s">
        <v>1498</v>
      </c>
      <c r="E492" s="86" t="b">
        <v>0</v>
      </c>
      <c r="F492" s="86" t="b">
        <v>0</v>
      </c>
      <c r="G492" s="86" t="b">
        <v>0</v>
      </c>
    </row>
    <row r="493" spans="1:7" ht="15">
      <c r="A493" s="86" t="s">
        <v>1655</v>
      </c>
      <c r="B493" s="86">
        <v>5</v>
      </c>
      <c r="C493" s="121">
        <v>0.010293246173520405</v>
      </c>
      <c r="D493" s="86" t="s">
        <v>1498</v>
      </c>
      <c r="E493" s="86" t="b">
        <v>0</v>
      </c>
      <c r="F493" s="86" t="b">
        <v>0</v>
      </c>
      <c r="G493" s="86" t="b">
        <v>0</v>
      </c>
    </row>
    <row r="494" spans="1:7" ht="15">
      <c r="A494" s="86" t="s">
        <v>1656</v>
      </c>
      <c r="B494" s="86">
        <v>5</v>
      </c>
      <c r="C494" s="121">
        <v>0.010293246173520405</v>
      </c>
      <c r="D494" s="86" t="s">
        <v>1498</v>
      </c>
      <c r="E494" s="86" t="b">
        <v>0</v>
      </c>
      <c r="F494" s="86" t="b">
        <v>0</v>
      </c>
      <c r="G494" s="86" t="b">
        <v>0</v>
      </c>
    </row>
    <row r="495" spans="1:7" ht="15">
      <c r="A495" s="86" t="s">
        <v>1657</v>
      </c>
      <c r="B495" s="86">
        <v>4</v>
      </c>
      <c r="C495" s="121">
        <v>0.02107137141210786</v>
      </c>
      <c r="D495" s="86" t="s">
        <v>1498</v>
      </c>
      <c r="E495" s="86" t="b">
        <v>0</v>
      </c>
      <c r="F495" s="86" t="b">
        <v>0</v>
      </c>
      <c r="G495" s="86" t="b">
        <v>0</v>
      </c>
    </row>
    <row r="496" spans="1:7" ht="15">
      <c r="A496" s="86" t="s">
        <v>1658</v>
      </c>
      <c r="B496" s="86">
        <v>3</v>
      </c>
      <c r="C496" s="121">
        <v>0.011543256162572478</v>
      </c>
      <c r="D496" s="86" t="s">
        <v>1498</v>
      </c>
      <c r="E496" s="86" t="b">
        <v>0</v>
      </c>
      <c r="F496" s="86" t="b">
        <v>0</v>
      </c>
      <c r="G496" s="86" t="b">
        <v>0</v>
      </c>
    </row>
    <row r="497" spans="1:7" ht="15">
      <c r="A497" s="86" t="s">
        <v>1659</v>
      </c>
      <c r="B497" s="86">
        <v>3</v>
      </c>
      <c r="C497" s="121">
        <v>0.011543256162572478</v>
      </c>
      <c r="D497" s="86" t="s">
        <v>1498</v>
      </c>
      <c r="E497" s="86" t="b">
        <v>0</v>
      </c>
      <c r="F497" s="86" t="b">
        <v>0</v>
      </c>
      <c r="G497" s="86" t="b">
        <v>0</v>
      </c>
    </row>
    <row r="498" spans="1:7" ht="15">
      <c r="A498" s="86" t="s">
        <v>1660</v>
      </c>
      <c r="B498" s="86">
        <v>3</v>
      </c>
      <c r="C498" s="121">
        <v>0.011543256162572478</v>
      </c>
      <c r="D498" s="86" t="s">
        <v>1498</v>
      </c>
      <c r="E498" s="86" t="b">
        <v>0</v>
      </c>
      <c r="F498" s="86" t="b">
        <v>0</v>
      </c>
      <c r="G498" s="86" t="b">
        <v>0</v>
      </c>
    </row>
    <row r="499" spans="1:7" ht="15">
      <c r="A499" s="86" t="s">
        <v>1661</v>
      </c>
      <c r="B499" s="86">
        <v>3</v>
      </c>
      <c r="C499" s="121">
        <v>0.011543256162572478</v>
      </c>
      <c r="D499" s="86" t="s">
        <v>1498</v>
      </c>
      <c r="E499" s="86" t="b">
        <v>0</v>
      </c>
      <c r="F499" s="86" t="b">
        <v>0</v>
      </c>
      <c r="G499" s="86" t="b">
        <v>0</v>
      </c>
    </row>
    <row r="500" spans="1:7" ht="15">
      <c r="A500" s="86" t="s">
        <v>2029</v>
      </c>
      <c r="B500" s="86">
        <v>3</v>
      </c>
      <c r="C500" s="121">
        <v>0.011543256162572478</v>
      </c>
      <c r="D500" s="86" t="s">
        <v>1498</v>
      </c>
      <c r="E500" s="86" t="b">
        <v>0</v>
      </c>
      <c r="F500" s="86" t="b">
        <v>0</v>
      </c>
      <c r="G500" s="86" t="b">
        <v>0</v>
      </c>
    </row>
    <row r="501" spans="1:7" ht="15">
      <c r="A501" s="86" t="s">
        <v>1997</v>
      </c>
      <c r="B501" s="86">
        <v>3</v>
      </c>
      <c r="C501" s="121">
        <v>0.011543256162572478</v>
      </c>
      <c r="D501" s="86" t="s">
        <v>1498</v>
      </c>
      <c r="E501" s="86" t="b">
        <v>0</v>
      </c>
      <c r="F501" s="86" t="b">
        <v>0</v>
      </c>
      <c r="G501" s="86" t="b">
        <v>0</v>
      </c>
    </row>
    <row r="502" spans="1:7" ht="15">
      <c r="A502" s="86" t="s">
        <v>2030</v>
      </c>
      <c r="B502" s="86">
        <v>3</v>
      </c>
      <c r="C502" s="121">
        <v>0.011543256162572478</v>
      </c>
      <c r="D502" s="86" t="s">
        <v>1498</v>
      </c>
      <c r="E502" s="86" t="b">
        <v>0</v>
      </c>
      <c r="F502" s="86" t="b">
        <v>0</v>
      </c>
      <c r="G502" s="86" t="b">
        <v>0</v>
      </c>
    </row>
    <row r="503" spans="1:7" ht="15">
      <c r="A503" s="86" t="s">
        <v>2031</v>
      </c>
      <c r="B503" s="86">
        <v>3</v>
      </c>
      <c r="C503" s="121">
        <v>0.011543256162572478</v>
      </c>
      <c r="D503" s="86" t="s">
        <v>1498</v>
      </c>
      <c r="E503" s="86" t="b">
        <v>0</v>
      </c>
      <c r="F503" s="86" t="b">
        <v>0</v>
      </c>
      <c r="G503" s="86" t="b">
        <v>0</v>
      </c>
    </row>
    <row r="504" spans="1:7" ht="15">
      <c r="A504" s="86" t="s">
        <v>1633</v>
      </c>
      <c r="B504" s="86">
        <v>2</v>
      </c>
      <c r="C504" s="121">
        <v>0.01053568570605393</v>
      </c>
      <c r="D504" s="86" t="s">
        <v>1498</v>
      </c>
      <c r="E504" s="86" t="b">
        <v>0</v>
      </c>
      <c r="F504" s="86" t="b">
        <v>0</v>
      </c>
      <c r="G504" s="86" t="b">
        <v>0</v>
      </c>
    </row>
    <row r="505" spans="1:7" ht="15">
      <c r="A505" s="86" t="s">
        <v>2018</v>
      </c>
      <c r="B505" s="86">
        <v>2</v>
      </c>
      <c r="C505" s="121">
        <v>0.01053568570605393</v>
      </c>
      <c r="D505" s="86" t="s">
        <v>1498</v>
      </c>
      <c r="E505" s="86" t="b">
        <v>0</v>
      </c>
      <c r="F505" s="86" t="b">
        <v>0</v>
      </c>
      <c r="G505" s="86" t="b">
        <v>0</v>
      </c>
    </row>
    <row r="506" spans="1:7" ht="15">
      <c r="A506" s="86" t="s">
        <v>2019</v>
      </c>
      <c r="B506" s="86">
        <v>2</v>
      </c>
      <c r="C506" s="121">
        <v>0.01053568570605393</v>
      </c>
      <c r="D506" s="86" t="s">
        <v>1498</v>
      </c>
      <c r="E506" s="86" t="b">
        <v>0</v>
      </c>
      <c r="F506" s="86" t="b">
        <v>0</v>
      </c>
      <c r="G506" s="86" t="b">
        <v>0</v>
      </c>
    </row>
    <row r="507" spans="1:7" ht="15">
      <c r="A507" s="86" t="s">
        <v>1995</v>
      </c>
      <c r="B507" s="86">
        <v>2</v>
      </c>
      <c r="C507" s="121">
        <v>0.01053568570605393</v>
      </c>
      <c r="D507" s="86" t="s">
        <v>1498</v>
      </c>
      <c r="E507" s="86" t="b">
        <v>0</v>
      </c>
      <c r="F507" s="86" t="b">
        <v>0</v>
      </c>
      <c r="G507" s="86" t="b">
        <v>0</v>
      </c>
    </row>
    <row r="508" spans="1:7" ht="15">
      <c r="A508" s="86" t="s">
        <v>2020</v>
      </c>
      <c r="B508" s="86">
        <v>2</v>
      </c>
      <c r="C508" s="121">
        <v>0.01053568570605393</v>
      </c>
      <c r="D508" s="86" t="s">
        <v>1498</v>
      </c>
      <c r="E508" s="86" t="b">
        <v>0</v>
      </c>
      <c r="F508" s="86" t="b">
        <v>0</v>
      </c>
      <c r="G508" s="86" t="b">
        <v>0</v>
      </c>
    </row>
    <row r="509" spans="1:7" ht="15">
      <c r="A509" s="86" t="s">
        <v>2021</v>
      </c>
      <c r="B509" s="86">
        <v>2</v>
      </c>
      <c r="C509" s="121">
        <v>0.01053568570605393</v>
      </c>
      <c r="D509" s="86" t="s">
        <v>1498</v>
      </c>
      <c r="E509" s="86" t="b">
        <v>0</v>
      </c>
      <c r="F509" s="86" t="b">
        <v>0</v>
      </c>
      <c r="G509" s="86" t="b">
        <v>0</v>
      </c>
    </row>
    <row r="510" spans="1:7" ht="15">
      <c r="A510" s="86" t="s">
        <v>2022</v>
      </c>
      <c r="B510" s="86">
        <v>2</v>
      </c>
      <c r="C510" s="121">
        <v>0.01053568570605393</v>
      </c>
      <c r="D510" s="86" t="s">
        <v>1498</v>
      </c>
      <c r="E510" s="86" t="b">
        <v>0</v>
      </c>
      <c r="F510" s="86" t="b">
        <v>0</v>
      </c>
      <c r="G510" s="86" t="b">
        <v>0</v>
      </c>
    </row>
    <row r="511" spans="1:7" ht="15">
      <c r="A511" s="86" t="s">
        <v>2023</v>
      </c>
      <c r="B511" s="86">
        <v>2</v>
      </c>
      <c r="C511" s="121">
        <v>0.01053568570605393</v>
      </c>
      <c r="D511" s="86" t="s">
        <v>1498</v>
      </c>
      <c r="E511" s="86" t="b">
        <v>0</v>
      </c>
      <c r="F511" s="86" t="b">
        <v>0</v>
      </c>
      <c r="G511" s="86" t="b">
        <v>0</v>
      </c>
    </row>
    <row r="512" spans="1:7" ht="15">
      <c r="A512" s="86" t="s">
        <v>1996</v>
      </c>
      <c r="B512" s="86">
        <v>2</v>
      </c>
      <c r="C512" s="121">
        <v>0.01053568570605393</v>
      </c>
      <c r="D512" s="86" t="s">
        <v>1498</v>
      </c>
      <c r="E512" s="86" t="b">
        <v>0</v>
      </c>
      <c r="F512" s="86" t="b">
        <v>0</v>
      </c>
      <c r="G512" s="86" t="b">
        <v>0</v>
      </c>
    </row>
    <row r="513" spans="1:7" ht="15">
      <c r="A513" s="86" t="s">
        <v>2024</v>
      </c>
      <c r="B513" s="86">
        <v>2</v>
      </c>
      <c r="C513" s="121">
        <v>0.01053568570605393</v>
      </c>
      <c r="D513" s="86" t="s">
        <v>1498</v>
      </c>
      <c r="E513" s="86" t="b">
        <v>0</v>
      </c>
      <c r="F513" s="86" t="b">
        <v>0</v>
      </c>
      <c r="G513" s="86" t="b">
        <v>0</v>
      </c>
    </row>
    <row r="514" spans="1:7" ht="15">
      <c r="A514" s="86" t="s">
        <v>2025</v>
      </c>
      <c r="B514" s="86">
        <v>2</v>
      </c>
      <c r="C514" s="121">
        <v>0.01053568570605393</v>
      </c>
      <c r="D514" s="86" t="s">
        <v>1498</v>
      </c>
      <c r="E514" s="86" t="b">
        <v>0</v>
      </c>
      <c r="F514" s="86" t="b">
        <v>0</v>
      </c>
      <c r="G514" s="86" t="b">
        <v>0</v>
      </c>
    </row>
    <row r="515" spans="1:7" ht="15">
      <c r="A515" s="86" t="s">
        <v>2026</v>
      </c>
      <c r="B515" s="86">
        <v>2</v>
      </c>
      <c r="C515" s="121">
        <v>0.01053568570605393</v>
      </c>
      <c r="D515" s="86" t="s">
        <v>1498</v>
      </c>
      <c r="E515" s="86" t="b">
        <v>0</v>
      </c>
      <c r="F515" s="86" t="b">
        <v>0</v>
      </c>
      <c r="G515" s="86" t="b">
        <v>0</v>
      </c>
    </row>
    <row r="516" spans="1:7" ht="15">
      <c r="A516" s="86" t="s">
        <v>1981</v>
      </c>
      <c r="B516" s="86">
        <v>2</v>
      </c>
      <c r="C516" s="121">
        <v>0.01053568570605393</v>
      </c>
      <c r="D516" s="86" t="s">
        <v>1498</v>
      </c>
      <c r="E516" s="86" t="b">
        <v>0</v>
      </c>
      <c r="F516" s="86" t="b">
        <v>0</v>
      </c>
      <c r="G516" s="86" t="b">
        <v>0</v>
      </c>
    </row>
    <row r="517" spans="1:7" ht="15">
      <c r="A517" s="86" t="s">
        <v>280</v>
      </c>
      <c r="B517" s="86">
        <v>2</v>
      </c>
      <c r="C517" s="121">
        <v>0.01053568570605393</v>
      </c>
      <c r="D517" s="86" t="s">
        <v>1498</v>
      </c>
      <c r="E517" s="86" t="b">
        <v>0</v>
      </c>
      <c r="F517" s="86" t="b">
        <v>0</v>
      </c>
      <c r="G517" s="86" t="b">
        <v>0</v>
      </c>
    </row>
    <row r="518" spans="1:7" ht="15">
      <c r="A518" s="86" t="s">
        <v>1576</v>
      </c>
      <c r="B518" s="86">
        <v>2</v>
      </c>
      <c r="C518" s="121">
        <v>0.01053568570605393</v>
      </c>
      <c r="D518" s="86" t="s">
        <v>1498</v>
      </c>
      <c r="E518" s="86" t="b">
        <v>0</v>
      </c>
      <c r="F518" s="86" t="b">
        <v>0</v>
      </c>
      <c r="G518" s="86" t="b">
        <v>0</v>
      </c>
    </row>
    <row r="519" spans="1:7" ht="15">
      <c r="A519" s="86" t="s">
        <v>2027</v>
      </c>
      <c r="B519" s="86">
        <v>2</v>
      </c>
      <c r="C519" s="121">
        <v>0.01053568570605393</v>
      </c>
      <c r="D519" s="86" t="s">
        <v>1498</v>
      </c>
      <c r="E519" s="86" t="b">
        <v>0</v>
      </c>
      <c r="F519" s="86" t="b">
        <v>0</v>
      </c>
      <c r="G519" s="86" t="b">
        <v>0</v>
      </c>
    </row>
    <row r="520" spans="1:7" ht="15">
      <c r="A520" s="86" t="s">
        <v>1982</v>
      </c>
      <c r="B520" s="86">
        <v>2</v>
      </c>
      <c r="C520" s="121">
        <v>0.01053568570605393</v>
      </c>
      <c r="D520" s="86" t="s">
        <v>1498</v>
      </c>
      <c r="E520" s="86" t="b">
        <v>0</v>
      </c>
      <c r="F520" s="86" t="b">
        <v>0</v>
      </c>
      <c r="G520" s="86" t="b">
        <v>0</v>
      </c>
    </row>
    <row r="521" spans="1:7" ht="15">
      <c r="A521" s="86" t="s">
        <v>1665</v>
      </c>
      <c r="B521" s="86">
        <v>2</v>
      </c>
      <c r="C521" s="121">
        <v>0.01053568570605393</v>
      </c>
      <c r="D521" s="86" t="s">
        <v>1498</v>
      </c>
      <c r="E521" s="86" t="b">
        <v>0</v>
      </c>
      <c r="F521" s="86" t="b">
        <v>0</v>
      </c>
      <c r="G521" s="86" t="b">
        <v>0</v>
      </c>
    </row>
    <row r="522" spans="1:7" ht="15">
      <c r="A522" s="86" t="s">
        <v>1667</v>
      </c>
      <c r="B522" s="86">
        <v>2</v>
      </c>
      <c r="C522" s="121">
        <v>0.01053568570605393</v>
      </c>
      <c r="D522" s="86" t="s">
        <v>1498</v>
      </c>
      <c r="E522" s="86" t="b">
        <v>0</v>
      </c>
      <c r="F522" s="86" t="b">
        <v>0</v>
      </c>
      <c r="G522" s="86" t="b">
        <v>0</v>
      </c>
    </row>
    <row r="523" spans="1:7" ht="15">
      <c r="A523" s="86" t="s">
        <v>1619</v>
      </c>
      <c r="B523" s="86">
        <v>2</v>
      </c>
      <c r="C523" s="121">
        <v>0.01053568570605393</v>
      </c>
      <c r="D523" s="86" t="s">
        <v>1498</v>
      </c>
      <c r="E523" s="86" t="b">
        <v>0</v>
      </c>
      <c r="F523" s="86" t="b">
        <v>0</v>
      </c>
      <c r="G523" s="86" t="b">
        <v>0</v>
      </c>
    </row>
    <row r="524" spans="1:7" ht="15">
      <c r="A524" s="86" t="s">
        <v>2028</v>
      </c>
      <c r="B524" s="86">
        <v>2</v>
      </c>
      <c r="C524" s="121">
        <v>0.01053568570605393</v>
      </c>
      <c r="D524" s="86" t="s">
        <v>1498</v>
      </c>
      <c r="E524" s="86" t="b">
        <v>0</v>
      </c>
      <c r="F524" s="86" t="b">
        <v>0</v>
      </c>
      <c r="G524" s="86" t="b">
        <v>0</v>
      </c>
    </row>
    <row r="525" spans="1:7" ht="15">
      <c r="A525" s="86" t="s">
        <v>2006</v>
      </c>
      <c r="B525" s="86">
        <v>2</v>
      </c>
      <c r="C525" s="121">
        <v>0.01053568570605393</v>
      </c>
      <c r="D525" s="86" t="s">
        <v>1498</v>
      </c>
      <c r="E525" s="86" t="b">
        <v>0</v>
      </c>
      <c r="F525" s="86" t="b">
        <v>0</v>
      </c>
      <c r="G525" s="86" t="b">
        <v>0</v>
      </c>
    </row>
    <row r="526" spans="1:7" ht="15">
      <c r="A526" s="86" t="s">
        <v>2007</v>
      </c>
      <c r="B526" s="86">
        <v>2</v>
      </c>
      <c r="C526" s="121">
        <v>0.01053568570605393</v>
      </c>
      <c r="D526" s="86" t="s">
        <v>1498</v>
      </c>
      <c r="E526" s="86" t="b">
        <v>0</v>
      </c>
      <c r="F526" s="86" t="b">
        <v>0</v>
      </c>
      <c r="G526" s="86" t="b">
        <v>0</v>
      </c>
    </row>
    <row r="527" spans="1:7" ht="15">
      <c r="A527" s="86" t="s">
        <v>1989</v>
      </c>
      <c r="B527" s="86">
        <v>2</v>
      </c>
      <c r="C527" s="121">
        <v>0.01053568570605393</v>
      </c>
      <c r="D527" s="86" t="s">
        <v>1498</v>
      </c>
      <c r="E527" s="86" t="b">
        <v>0</v>
      </c>
      <c r="F527" s="86" t="b">
        <v>0</v>
      </c>
      <c r="G527" s="86" t="b">
        <v>0</v>
      </c>
    </row>
    <row r="528" spans="1:7" ht="15">
      <c r="A528" s="86" t="s">
        <v>1663</v>
      </c>
      <c r="B528" s="86">
        <v>6</v>
      </c>
      <c r="C528" s="121">
        <v>0</v>
      </c>
      <c r="D528" s="86" t="s">
        <v>1499</v>
      </c>
      <c r="E528" s="86" t="b">
        <v>0</v>
      </c>
      <c r="F528" s="86" t="b">
        <v>0</v>
      </c>
      <c r="G528" s="86" t="b">
        <v>0</v>
      </c>
    </row>
    <row r="529" spans="1:7" ht="15">
      <c r="A529" s="86" t="s">
        <v>1664</v>
      </c>
      <c r="B529" s="86">
        <v>6</v>
      </c>
      <c r="C529" s="121">
        <v>0</v>
      </c>
      <c r="D529" s="86" t="s">
        <v>1499</v>
      </c>
      <c r="E529" s="86" t="b">
        <v>0</v>
      </c>
      <c r="F529" s="86" t="b">
        <v>0</v>
      </c>
      <c r="G529" s="86" t="b">
        <v>0</v>
      </c>
    </row>
    <row r="530" spans="1:7" ht="15">
      <c r="A530" s="86" t="s">
        <v>1665</v>
      </c>
      <c r="B530" s="86">
        <v>6</v>
      </c>
      <c r="C530" s="121">
        <v>0</v>
      </c>
      <c r="D530" s="86" t="s">
        <v>1499</v>
      </c>
      <c r="E530" s="86" t="b">
        <v>0</v>
      </c>
      <c r="F530" s="86" t="b">
        <v>0</v>
      </c>
      <c r="G530" s="86" t="b">
        <v>0</v>
      </c>
    </row>
    <row r="531" spans="1:7" ht="15">
      <c r="A531" s="86" t="s">
        <v>1666</v>
      </c>
      <c r="B531" s="86">
        <v>6</v>
      </c>
      <c r="C531" s="121">
        <v>0</v>
      </c>
      <c r="D531" s="86" t="s">
        <v>1499</v>
      </c>
      <c r="E531" s="86" t="b">
        <v>0</v>
      </c>
      <c r="F531" s="86" t="b">
        <v>0</v>
      </c>
      <c r="G531" s="86" t="b">
        <v>0</v>
      </c>
    </row>
    <row r="532" spans="1:7" ht="15">
      <c r="A532" s="86" t="s">
        <v>1667</v>
      </c>
      <c r="B532" s="86">
        <v>6</v>
      </c>
      <c r="C532" s="121">
        <v>0</v>
      </c>
      <c r="D532" s="86" t="s">
        <v>1499</v>
      </c>
      <c r="E532" s="86" t="b">
        <v>0</v>
      </c>
      <c r="F532" s="86" t="b">
        <v>0</v>
      </c>
      <c r="G532" s="86" t="b">
        <v>0</v>
      </c>
    </row>
    <row r="533" spans="1:7" ht="15">
      <c r="A533" s="86" t="s">
        <v>1668</v>
      </c>
      <c r="B533" s="86">
        <v>6</v>
      </c>
      <c r="C533" s="121">
        <v>0</v>
      </c>
      <c r="D533" s="86" t="s">
        <v>1499</v>
      </c>
      <c r="E533" s="86" t="b">
        <v>0</v>
      </c>
      <c r="F533" s="86" t="b">
        <v>0</v>
      </c>
      <c r="G533" s="86" t="b">
        <v>0</v>
      </c>
    </row>
    <row r="534" spans="1:7" ht="15">
      <c r="A534" s="86" t="s">
        <v>1637</v>
      </c>
      <c r="B534" s="86">
        <v>6</v>
      </c>
      <c r="C534" s="121">
        <v>0</v>
      </c>
      <c r="D534" s="86" t="s">
        <v>1499</v>
      </c>
      <c r="E534" s="86" t="b">
        <v>0</v>
      </c>
      <c r="F534" s="86" t="b">
        <v>0</v>
      </c>
      <c r="G534" s="86" t="b">
        <v>0</v>
      </c>
    </row>
    <row r="535" spans="1:7" ht="15">
      <c r="A535" s="86" t="s">
        <v>1619</v>
      </c>
      <c r="B535" s="86">
        <v>6</v>
      </c>
      <c r="C535" s="121">
        <v>0</v>
      </c>
      <c r="D535" s="86" t="s">
        <v>1499</v>
      </c>
      <c r="E535" s="86" t="b">
        <v>0</v>
      </c>
      <c r="F535" s="86" t="b">
        <v>0</v>
      </c>
      <c r="G535" s="86" t="b">
        <v>0</v>
      </c>
    </row>
    <row r="536" spans="1:7" ht="15">
      <c r="A536" s="86" t="s">
        <v>1630</v>
      </c>
      <c r="B536" s="86">
        <v>6</v>
      </c>
      <c r="C536" s="121">
        <v>0</v>
      </c>
      <c r="D536" s="86" t="s">
        <v>1499</v>
      </c>
      <c r="E536" s="86" t="b">
        <v>0</v>
      </c>
      <c r="F536" s="86" t="b">
        <v>0</v>
      </c>
      <c r="G536" s="86" t="b">
        <v>0</v>
      </c>
    </row>
    <row r="537" spans="1:7" ht="15">
      <c r="A537" s="86" t="s">
        <v>1635</v>
      </c>
      <c r="B537" s="86">
        <v>6</v>
      </c>
      <c r="C537" s="121">
        <v>0</v>
      </c>
      <c r="D537" s="86" t="s">
        <v>1499</v>
      </c>
      <c r="E537" s="86" t="b">
        <v>0</v>
      </c>
      <c r="F537" s="86" t="b">
        <v>0</v>
      </c>
      <c r="G537" s="86" t="b">
        <v>0</v>
      </c>
    </row>
    <row r="538" spans="1:7" ht="15">
      <c r="A538" s="86" t="s">
        <v>1992</v>
      </c>
      <c r="B538" s="86">
        <v>6</v>
      </c>
      <c r="C538" s="121">
        <v>0</v>
      </c>
      <c r="D538" s="86" t="s">
        <v>1499</v>
      </c>
      <c r="E538" s="86" t="b">
        <v>0</v>
      </c>
      <c r="F538" s="86" t="b">
        <v>0</v>
      </c>
      <c r="G538" s="86" t="b">
        <v>0</v>
      </c>
    </row>
    <row r="539" spans="1:7" ht="15">
      <c r="A539" s="86" t="s">
        <v>1993</v>
      </c>
      <c r="B539" s="86">
        <v>6</v>
      </c>
      <c r="C539" s="121">
        <v>0</v>
      </c>
      <c r="D539" s="86" t="s">
        <v>1499</v>
      </c>
      <c r="E539" s="86" t="b">
        <v>0</v>
      </c>
      <c r="F539" s="86" t="b">
        <v>0</v>
      </c>
      <c r="G539" s="86" t="b">
        <v>0</v>
      </c>
    </row>
    <row r="540" spans="1:7" ht="15">
      <c r="A540" s="86" t="s">
        <v>1622</v>
      </c>
      <c r="B540" s="86">
        <v>4</v>
      </c>
      <c r="C540" s="121">
        <v>0</v>
      </c>
      <c r="D540" s="86" t="s">
        <v>1500</v>
      </c>
      <c r="E540" s="86" t="b">
        <v>0</v>
      </c>
      <c r="F540" s="86" t="b">
        <v>0</v>
      </c>
      <c r="G540" s="86" t="b">
        <v>0</v>
      </c>
    </row>
    <row r="541" spans="1:7" ht="15">
      <c r="A541" s="86" t="s">
        <v>1626</v>
      </c>
      <c r="B541" s="86">
        <v>4</v>
      </c>
      <c r="C541" s="121">
        <v>0</v>
      </c>
      <c r="D541" s="86" t="s">
        <v>1500</v>
      </c>
      <c r="E541" s="86" t="b">
        <v>0</v>
      </c>
      <c r="F541" s="86" t="b">
        <v>0</v>
      </c>
      <c r="G541" s="86" t="b">
        <v>0</v>
      </c>
    </row>
    <row r="542" spans="1:7" ht="15">
      <c r="A542" s="86" t="s">
        <v>1627</v>
      </c>
      <c r="B542" s="86">
        <v>4</v>
      </c>
      <c r="C542" s="121">
        <v>0</v>
      </c>
      <c r="D542" s="86" t="s">
        <v>1500</v>
      </c>
      <c r="E542" s="86" t="b">
        <v>0</v>
      </c>
      <c r="F542" s="86" t="b">
        <v>0</v>
      </c>
      <c r="G542" s="86" t="b">
        <v>0</v>
      </c>
    </row>
    <row r="543" spans="1:7" ht="15">
      <c r="A543" s="86" t="s">
        <v>1628</v>
      </c>
      <c r="B543" s="86">
        <v>4</v>
      </c>
      <c r="C543" s="121">
        <v>0</v>
      </c>
      <c r="D543" s="86" t="s">
        <v>1500</v>
      </c>
      <c r="E543" s="86" t="b">
        <v>0</v>
      </c>
      <c r="F543" s="86" t="b">
        <v>0</v>
      </c>
      <c r="G543" s="86" t="b">
        <v>0</v>
      </c>
    </row>
    <row r="544" spans="1:7" ht="15">
      <c r="A544" s="86" t="s">
        <v>1629</v>
      </c>
      <c r="B544" s="86">
        <v>4</v>
      </c>
      <c r="C544" s="121">
        <v>0</v>
      </c>
      <c r="D544" s="86" t="s">
        <v>1500</v>
      </c>
      <c r="E544" s="86" t="b">
        <v>1</v>
      </c>
      <c r="F544" s="86" t="b">
        <v>0</v>
      </c>
      <c r="G544" s="86" t="b">
        <v>0</v>
      </c>
    </row>
    <row r="545" spans="1:7" ht="15">
      <c r="A545" s="86" t="s">
        <v>300</v>
      </c>
      <c r="B545" s="86">
        <v>4</v>
      </c>
      <c r="C545" s="121">
        <v>0</v>
      </c>
      <c r="D545" s="86" t="s">
        <v>1500</v>
      </c>
      <c r="E545" s="86" t="b">
        <v>0</v>
      </c>
      <c r="F545" s="86" t="b">
        <v>0</v>
      </c>
      <c r="G545" s="86" t="b">
        <v>0</v>
      </c>
    </row>
    <row r="546" spans="1:7" ht="15">
      <c r="A546" s="86" t="s">
        <v>1590</v>
      </c>
      <c r="B546" s="86">
        <v>4</v>
      </c>
      <c r="C546" s="121">
        <v>0</v>
      </c>
      <c r="D546" s="86" t="s">
        <v>1500</v>
      </c>
      <c r="E546" s="86" t="b">
        <v>0</v>
      </c>
      <c r="F546" s="86" t="b">
        <v>0</v>
      </c>
      <c r="G546" s="86" t="b">
        <v>0</v>
      </c>
    </row>
    <row r="547" spans="1:7" ht="15">
      <c r="A547" s="86" t="s">
        <v>1618</v>
      </c>
      <c r="B547" s="86">
        <v>4</v>
      </c>
      <c r="C547" s="121">
        <v>0</v>
      </c>
      <c r="D547" s="86" t="s">
        <v>1500</v>
      </c>
      <c r="E547" s="86" t="b">
        <v>0</v>
      </c>
      <c r="F547" s="86" t="b">
        <v>0</v>
      </c>
      <c r="G547" s="86" t="b">
        <v>0</v>
      </c>
    </row>
    <row r="548" spans="1:7" ht="15">
      <c r="A548" s="86" t="s">
        <v>1590</v>
      </c>
      <c r="B548" s="86">
        <v>6</v>
      </c>
      <c r="C548" s="121">
        <v>0</v>
      </c>
      <c r="D548" s="86" t="s">
        <v>1501</v>
      </c>
      <c r="E548" s="86" t="b">
        <v>0</v>
      </c>
      <c r="F548" s="86" t="b">
        <v>0</v>
      </c>
      <c r="G548" s="86" t="b">
        <v>0</v>
      </c>
    </row>
    <row r="549" spans="1:7" ht="15">
      <c r="A549" s="86" t="s">
        <v>300</v>
      </c>
      <c r="B549" s="86">
        <v>5</v>
      </c>
      <c r="C549" s="121">
        <v>0</v>
      </c>
      <c r="D549" s="86" t="s">
        <v>1501</v>
      </c>
      <c r="E549" s="86" t="b">
        <v>0</v>
      </c>
      <c r="F549" s="86" t="b">
        <v>0</v>
      </c>
      <c r="G549" s="86" t="b">
        <v>0</v>
      </c>
    </row>
    <row r="550" spans="1:7" ht="15">
      <c r="A550" s="86" t="s">
        <v>1671</v>
      </c>
      <c r="B550" s="86">
        <v>3</v>
      </c>
      <c r="C550" s="121">
        <v>0.007072003958960374</v>
      </c>
      <c r="D550" s="86" t="s">
        <v>1501</v>
      </c>
      <c r="E550" s="86" t="b">
        <v>0</v>
      </c>
      <c r="F550" s="86" t="b">
        <v>0</v>
      </c>
      <c r="G550" s="86" t="b">
        <v>0</v>
      </c>
    </row>
    <row r="551" spans="1:7" ht="15">
      <c r="A551" s="86" t="s">
        <v>1672</v>
      </c>
      <c r="B551" s="86">
        <v>3</v>
      </c>
      <c r="C551" s="121">
        <v>0.007072003958960374</v>
      </c>
      <c r="D551" s="86" t="s">
        <v>1501</v>
      </c>
      <c r="E551" s="86" t="b">
        <v>0</v>
      </c>
      <c r="F551" s="86" t="b">
        <v>0</v>
      </c>
      <c r="G551" s="86" t="b">
        <v>0</v>
      </c>
    </row>
    <row r="552" spans="1:7" ht="15">
      <c r="A552" s="86" t="s">
        <v>1673</v>
      </c>
      <c r="B552" s="86">
        <v>3</v>
      </c>
      <c r="C552" s="121">
        <v>0.007072003958960374</v>
      </c>
      <c r="D552" s="86" t="s">
        <v>1501</v>
      </c>
      <c r="E552" s="86" t="b">
        <v>0</v>
      </c>
      <c r="F552" s="86" t="b">
        <v>0</v>
      </c>
      <c r="G552" s="86" t="b">
        <v>0</v>
      </c>
    </row>
    <row r="553" spans="1:7" ht="15">
      <c r="A553" s="86" t="s">
        <v>1674</v>
      </c>
      <c r="B553" s="86">
        <v>3</v>
      </c>
      <c r="C553" s="121">
        <v>0.007072003958960374</v>
      </c>
      <c r="D553" s="86" t="s">
        <v>1501</v>
      </c>
      <c r="E553" s="86" t="b">
        <v>0</v>
      </c>
      <c r="F553" s="86" t="b">
        <v>0</v>
      </c>
      <c r="G553" s="86" t="b">
        <v>0</v>
      </c>
    </row>
    <row r="554" spans="1:7" ht="15">
      <c r="A554" s="86" t="s">
        <v>1591</v>
      </c>
      <c r="B554" s="86">
        <v>3</v>
      </c>
      <c r="C554" s="121">
        <v>0.007072003958960374</v>
      </c>
      <c r="D554" s="86" t="s">
        <v>1501</v>
      </c>
      <c r="E554" s="86" t="b">
        <v>0</v>
      </c>
      <c r="F554" s="86" t="b">
        <v>0</v>
      </c>
      <c r="G554" s="86" t="b">
        <v>0</v>
      </c>
    </row>
    <row r="555" spans="1:7" ht="15">
      <c r="A555" s="86" t="s">
        <v>1576</v>
      </c>
      <c r="B555" s="86">
        <v>2</v>
      </c>
      <c r="C555" s="121">
        <v>0.011359622477886083</v>
      </c>
      <c r="D555" s="86" t="s">
        <v>1501</v>
      </c>
      <c r="E555" s="86" t="b">
        <v>0</v>
      </c>
      <c r="F555" s="86" t="b">
        <v>0</v>
      </c>
      <c r="G555" s="86" t="b">
        <v>0</v>
      </c>
    </row>
    <row r="556" spans="1:7" ht="15">
      <c r="A556" s="86" t="s">
        <v>1675</v>
      </c>
      <c r="B556" s="86">
        <v>2</v>
      </c>
      <c r="C556" s="121">
        <v>0.011359622477886083</v>
      </c>
      <c r="D556" s="86" t="s">
        <v>1501</v>
      </c>
      <c r="E556" s="86" t="b">
        <v>1</v>
      </c>
      <c r="F556" s="86" t="b">
        <v>0</v>
      </c>
      <c r="G556" s="86" t="b">
        <v>0</v>
      </c>
    </row>
    <row r="557" spans="1:7" ht="15">
      <c r="A557" s="86" t="s">
        <v>1676</v>
      </c>
      <c r="B557" s="86">
        <v>2</v>
      </c>
      <c r="C557" s="121">
        <v>0.011359622477886083</v>
      </c>
      <c r="D557" s="86" t="s">
        <v>1501</v>
      </c>
      <c r="E557" s="86" t="b">
        <v>0</v>
      </c>
      <c r="F557" s="86" t="b">
        <v>0</v>
      </c>
      <c r="G557" s="86" t="b">
        <v>0</v>
      </c>
    </row>
    <row r="558" spans="1:7" ht="15">
      <c r="A558" s="86" t="s">
        <v>1623</v>
      </c>
      <c r="B558" s="86">
        <v>2</v>
      </c>
      <c r="C558" s="121">
        <v>0.011359622477886083</v>
      </c>
      <c r="D558" s="86" t="s">
        <v>1501</v>
      </c>
      <c r="E558" s="86" t="b">
        <v>0</v>
      </c>
      <c r="F558" s="86" t="b">
        <v>0</v>
      </c>
      <c r="G558" s="86" t="b">
        <v>0</v>
      </c>
    </row>
    <row r="559" spans="1:7" ht="15">
      <c r="A559" s="86" t="s">
        <v>2070</v>
      </c>
      <c r="B559" s="86">
        <v>2</v>
      </c>
      <c r="C559" s="121">
        <v>0.011359622477886083</v>
      </c>
      <c r="D559" s="86" t="s">
        <v>1501</v>
      </c>
      <c r="E559" s="86" t="b">
        <v>0</v>
      </c>
      <c r="F559" s="86" t="b">
        <v>0</v>
      </c>
      <c r="G559" s="86" t="b">
        <v>0</v>
      </c>
    </row>
    <row r="560" spans="1:7" ht="15">
      <c r="A560" s="86" t="s">
        <v>1644</v>
      </c>
      <c r="B560" s="86">
        <v>2</v>
      </c>
      <c r="C560" s="121">
        <v>0.011359622477886083</v>
      </c>
      <c r="D560" s="86" t="s">
        <v>1501</v>
      </c>
      <c r="E560" s="86" t="b">
        <v>0</v>
      </c>
      <c r="F560" s="86" t="b">
        <v>0</v>
      </c>
      <c r="G560" s="86" t="b">
        <v>0</v>
      </c>
    </row>
    <row r="561" spans="1:7" ht="15">
      <c r="A561" s="86" t="s">
        <v>2071</v>
      </c>
      <c r="B561" s="86">
        <v>2</v>
      </c>
      <c r="C561" s="121">
        <v>0.011359622477886083</v>
      </c>
      <c r="D561" s="86" t="s">
        <v>1501</v>
      </c>
      <c r="E561" s="86" t="b">
        <v>0</v>
      </c>
      <c r="F561" s="86" t="b">
        <v>0</v>
      </c>
      <c r="G561" s="86" t="b">
        <v>0</v>
      </c>
    </row>
    <row r="562" spans="1:7" ht="15">
      <c r="A562" s="86" t="s">
        <v>2072</v>
      </c>
      <c r="B562" s="86">
        <v>2</v>
      </c>
      <c r="C562" s="121">
        <v>0.011359622477886083</v>
      </c>
      <c r="D562" s="86" t="s">
        <v>1501</v>
      </c>
      <c r="E562" s="86" t="b">
        <v>0</v>
      </c>
      <c r="F562" s="86" t="b">
        <v>0</v>
      </c>
      <c r="G562" s="86" t="b">
        <v>0</v>
      </c>
    </row>
    <row r="563" spans="1:7" ht="15">
      <c r="A563" s="86" t="s">
        <v>1627</v>
      </c>
      <c r="B563" s="86">
        <v>2</v>
      </c>
      <c r="C563" s="121">
        <v>0.011359622477886083</v>
      </c>
      <c r="D563" s="86" t="s">
        <v>1501</v>
      </c>
      <c r="E563" s="86" t="b">
        <v>0</v>
      </c>
      <c r="F563" s="86" t="b">
        <v>0</v>
      </c>
      <c r="G563" s="86" t="b">
        <v>0</v>
      </c>
    </row>
    <row r="564" spans="1:7" ht="15">
      <c r="A564" s="86" t="s">
        <v>2008</v>
      </c>
      <c r="B564" s="86">
        <v>2</v>
      </c>
      <c r="C564" s="121">
        <v>0.011359622477886083</v>
      </c>
      <c r="D564" s="86" t="s">
        <v>1501</v>
      </c>
      <c r="E564" s="86" t="b">
        <v>0</v>
      </c>
      <c r="F564" s="86" t="b">
        <v>0</v>
      </c>
      <c r="G564" s="86" t="b">
        <v>0</v>
      </c>
    </row>
    <row r="565" spans="1:7" ht="15">
      <c r="A565" s="86" t="s">
        <v>295</v>
      </c>
      <c r="B565" s="86">
        <v>2</v>
      </c>
      <c r="C565" s="121">
        <v>0</v>
      </c>
      <c r="D565" s="86" t="s">
        <v>1502</v>
      </c>
      <c r="E565" s="86" t="b">
        <v>0</v>
      </c>
      <c r="F565" s="86" t="b">
        <v>0</v>
      </c>
      <c r="G565" s="86" t="b">
        <v>0</v>
      </c>
    </row>
    <row r="566" spans="1:7" ht="15">
      <c r="A566" s="86" t="s">
        <v>1576</v>
      </c>
      <c r="B566" s="86">
        <v>2</v>
      </c>
      <c r="C566" s="121">
        <v>0</v>
      </c>
      <c r="D566" s="86" t="s">
        <v>1502</v>
      </c>
      <c r="E566" s="86" t="b">
        <v>0</v>
      </c>
      <c r="F566" s="86" t="b">
        <v>0</v>
      </c>
      <c r="G566" s="86" t="b">
        <v>0</v>
      </c>
    </row>
    <row r="567" spans="1:7" ht="15">
      <c r="A567" s="86" t="s">
        <v>2104</v>
      </c>
      <c r="B567" s="86">
        <v>2</v>
      </c>
      <c r="C567" s="121">
        <v>0</v>
      </c>
      <c r="D567" s="86" t="s">
        <v>1503</v>
      </c>
      <c r="E567" s="86" t="b">
        <v>1</v>
      </c>
      <c r="F567" s="86" t="b">
        <v>0</v>
      </c>
      <c r="G567" s="86" t="b">
        <v>0</v>
      </c>
    </row>
    <row r="568" spans="1:7" ht="15">
      <c r="A568" s="86" t="s">
        <v>2105</v>
      </c>
      <c r="B568" s="86">
        <v>2</v>
      </c>
      <c r="C568" s="121">
        <v>0</v>
      </c>
      <c r="D568" s="86" t="s">
        <v>1503</v>
      </c>
      <c r="E568" s="86" t="b">
        <v>0</v>
      </c>
      <c r="F568" s="86" t="b">
        <v>0</v>
      </c>
      <c r="G568" s="86" t="b">
        <v>0</v>
      </c>
    </row>
    <row r="569" spans="1:7" ht="15">
      <c r="A569" s="86" t="s">
        <v>2106</v>
      </c>
      <c r="B569" s="86">
        <v>2</v>
      </c>
      <c r="C569" s="121">
        <v>0</v>
      </c>
      <c r="D569" s="86" t="s">
        <v>1503</v>
      </c>
      <c r="E569" s="86" t="b">
        <v>0</v>
      </c>
      <c r="F569" s="86" t="b">
        <v>0</v>
      </c>
      <c r="G569" s="86" t="b">
        <v>0</v>
      </c>
    </row>
    <row r="570" spans="1:7" ht="15">
      <c r="A570" s="86" t="s">
        <v>2107</v>
      </c>
      <c r="B570" s="86">
        <v>2</v>
      </c>
      <c r="C570" s="121">
        <v>0</v>
      </c>
      <c r="D570" s="86" t="s">
        <v>1503</v>
      </c>
      <c r="E570" s="86" t="b">
        <v>1</v>
      </c>
      <c r="F570" s="86" t="b">
        <v>0</v>
      </c>
      <c r="G570" s="86" t="b">
        <v>0</v>
      </c>
    </row>
    <row r="571" spans="1:7" ht="15">
      <c r="A571" s="86" t="s">
        <v>2108</v>
      </c>
      <c r="B571" s="86">
        <v>2</v>
      </c>
      <c r="C571" s="121">
        <v>0</v>
      </c>
      <c r="D571" s="86" t="s">
        <v>1503</v>
      </c>
      <c r="E571" s="86" t="b">
        <v>0</v>
      </c>
      <c r="F571" s="86" t="b">
        <v>1</v>
      </c>
      <c r="G571" s="86" t="b">
        <v>0</v>
      </c>
    </row>
    <row r="572" spans="1:7" ht="15">
      <c r="A572" s="86" t="s">
        <v>2109</v>
      </c>
      <c r="B572" s="86">
        <v>2</v>
      </c>
      <c r="C572" s="121">
        <v>0</v>
      </c>
      <c r="D572" s="86" t="s">
        <v>1503</v>
      </c>
      <c r="E572" s="86" t="b">
        <v>0</v>
      </c>
      <c r="F572" s="86" t="b">
        <v>0</v>
      </c>
      <c r="G572" s="86" t="b">
        <v>0</v>
      </c>
    </row>
    <row r="573" spans="1:7" ht="15">
      <c r="A573" s="86" t="s">
        <v>2110</v>
      </c>
      <c r="B573" s="86">
        <v>2</v>
      </c>
      <c r="C573" s="121">
        <v>0</v>
      </c>
      <c r="D573" s="86" t="s">
        <v>1503</v>
      </c>
      <c r="E573" s="86" t="b">
        <v>0</v>
      </c>
      <c r="F573" s="86" t="b">
        <v>0</v>
      </c>
      <c r="G573" s="86" t="b">
        <v>0</v>
      </c>
    </row>
    <row r="574" spans="1:7" ht="15">
      <c r="A574" s="86" t="s">
        <v>2111</v>
      </c>
      <c r="B574" s="86">
        <v>2</v>
      </c>
      <c r="C574" s="121">
        <v>0</v>
      </c>
      <c r="D574" s="86" t="s">
        <v>1503</v>
      </c>
      <c r="E574" s="86" t="b">
        <v>0</v>
      </c>
      <c r="F574" s="86" t="b">
        <v>0</v>
      </c>
      <c r="G574" s="86" t="b">
        <v>0</v>
      </c>
    </row>
    <row r="575" spans="1:7" ht="15">
      <c r="A575" s="86" t="s">
        <v>2112</v>
      </c>
      <c r="B575" s="86">
        <v>2</v>
      </c>
      <c r="C575" s="121">
        <v>0</v>
      </c>
      <c r="D575" s="86" t="s">
        <v>1503</v>
      </c>
      <c r="E575" s="86" t="b">
        <v>0</v>
      </c>
      <c r="F575" s="86" t="b">
        <v>0</v>
      </c>
      <c r="G575" s="86" t="b">
        <v>0</v>
      </c>
    </row>
    <row r="576" spans="1:7" ht="15">
      <c r="A576" s="86" t="s">
        <v>2113</v>
      </c>
      <c r="B576" s="86">
        <v>2</v>
      </c>
      <c r="C576" s="121">
        <v>0</v>
      </c>
      <c r="D576" s="86" t="s">
        <v>1503</v>
      </c>
      <c r="E576" s="86" t="b">
        <v>0</v>
      </c>
      <c r="F576" s="86" t="b">
        <v>0</v>
      </c>
      <c r="G576" s="86" t="b">
        <v>0</v>
      </c>
    </row>
    <row r="577" spans="1:7" ht="15">
      <c r="A577" s="86" t="s">
        <v>2114</v>
      </c>
      <c r="B577" s="86">
        <v>2</v>
      </c>
      <c r="C577" s="121">
        <v>0</v>
      </c>
      <c r="D577" s="86" t="s">
        <v>1503</v>
      </c>
      <c r="E577" s="86" t="b">
        <v>0</v>
      </c>
      <c r="F577" s="86" t="b">
        <v>0</v>
      </c>
      <c r="G577" s="86" t="b">
        <v>0</v>
      </c>
    </row>
    <row r="578" spans="1:7" ht="15">
      <c r="A578" s="86" t="s">
        <v>2115</v>
      </c>
      <c r="B578" s="86">
        <v>2</v>
      </c>
      <c r="C578" s="121">
        <v>0</v>
      </c>
      <c r="D578" s="86" t="s">
        <v>1503</v>
      </c>
      <c r="E578" s="86" t="b">
        <v>0</v>
      </c>
      <c r="F578" s="86" t="b">
        <v>0</v>
      </c>
      <c r="G578" s="86" t="b">
        <v>0</v>
      </c>
    </row>
    <row r="579" spans="1:7" ht="15">
      <c r="A579" s="86" t="s">
        <v>300</v>
      </c>
      <c r="B579" s="86">
        <v>2</v>
      </c>
      <c r="C579" s="121">
        <v>0</v>
      </c>
      <c r="D579" s="86" t="s">
        <v>1503</v>
      </c>
      <c r="E579" s="86" t="b">
        <v>0</v>
      </c>
      <c r="F579" s="86" t="b">
        <v>0</v>
      </c>
      <c r="G579" s="86" t="b">
        <v>0</v>
      </c>
    </row>
    <row r="580" spans="1:7" ht="15">
      <c r="A580" s="86" t="s">
        <v>1590</v>
      </c>
      <c r="B580" s="86">
        <v>2</v>
      </c>
      <c r="C580" s="121">
        <v>0</v>
      </c>
      <c r="D580" s="86" t="s">
        <v>1503</v>
      </c>
      <c r="E580" s="86" t="b">
        <v>0</v>
      </c>
      <c r="F580" s="86" t="b">
        <v>0</v>
      </c>
      <c r="G580" s="86" t="b">
        <v>0</v>
      </c>
    </row>
    <row r="581" spans="1:7" ht="15">
      <c r="A581" s="86" t="s">
        <v>2116</v>
      </c>
      <c r="B581" s="86">
        <v>2</v>
      </c>
      <c r="C581" s="121">
        <v>0</v>
      </c>
      <c r="D581" s="86" t="s">
        <v>1503</v>
      </c>
      <c r="E581" s="86" t="b">
        <v>0</v>
      </c>
      <c r="F581" s="86" t="b">
        <v>0</v>
      </c>
      <c r="G581" s="86" t="b">
        <v>0</v>
      </c>
    </row>
    <row r="582" spans="1:7" ht="15">
      <c r="A582" s="86" t="s">
        <v>1576</v>
      </c>
      <c r="B582" s="86">
        <v>2</v>
      </c>
      <c r="C582" s="121">
        <v>0</v>
      </c>
      <c r="D582" s="86" t="s">
        <v>1503</v>
      </c>
      <c r="E582" s="86" t="b">
        <v>0</v>
      </c>
      <c r="F582" s="86" t="b">
        <v>0</v>
      </c>
      <c r="G582" s="86" t="b">
        <v>0</v>
      </c>
    </row>
    <row r="583" spans="1:7" ht="15">
      <c r="A583" s="86" t="s">
        <v>2117</v>
      </c>
      <c r="B583" s="86">
        <v>2</v>
      </c>
      <c r="C583" s="121">
        <v>0</v>
      </c>
      <c r="D583" s="86" t="s">
        <v>1503</v>
      </c>
      <c r="E583" s="86" t="b">
        <v>0</v>
      </c>
      <c r="F583" s="86" t="b">
        <v>0</v>
      </c>
      <c r="G583" s="86" t="b">
        <v>0</v>
      </c>
    </row>
    <row r="584" spans="1:7" ht="15">
      <c r="A584" s="86" t="s">
        <v>2118</v>
      </c>
      <c r="B584" s="86">
        <v>2</v>
      </c>
      <c r="C584" s="121">
        <v>0</v>
      </c>
      <c r="D584" s="86" t="s">
        <v>1503</v>
      </c>
      <c r="E584" s="86" t="b">
        <v>0</v>
      </c>
      <c r="F584" s="86" t="b">
        <v>0</v>
      </c>
      <c r="G584" s="86" t="b">
        <v>0</v>
      </c>
    </row>
    <row r="585" spans="1:7" ht="15">
      <c r="A585" s="86" t="s">
        <v>2010</v>
      </c>
      <c r="B585" s="86">
        <v>2</v>
      </c>
      <c r="C585" s="121">
        <v>0</v>
      </c>
      <c r="D585" s="86" t="s">
        <v>1504</v>
      </c>
      <c r="E585" s="86" t="b">
        <v>0</v>
      </c>
      <c r="F585" s="86" t="b">
        <v>0</v>
      </c>
      <c r="G585" s="86" t="b">
        <v>0</v>
      </c>
    </row>
    <row r="586" spans="1:7" ht="15">
      <c r="A586" s="86" t="s">
        <v>300</v>
      </c>
      <c r="B586" s="86">
        <v>2</v>
      </c>
      <c r="C586" s="121">
        <v>0</v>
      </c>
      <c r="D586" s="86" t="s">
        <v>1504</v>
      </c>
      <c r="E586" s="86" t="b">
        <v>0</v>
      </c>
      <c r="F586" s="86" t="b">
        <v>0</v>
      </c>
      <c r="G586" s="86" t="b">
        <v>0</v>
      </c>
    </row>
    <row r="587" spans="1:7" ht="15">
      <c r="A587" s="86" t="s">
        <v>1590</v>
      </c>
      <c r="B587" s="86">
        <v>2</v>
      </c>
      <c r="C587" s="121">
        <v>0</v>
      </c>
      <c r="D587" s="86" t="s">
        <v>1504</v>
      </c>
      <c r="E587" s="86" t="b">
        <v>0</v>
      </c>
      <c r="F587" s="86" t="b">
        <v>0</v>
      </c>
      <c r="G587" s="86" t="b">
        <v>0</v>
      </c>
    </row>
    <row r="588" spans="1:7" ht="15">
      <c r="A588" s="86" t="s">
        <v>1618</v>
      </c>
      <c r="B588" s="86">
        <v>2</v>
      </c>
      <c r="C588" s="121">
        <v>0</v>
      </c>
      <c r="D588" s="86" t="s">
        <v>1504</v>
      </c>
      <c r="E588" s="86" t="b">
        <v>0</v>
      </c>
      <c r="F588" s="86" t="b">
        <v>0</v>
      </c>
      <c r="G588" s="86" t="b">
        <v>0</v>
      </c>
    </row>
    <row r="589" spans="1:7" ht="15">
      <c r="A589" s="86" t="s">
        <v>2011</v>
      </c>
      <c r="B589" s="86">
        <v>2</v>
      </c>
      <c r="C589" s="121">
        <v>0</v>
      </c>
      <c r="D589" s="86" t="s">
        <v>1504</v>
      </c>
      <c r="E589" s="86" t="b">
        <v>0</v>
      </c>
      <c r="F589" s="86" t="b">
        <v>0</v>
      </c>
      <c r="G589" s="86" t="b">
        <v>0</v>
      </c>
    </row>
    <row r="590" spans="1:7" ht="15">
      <c r="A590" s="86" t="s">
        <v>1987</v>
      </c>
      <c r="B590" s="86">
        <v>2</v>
      </c>
      <c r="C590" s="121">
        <v>0</v>
      </c>
      <c r="D590" s="86" t="s">
        <v>1504</v>
      </c>
      <c r="E590" s="86" t="b">
        <v>0</v>
      </c>
      <c r="F590" s="86" t="b">
        <v>0</v>
      </c>
      <c r="G590" s="86" t="b">
        <v>0</v>
      </c>
    </row>
    <row r="591" spans="1:7" ht="15">
      <c r="A591" s="86" t="s">
        <v>1988</v>
      </c>
      <c r="B591" s="86">
        <v>2</v>
      </c>
      <c r="C591" s="121">
        <v>0</v>
      </c>
      <c r="D591" s="86" t="s">
        <v>1504</v>
      </c>
      <c r="E591" s="86" t="b">
        <v>0</v>
      </c>
      <c r="F591" s="86" t="b">
        <v>0</v>
      </c>
      <c r="G591" s="86" t="b">
        <v>0</v>
      </c>
    </row>
    <row r="592" spans="1:7" ht="15">
      <c r="A592" s="86" t="s">
        <v>1981</v>
      </c>
      <c r="B592" s="86">
        <v>2</v>
      </c>
      <c r="C592" s="121">
        <v>0</v>
      </c>
      <c r="D592" s="86" t="s">
        <v>1504</v>
      </c>
      <c r="E592" s="86" t="b">
        <v>0</v>
      </c>
      <c r="F592" s="86" t="b">
        <v>0</v>
      </c>
      <c r="G592" s="86" t="b">
        <v>0</v>
      </c>
    </row>
    <row r="593" spans="1:7" ht="15">
      <c r="A593" s="86" t="s">
        <v>2119</v>
      </c>
      <c r="B593" s="86">
        <v>2</v>
      </c>
      <c r="C593" s="121">
        <v>0</v>
      </c>
      <c r="D593" s="86" t="s">
        <v>1504</v>
      </c>
      <c r="E593" s="86" t="b">
        <v>0</v>
      </c>
      <c r="F593" s="86" t="b">
        <v>0</v>
      </c>
      <c r="G593" s="86" t="b">
        <v>0</v>
      </c>
    </row>
    <row r="594" spans="1:7" ht="15">
      <c r="A594" s="86" t="s">
        <v>1619</v>
      </c>
      <c r="B594" s="86">
        <v>2</v>
      </c>
      <c r="C594" s="121">
        <v>0</v>
      </c>
      <c r="D594" s="86" t="s">
        <v>1504</v>
      </c>
      <c r="E594" s="86" t="b">
        <v>0</v>
      </c>
      <c r="F594" s="86" t="b">
        <v>0</v>
      </c>
      <c r="G594" s="86" t="b">
        <v>0</v>
      </c>
    </row>
    <row r="595" spans="1:7" ht="15">
      <c r="A595" s="86" t="s">
        <v>2120</v>
      </c>
      <c r="B595" s="86">
        <v>2</v>
      </c>
      <c r="C595" s="121">
        <v>0</v>
      </c>
      <c r="D595" s="86" t="s">
        <v>1505</v>
      </c>
      <c r="E595" s="86" t="b">
        <v>0</v>
      </c>
      <c r="F595" s="86" t="b">
        <v>0</v>
      </c>
      <c r="G595" s="86" t="b">
        <v>0</v>
      </c>
    </row>
    <row r="596" spans="1:7" ht="15">
      <c r="A596" s="86" t="s">
        <v>2012</v>
      </c>
      <c r="B596" s="86">
        <v>2</v>
      </c>
      <c r="C596" s="121">
        <v>0</v>
      </c>
      <c r="D596" s="86" t="s">
        <v>1505</v>
      </c>
      <c r="E596" s="86" t="b">
        <v>0</v>
      </c>
      <c r="F596" s="86" t="b">
        <v>0</v>
      </c>
      <c r="G596" s="86" t="b">
        <v>0</v>
      </c>
    </row>
    <row r="597" spans="1:7" ht="15">
      <c r="A597" s="86" t="s">
        <v>2121</v>
      </c>
      <c r="B597" s="86">
        <v>2</v>
      </c>
      <c r="C597" s="121">
        <v>0</v>
      </c>
      <c r="D597" s="86" t="s">
        <v>1505</v>
      </c>
      <c r="E597" s="86" t="b">
        <v>0</v>
      </c>
      <c r="F597" s="86" t="b">
        <v>0</v>
      </c>
      <c r="G597" s="86" t="b">
        <v>0</v>
      </c>
    </row>
    <row r="598" spans="1:7" ht="15">
      <c r="A598" s="86" t="s">
        <v>2015</v>
      </c>
      <c r="B598" s="86">
        <v>2</v>
      </c>
      <c r="C598" s="121">
        <v>0</v>
      </c>
      <c r="D598" s="86" t="s">
        <v>1505</v>
      </c>
      <c r="E598" s="86" t="b">
        <v>0</v>
      </c>
      <c r="F598" s="86" t="b">
        <v>0</v>
      </c>
      <c r="G598" s="86" t="b">
        <v>0</v>
      </c>
    </row>
    <row r="599" spans="1:7" ht="15">
      <c r="A599" s="86" t="s">
        <v>300</v>
      </c>
      <c r="B599" s="86">
        <v>2</v>
      </c>
      <c r="C599" s="121">
        <v>0</v>
      </c>
      <c r="D599" s="86" t="s">
        <v>1505</v>
      </c>
      <c r="E599" s="86" t="b">
        <v>0</v>
      </c>
      <c r="F599" s="86" t="b">
        <v>0</v>
      </c>
      <c r="G599" s="86" t="b">
        <v>0</v>
      </c>
    </row>
    <row r="600" spans="1:7" ht="15">
      <c r="A600" s="86" t="s">
        <v>1590</v>
      </c>
      <c r="B600" s="86">
        <v>2</v>
      </c>
      <c r="C600" s="121">
        <v>0</v>
      </c>
      <c r="D600" s="86" t="s">
        <v>1505</v>
      </c>
      <c r="E600" s="86" t="b">
        <v>0</v>
      </c>
      <c r="F600" s="86" t="b">
        <v>0</v>
      </c>
      <c r="G600" s="86" t="b">
        <v>0</v>
      </c>
    </row>
    <row r="601" spans="1:7" ht="15">
      <c r="A601" s="86" t="s">
        <v>1656</v>
      </c>
      <c r="B601" s="86">
        <v>2</v>
      </c>
      <c r="C601" s="121">
        <v>0</v>
      </c>
      <c r="D601" s="86" t="s">
        <v>1505</v>
      </c>
      <c r="E601" s="86" t="b">
        <v>0</v>
      </c>
      <c r="F601" s="86" t="b">
        <v>0</v>
      </c>
      <c r="G601" s="86" t="b">
        <v>0</v>
      </c>
    </row>
    <row r="602" spans="1:7" ht="15">
      <c r="A602" s="86" t="s">
        <v>1618</v>
      </c>
      <c r="B602" s="86">
        <v>2</v>
      </c>
      <c r="C602" s="121">
        <v>0</v>
      </c>
      <c r="D602" s="86" t="s">
        <v>1505</v>
      </c>
      <c r="E602" s="86" t="b">
        <v>0</v>
      </c>
      <c r="F602" s="86" t="b">
        <v>0</v>
      </c>
      <c r="G602" s="86" t="b">
        <v>0</v>
      </c>
    </row>
    <row r="603" spans="1:7" ht="15">
      <c r="A603" s="86" t="s">
        <v>2122</v>
      </c>
      <c r="B603" s="86">
        <v>2</v>
      </c>
      <c r="C603" s="121">
        <v>0</v>
      </c>
      <c r="D603" s="86" t="s">
        <v>1505</v>
      </c>
      <c r="E603" s="86" t="b">
        <v>0</v>
      </c>
      <c r="F603" s="86" t="b">
        <v>0</v>
      </c>
      <c r="G603" s="86" t="b">
        <v>0</v>
      </c>
    </row>
    <row r="604" spans="1:7" ht="15">
      <c r="A604" s="86" t="s">
        <v>2123</v>
      </c>
      <c r="B604" s="86">
        <v>2</v>
      </c>
      <c r="C604" s="121">
        <v>0</v>
      </c>
      <c r="D604" s="86" t="s">
        <v>1505</v>
      </c>
      <c r="E604" s="86" t="b">
        <v>0</v>
      </c>
      <c r="F604" s="86" t="b">
        <v>0</v>
      </c>
      <c r="G604" s="86" t="b">
        <v>0</v>
      </c>
    </row>
    <row r="605" spans="1:7" ht="15">
      <c r="A605" s="86" t="s">
        <v>2124</v>
      </c>
      <c r="B605" s="86">
        <v>2</v>
      </c>
      <c r="C605" s="121">
        <v>0</v>
      </c>
      <c r="D605" s="86" t="s">
        <v>1505</v>
      </c>
      <c r="E605" s="86" t="b">
        <v>0</v>
      </c>
      <c r="F605" s="86" t="b">
        <v>0</v>
      </c>
      <c r="G605" s="86" t="b">
        <v>0</v>
      </c>
    </row>
    <row r="606" spans="1:7" ht="15">
      <c r="A606" s="86" t="s">
        <v>2125</v>
      </c>
      <c r="B606" s="86">
        <v>2</v>
      </c>
      <c r="C606" s="121">
        <v>0</v>
      </c>
      <c r="D606" s="86" t="s">
        <v>1505</v>
      </c>
      <c r="E606" s="86" t="b">
        <v>0</v>
      </c>
      <c r="F606" s="86" t="b">
        <v>0</v>
      </c>
      <c r="G606" s="86" t="b">
        <v>0</v>
      </c>
    </row>
    <row r="607" spans="1:7" ht="15">
      <c r="A607" s="86" t="s">
        <v>2126</v>
      </c>
      <c r="B607" s="86">
        <v>2</v>
      </c>
      <c r="C607" s="121">
        <v>0</v>
      </c>
      <c r="D607" s="86" t="s">
        <v>1505</v>
      </c>
      <c r="E607" s="86" t="b">
        <v>0</v>
      </c>
      <c r="F607" s="86" t="b">
        <v>0</v>
      </c>
      <c r="G607" s="86" t="b">
        <v>0</v>
      </c>
    </row>
    <row r="608" spans="1:7" ht="15">
      <c r="A608" s="86" t="s">
        <v>2127</v>
      </c>
      <c r="B608" s="86">
        <v>2</v>
      </c>
      <c r="C608" s="121">
        <v>0</v>
      </c>
      <c r="D608" s="86" t="s">
        <v>1505</v>
      </c>
      <c r="E608" s="86" t="b">
        <v>0</v>
      </c>
      <c r="F608" s="86" t="b">
        <v>0</v>
      </c>
      <c r="G608" s="86" t="b">
        <v>0</v>
      </c>
    </row>
    <row r="609" spans="1:7" ht="15">
      <c r="A609" s="86" t="s">
        <v>2128</v>
      </c>
      <c r="B609" s="86">
        <v>2</v>
      </c>
      <c r="C609" s="121">
        <v>0</v>
      </c>
      <c r="D609" s="86" t="s">
        <v>1505</v>
      </c>
      <c r="E609" s="86" t="b">
        <v>0</v>
      </c>
      <c r="F609" s="86" t="b">
        <v>0</v>
      </c>
      <c r="G609" s="86" t="b">
        <v>0</v>
      </c>
    </row>
    <row r="610" spans="1:7" ht="15">
      <c r="A610" s="86" t="s">
        <v>2129</v>
      </c>
      <c r="B610" s="86">
        <v>2</v>
      </c>
      <c r="C610" s="121">
        <v>0</v>
      </c>
      <c r="D610" s="86" t="s">
        <v>1505</v>
      </c>
      <c r="E610" s="86" t="b">
        <v>0</v>
      </c>
      <c r="F610" s="86" t="b">
        <v>0</v>
      </c>
      <c r="G610" s="86" t="b">
        <v>0</v>
      </c>
    </row>
    <row r="611" spans="1:7" ht="15">
      <c r="A611" s="86" t="s">
        <v>1637</v>
      </c>
      <c r="B611" s="86">
        <v>2</v>
      </c>
      <c r="C611" s="121">
        <v>0</v>
      </c>
      <c r="D611" s="86" t="s">
        <v>1505</v>
      </c>
      <c r="E611" s="86" t="b">
        <v>0</v>
      </c>
      <c r="F611" s="86" t="b">
        <v>0</v>
      </c>
      <c r="G611" s="86" t="b">
        <v>0</v>
      </c>
    </row>
    <row r="612" spans="1:7" ht="15">
      <c r="A612" s="86" t="s">
        <v>2130</v>
      </c>
      <c r="B612" s="86">
        <v>2</v>
      </c>
      <c r="C612" s="121">
        <v>0</v>
      </c>
      <c r="D612" s="86" t="s">
        <v>1505</v>
      </c>
      <c r="E612" s="86" t="b">
        <v>0</v>
      </c>
      <c r="F612" s="86" t="b">
        <v>0</v>
      </c>
      <c r="G612" s="86" t="b">
        <v>0</v>
      </c>
    </row>
    <row r="613" spans="1:7" ht="15">
      <c r="A613" s="86" t="s">
        <v>2131</v>
      </c>
      <c r="B613" s="86">
        <v>2</v>
      </c>
      <c r="C613" s="121">
        <v>0</v>
      </c>
      <c r="D613" s="86" t="s">
        <v>1505</v>
      </c>
      <c r="E613" s="86" t="b">
        <v>0</v>
      </c>
      <c r="F613" s="86" t="b">
        <v>0</v>
      </c>
      <c r="G613" s="86" t="b">
        <v>0</v>
      </c>
    </row>
    <row r="614" spans="1:7" ht="15">
      <c r="A614" s="86" t="s">
        <v>2132</v>
      </c>
      <c r="B614" s="86">
        <v>2</v>
      </c>
      <c r="C614" s="121">
        <v>0</v>
      </c>
      <c r="D614" s="86" t="s">
        <v>1505</v>
      </c>
      <c r="E614" s="86" t="b">
        <v>0</v>
      </c>
      <c r="F614" s="86" t="b">
        <v>0</v>
      </c>
      <c r="G614" s="86" t="b">
        <v>0</v>
      </c>
    </row>
    <row r="615" spans="1:7" ht="15">
      <c r="A615" s="86" t="s">
        <v>2133</v>
      </c>
      <c r="B615" s="86">
        <v>2</v>
      </c>
      <c r="C615" s="121">
        <v>0</v>
      </c>
      <c r="D615" s="86" t="s">
        <v>1505</v>
      </c>
      <c r="E615" s="86" t="b">
        <v>0</v>
      </c>
      <c r="F615" s="86" t="b">
        <v>0</v>
      </c>
      <c r="G615" s="86" t="b">
        <v>0</v>
      </c>
    </row>
    <row r="616" spans="1:7" ht="15">
      <c r="A616" s="86" t="s">
        <v>2134</v>
      </c>
      <c r="B616" s="86">
        <v>2</v>
      </c>
      <c r="C616" s="121">
        <v>0</v>
      </c>
      <c r="D616" s="86" t="s">
        <v>1505</v>
      </c>
      <c r="E616" s="86" t="b">
        <v>0</v>
      </c>
      <c r="F616" s="86" t="b">
        <v>0</v>
      </c>
      <c r="G616" s="86" t="b">
        <v>0</v>
      </c>
    </row>
    <row r="617" spans="1:7" ht="15">
      <c r="A617" s="86" t="s">
        <v>1665</v>
      </c>
      <c r="B617" s="86">
        <v>2</v>
      </c>
      <c r="C617" s="121">
        <v>0</v>
      </c>
      <c r="D617" s="86" t="s">
        <v>1505</v>
      </c>
      <c r="E617" s="86" t="b">
        <v>0</v>
      </c>
      <c r="F617" s="86" t="b">
        <v>0</v>
      </c>
      <c r="G617" s="86" t="b">
        <v>0</v>
      </c>
    </row>
    <row r="618" spans="1:7" ht="15">
      <c r="A618" s="86" t="s">
        <v>1667</v>
      </c>
      <c r="B618" s="86">
        <v>2</v>
      </c>
      <c r="C618" s="121">
        <v>0</v>
      </c>
      <c r="D618" s="86" t="s">
        <v>1505</v>
      </c>
      <c r="E618" s="86" t="b">
        <v>0</v>
      </c>
      <c r="F618" s="86" t="b">
        <v>0</v>
      </c>
      <c r="G618" s="86" t="b">
        <v>0</v>
      </c>
    </row>
    <row r="619" spans="1:7" ht="15">
      <c r="A619" s="86" t="s">
        <v>1668</v>
      </c>
      <c r="B619" s="86">
        <v>2</v>
      </c>
      <c r="C619" s="121">
        <v>0</v>
      </c>
      <c r="D619" s="86" t="s">
        <v>1505</v>
      </c>
      <c r="E619" s="86" t="b">
        <v>0</v>
      </c>
      <c r="F619" s="86" t="b">
        <v>0</v>
      </c>
      <c r="G619" s="86" t="b">
        <v>0</v>
      </c>
    </row>
    <row r="620" spans="1:7" ht="15">
      <c r="A620" s="86" t="s">
        <v>2034</v>
      </c>
      <c r="B620" s="86">
        <v>2</v>
      </c>
      <c r="C620" s="121">
        <v>0</v>
      </c>
      <c r="D620" s="86" t="s">
        <v>1505</v>
      </c>
      <c r="E620" s="86" t="b">
        <v>0</v>
      </c>
      <c r="F620" s="86" t="b">
        <v>0</v>
      </c>
      <c r="G6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2019-10-22T15:36:45Z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